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codeName="ThisWorkbook" hidePivotFieldList="1"/>
  <mc:AlternateContent xmlns:mc="http://schemas.openxmlformats.org/markup-compatibility/2006">
    <mc:Choice Requires="x15">
      <x15ac:absPath xmlns:x15ac="http://schemas.microsoft.com/office/spreadsheetml/2010/11/ac" url="\\NMENV\ServerShares$\Hearing Office\Boards and Commissions\EIB\Meetings &amp; Cases by Year\EIB 2021\Cases\EIB 21-27\NOIs\NMED\Rebuttal\"/>
    </mc:Choice>
  </mc:AlternateContent>
  <xr:revisionPtr revIDLastSave="0" documentId="13_ncr:1_{FE77A28F-6732-4D99-8E24-A14DC1BE8BDC}" xr6:coauthVersionLast="45" xr6:coauthVersionMax="47" xr10:uidLastSave="{00000000-0000-0000-0000-000000000000}"/>
  <bookViews>
    <workbookView xWindow="-28920" yWindow="-120" windowWidth="29040" windowHeight="17640" firstSheet="3" activeTab="10" xr2:uid="{00000000-000D-0000-FFFF-FFFF00000000}"/>
  </bookViews>
  <sheets>
    <sheet name="ReadMe" sheetId="23" r:id="rId1"/>
    <sheet name="Engine NOx Limit Analysis" sheetId="21" r:id="rId2"/>
    <sheet name="Engine NOx" sheetId="12" r:id="rId3"/>
    <sheet name="Engine NOX &lt;1000 hp" sheetId="18" r:id="rId4"/>
    <sheet name="Engine CO" sheetId="11" r:id="rId5"/>
    <sheet name="Engine VOC" sheetId="13" r:id="rId6"/>
    <sheet name="Turbine NOX Limit Analysis" sheetId="22" r:id="rId7"/>
    <sheet name="Turbine NOx" sheetId="15" r:id="rId8"/>
    <sheet name="Turbine CO" sheetId="14" r:id="rId9"/>
    <sheet name="Turbine VOC" sheetId="16" r:id="rId10"/>
    <sheet name="Not Applicable" sheetId="17" r:id="rId11"/>
  </sheets>
  <definedNames>
    <definedName name="_xlnm._FilterDatabase" localSheetId="4" hidden="1">'Engine CO'!$A$1:$Y$706</definedName>
    <definedName name="_xlnm._FilterDatabase" localSheetId="2" hidden="1">'Engine NOx'!$A$4:$AG$804</definedName>
    <definedName name="_xlnm._FilterDatabase" localSheetId="3" hidden="1">'Engine NOX &lt;1000 hp'!$A$1:$AG$108</definedName>
    <definedName name="_xlnm._FilterDatabase" localSheetId="5" hidden="1">'Engine VOC'!$A$1:$AE$664</definedName>
    <definedName name="_xlnm._FilterDatabase" localSheetId="10" hidden="1">'Not Applicable'!$A$1:$AF$172</definedName>
    <definedName name="_xlnm._FilterDatabase" localSheetId="8" hidden="1">'Turbine CO'!$A$1:$Y$207</definedName>
    <definedName name="_xlnm._FilterDatabase" localSheetId="7" hidden="1">'Turbine NOx'!$A$1:$AG$43</definedName>
    <definedName name="_xlnm._FilterDatabase" localSheetId="9" hidden="1">'Turbine VOC'!$A$1:$AE$40</definedName>
    <definedName name="Engine_CO">'Engine CO'!$A$1:$Y$706</definedName>
    <definedName name="Engine_NOx">'Engine NOx'!$A$4:$AG$765</definedName>
    <definedName name="Engine_VOC">'Engine VOC'!$A$1:$AE$664</definedName>
    <definedName name="NM_Stack_Tests">#REF!</definedName>
    <definedName name="Turbine_CO">'Turbine CO'!$A$1:$Y$207</definedName>
    <definedName name="Turbine_NOx">'Turbine NOx'!$A$1:$AG$42</definedName>
    <definedName name="Turbine_VOC">'Turbine VOC'!$A$1:$AE$40</definedName>
  </definedNames>
  <calcPr calcId="191029" concurrentCalc="0"/>
  <pivotCaches>
    <pivotCache cacheId="0" r:id="rId12"/>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12" i="21" l="1"/>
  <c r="L12" i="21"/>
  <c r="N25" i="21"/>
  <c r="L25" i="21"/>
  <c r="N19" i="21"/>
  <c r="L19" i="21"/>
  <c r="N12" i="21"/>
  <c r="N5" i="21"/>
  <c r="L5" i="21"/>
  <c r="N18" i="21"/>
  <c r="L24" i="21"/>
  <c r="N24" i="21"/>
  <c r="N26" i="21"/>
  <c r="L26" i="21"/>
  <c r="O26" i="21"/>
  <c r="O25" i="21"/>
  <c r="O24" i="21"/>
  <c r="B24" i="22"/>
  <c r="B23" i="22"/>
  <c r="B22" i="22"/>
  <c r="X9" i="12"/>
  <c r="Z9" i="12"/>
  <c r="N20" i="21"/>
  <c r="N17" i="21"/>
  <c r="L13" i="21"/>
  <c r="L11" i="21"/>
  <c r="L10" i="21"/>
  <c r="N13" i="21"/>
  <c r="N10" i="21"/>
  <c r="N11" i="21"/>
  <c r="L20" i="21"/>
  <c r="L18" i="21"/>
  <c r="L17" i="21"/>
  <c r="O20" i="21"/>
  <c r="O19" i="21"/>
  <c r="O18" i="21"/>
  <c r="O17" i="21"/>
  <c r="O6" i="21"/>
  <c r="O5" i="21"/>
  <c r="O4" i="21"/>
  <c r="O13" i="21"/>
  <c r="O11" i="21"/>
  <c r="O10" i="21"/>
  <c r="N6" i="21"/>
  <c r="L6" i="21"/>
  <c r="N4" i="21"/>
  <c r="L4" i="21"/>
  <c r="Z31" i="15"/>
  <c r="Z21" i="15"/>
  <c r="Z20" i="15"/>
  <c r="Z19" i="15"/>
  <c r="Z18" i="15"/>
  <c r="Z38" i="15"/>
  <c r="Z37" i="15"/>
  <c r="Z36" i="15"/>
  <c r="Z35" i="15"/>
  <c r="Z34" i="15"/>
  <c r="Z33" i="15"/>
  <c r="Z32" i="15"/>
  <c r="Z28" i="15"/>
  <c r="Z27" i="15"/>
  <c r="Z26" i="15"/>
  <c r="Z25" i="15"/>
  <c r="L1" i="12"/>
  <c r="M1" i="12"/>
  <c r="Z30" i="15"/>
  <c r="Z39" i="15"/>
  <c r="Z29" i="15"/>
  <c r="Z24" i="15"/>
  <c r="Z23" i="15"/>
  <c r="Z22" i="15"/>
  <c r="W3" i="15"/>
  <c r="Z713" i="12"/>
  <c r="Z712" i="12"/>
  <c r="Z676" i="12"/>
  <c r="Z657" i="12"/>
  <c r="Z630" i="12"/>
  <c r="Z629" i="12"/>
  <c r="Z668" i="12"/>
  <c r="Z622" i="12"/>
  <c r="Z672" i="12"/>
  <c r="Z667" i="12"/>
  <c r="Z654" i="12"/>
  <c r="Z650" i="12"/>
  <c r="Z649" i="12"/>
  <c r="Z648" i="12"/>
  <c r="Z640" i="12"/>
  <c r="Z638" i="12"/>
  <c r="Z636" i="12"/>
  <c r="Z625" i="12"/>
  <c r="Z621" i="12"/>
  <c r="Z616" i="12"/>
  <c r="Z614" i="12"/>
  <c r="Z608" i="12"/>
  <c r="Z605" i="12"/>
  <c r="Z600" i="12"/>
  <c r="Z591" i="12"/>
  <c r="Z587" i="12"/>
  <c r="Z558" i="12"/>
  <c r="Z530" i="12"/>
  <c r="X574" i="12"/>
  <c r="Z574" i="12"/>
  <c r="X534" i="12"/>
  <c r="Z534" i="12"/>
  <c r="X603" i="12"/>
  <c r="Z603" i="12"/>
  <c r="X611" i="12"/>
  <c r="Z611" i="12"/>
  <c r="X686" i="12"/>
  <c r="Z686" i="12"/>
  <c r="X612" i="12"/>
  <c r="Z612" i="12"/>
  <c r="X660" i="12"/>
  <c r="Z660" i="12"/>
  <c r="X661" i="12"/>
  <c r="Z661" i="12"/>
  <c r="X585" i="12"/>
  <c r="Z585" i="12"/>
  <c r="Z620" i="12"/>
  <c r="Z582" i="12"/>
  <c r="Z580" i="12"/>
  <c r="Z572" i="12"/>
  <c r="Z568" i="12"/>
  <c r="Z562" i="12"/>
  <c r="Z571" i="12"/>
  <c r="Z628" i="12"/>
  <c r="Z570" i="12"/>
  <c r="Z687" i="12"/>
  <c r="Z674" i="12"/>
  <c r="Z643" i="12"/>
  <c r="Z694" i="12"/>
  <c r="Z709" i="12"/>
  <c r="Z26" i="12"/>
  <c r="Z25" i="12"/>
  <c r="Z810" i="12"/>
  <c r="Z809" i="12"/>
  <c r="Z27" i="12"/>
  <c r="Z56" i="12"/>
  <c r="Z55" i="12"/>
  <c r="Z54" i="12"/>
  <c r="Z53" i="12"/>
  <c r="Z52" i="12"/>
  <c r="Z51" i="12"/>
  <c r="Z22" i="12"/>
  <c r="Z21" i="12"/>
  <c r="Z814" i="12"/>
  <c r="Z813" i="12"/>
  <c r="Z32" i="12"/>
  <c r="Z50" i="12"/>
  <c r="Z49" i="12"/>
  <c r="Z48" i="12"/>
  <c r="Z47" i="12"/>
  <c r="Z46" i="12"/>
  <c r="Z45" i="12"/>
  <c r="Z38" i="12"/>
  <c r="Z28" i="12"/>
  <c r="Z30" i="12"/>
  <c r="Z24" i="12"/>
  <c r="Z23" i="12"/>
  <c r="Z20" i="12"/>
  <c r="Z19" i="12"/>
  <c r="Z812" i="12"/>
  <c r="Z811" i="12"/>
  <c r="Z11" i="12"/>
  <c r="Z44" i="12"/>
  <c r="Z43" i="12"/>
  <c r="Z42" i="12"/>
  <c r="Z41" i="12"/>
  <c r="Z40" i="12"/>
  <c r="Z39" i="12"/>
  <c r="Z33" i="12"/>
  <c r="Z37" i="12"/>
  <c r="Z31" i="12"/>
  <c r="Z777" i="12"/>
  <c r="Z775" i="12"/>
  <c r="Z779" i="12"/>
  <c r="Z762" i="12"/>
  <c r="Z774" i="12"/>
  <c r="Z771" i="12"/>
  <c r="Z757" i="12"/>
  <c r="Z555" i="12"/>
  <c r="Z546" i="12"/>
  <c r="Z565" i="12"/>
  <c r="Z564" i="12"/>
  <c r="Z554" i="12"/>
  <c r="Z595" i="12"/>
  <c r="Z664" i="12"/>
  <c r="Z655" i="12"/>
  <c r="Z553" i="12"/>
  <c r="Z83" i="12"/>
  <c r="Z82" i="12"/>
  <c r="Z85" i="12"/>
  <c r="Z84" i="12"/>
  <c r="Z69" i="12"/>
  <c r="Z384" i="12"/>
  <c r="Z385" i="12"/>
  <c r="Z71" i="12"/>
  <c r="Z68" i="12"/>
  <c r="Z70" i="12"/>
  <c r="Z81" i="12"/>
  <c r="Z80" i="12"/>
  <c r="Z670" i="12"/>
  <c r="Z507" i="12"/>
  <c r="Z783" i="12"/>
  <c r="Z791" i="12"/>
  <c r="Z786" i="12"/>
  <c r="Z785" i="12"/>
  <c r="Z793" i="12"/>
  <c r="Z792" i="12"/>
  <c r="Z789" i="12"/>
  <c r="Z784" i="12"/>
  <c r="Z788" i="12"/>
  <c r="Z787" i="12"/>
  <c r="Z795" i="12"/>
  <c r="Z794" i="12"/>
  <c r="Z772" i="12"/>
  <c r="Z773" i="12"/>
  <c r="Z61" i="12"/>
  <c r="Z756" i="12"/>
  <c r="Z379" i="12"/>
  <c r="Z381" i="12"/>
  <c r="Z524" i="12"/>
  <c r="Z598" i="12"/>
  <c r="Z632" i="12"/>
  <c r="Z631" i="12"/>
  <c r="Z270" i="12"/>
  <c r="Z154" i="12"/>
  <c r="Z217" i="12"/>
  <c r="Z395" i="12"/>
  <c r="Z399" i="12"/>
  <c r="Z445" i="12"/>
  <c r="Z457" i="12"/>
  <c r="Z509" i="12"/>
  <c r="Z256" i="12"/>
  <c r="Z343" i="12"/>
  <c r="Z244" i="12"/>
  <c r="Z129" i="12"/>
  <c r="Z394" i="12"/>
  <c r="Z401" i="12"/>
  <c r="Z444" i="12"/>
  <c r="Z456" i="12"/>
  <c r="Z516" i="12"/>
  <c r="Z479" i="12"/>
  <c r="Z508" i="12"/>
  <c r="Z511" i="12"/>
  <c r="Z510" i="12"/>
  <c r="Z523" i="12"/>
  <c r="Z216" i="12"/>
  <c r="Z278" i="12"/>
  <c r="Z162" i="12"/>
  <c r="Z215" i="12"/>
  <c r="Z354" i="12"/>
  <c r="Z118" i="12"/>
  <c r="Z404" i="12"/>
  <c r="Z391" i="12"/>
  <c r="Z478" i="12"/>
  <c r="Z505" i="12"/>
  <c r="Z504" i="12"/>
  <c r="Z503" i="12"/>
  <c r="Z484" i="12"/>
  <c r="Z495" i="12"/>
  <c r="Z515" i="12"/>
  <c r="Z502" i="12"/>
  <c r="Z128" i="12"/>
  <c r="Z243" i="12"/>
  <c r="Z342" i="12"/>
  <c r="Z127" i="12"/>
  <c r="Z371" i="12"/>
  <c r="Z124" i="12"/>
  <c r="Z390" i="12"/>
  <c r="Z392" i="12"/>
  <c r="Z506" i="12"/>
  <c r="Z522" i="12"/>
  <c r="Z521" i="12"/>
  <c r="Z520" i="12"/>
  <c r="Z489" i="12"/>
  <c r="Z501" i="12"/>
  <c r="Z491" i="12"/>
  <c r="Z596" i="12"/>
  <c r="Z490" i="12"/>
  <c r="Z494" i="12"/>
  <c r="Z525" i="12"/>
  <c r="Z316" i="12"/>
  <c r="Z362" i="12"/>
  <c r="Z234" i="12"/>
  <c r="Z366" i="12"/>
  <c r="Z370" i="12"/>
  <c r="Z268" i="12"/>
  <c r="Z389" i="12"/>
  <c r="Z393" i="12"/>
  <c r="Z398" i="12"/>
  <c r="Z477" i="12"/>
  <c r="Z519" i="12"/>
  <c r="Z518" i="12"/>
  <c r="Z517" i="12"/>
  <c r="Z499" i="12"/>
  <c r="Z514" i="12"/>
  <c r="Z493" i="12"/>
  <c r="Z481" i="12"/>
  <c r="Z480" i="12"/>
  <c r="Z527" i="12"/>
  <c r="Z513" i="12"/>
  <c r="Z485" i="12"/>
  <c r="Z487" i="12"/>
  <c r="Z486" i="12"/>
  <c r="Z488" i="12"/>
  <c r="Z315" i="12"/>
  <c r="Z242" i="12"/>
  <c r="Z153" i="12"/>
  <c r="Z126" i="12"/>
  <c r="Z353" i="12"/>
  <c r="Z291" i="12"/>
  <c r="Z397" i="12"/>
  <c r="Z388" i="12"/>
  <c r="Z383" i="12"/>
  <c r="Z512" i="12"/>
  <c r="Z498" i="12"/>
  <c r="Z497" i="12"/>
  <c r="Z496" i="12"/>
  <c r="Z492" i="12"/>
  <c r="Z476" i="12"/>
  <c r="Z475" i="12"/>
  <c r="Z526" i="12"/>
  <c r="Z500" i="12"/>
  <c r="Z483" i="12"/>
  <c r="Z482" i="12"/>
  <c r="Z260" i="12"/>
  <c r="Z266" i="12"/>
  <c r="Z152" i="12"/>
  <c r="Z125" i="12"/>
  <c r="Z380" i="12"/>
  <c r="Z261" i="12"/>
  <c r="Z269" i="12"/>
  <c r="Z617" i="12"/>
  <c r="Z606" i="12"/>
  <c r="Z593" i="12"/>
  <c r="Z592" i="12"/>
  <c r="Z673" i="12"/>
  <c r="Z578" i="12"/>
  <c r="Z677" i="12"/>
  <c r="Z265" i="12"/>
  <c r="Z282" i="12"/>
  <c r="Z123" i="12"/>
  <c r="Z347" i="12"/>
  <c r="Z231" i="12"/>
  <c r="Z252" i="12"/>
  <c r="Z214" i="12"/>
  <c r="Z283" i="12"/>
  <c r="Z131" i="12"/>
  <c r="Z299" i="12"/>
  <c r="Z352" i="12"/>
  <c r="Z290" i="12"/>
  <c r="Z298" i="12"/>
  <c r="Z141" i="12"/>
  <c r="Z430" i="12"/>
  <c r="Z426" i="12"/>
  <c r="Z425" i="12"/>
  <c r="Z424" i="12"/>
  <c r="Z429" i="12"/>
  <c r="Z434" i="12"/>
  <c r="Z423" i="12"/>
  <c r="Z422" i="12"/>
  <c r="Z433" i="12"/>
  <c r="Z161" i="12"/>
  <c r="Z597" i="12"/>
  <c r="Z594" i="12"/>
  <c r="Z581" i="12"/>
  <c r="Z560" i="12"/>
  <c r="Z634" i="12"/>
  <c r="Z642" i="12"/>
  <c r="Z641" i="12"/>
  <c r="Z690" i="12"/>
  <c r="Z233" i="12"/>
  <c r="Z232" i="12"/>
  <c r="Z122" i="12"/>
  <c r="Z781" i="12"/>
  <c r="Z780" i="12"/>
  <c r="Z764" i="12"/>
  <c r="Z759" i="12"/>
  <c r="Z761" i="12"/>
  <c r="Z770" i="12"/>
  <c r="Z766" i="12"/>
  <c r="Z768" i="12"/>
  <c r="Z763" i="12"/>
  <c r="Z758" i="12"/>
  <c r="Z760" i="12"/>
  <c r="Z769" i="12"/>
  <c r="Z765" i="12"/>
  <c r="Z767" i="12"/>
  <c r="Z408" i="12"/>
  <c r="Z410" i="12"/>
  <c r="Z396" i="12"/>
  <c r="Z400" i="12"/>
  <c r="Z411" i="12"/>
  <c r="Z382" i="12"/>
  <c r="Z86" i="12"/>
  <c r="Z88" i="12"/>
  <c r="Z87" i="12"/>
  <c r="Z60" i="12"/>
  <c r="Z59" i="12"/>
  <c r="Z438" i="12"/>
  <c r="Z440" i="12"/>
  <c r="Z439" i="12"/>
  <c r="Z437" i="12"/>
  <c r="Z432" i="12"/>
  <c r="Z436" i="12"/>
  <c r="Z431" i="12"/>
  <c r="Z435" i="12"/>
  <c r="Z58" i="12"/>
  <c r="Z57" i="12"/>
  <c r="Z267" i="12"/>
  <c r="Z407" i="12"/>
  <c r="Z406" i="12"/>
  <c r="Z405" i="12"/>
  <c r="Z447" i="12"/>
  <c r="Z446" i="12"/>
  <c r="Z428" i="12"/>
  <c r="Z427" i="12"/>
  <c r="Z449" i="12"/>
  <c r="Z448" i="12"/>
  <c r="Z451" i="12"/>
  <c r="Z450" i="12"/>
  <c r="Z455" i="12"/>
  <c r="Z454" i="12"/>
  <c r="Z453" i="12"/>
  <c r="Z452" i="12"/>
  <c r="Z474" i="12"/>
  <c r="Z473" i="12"/>
  <c r="Z472" i="12"/>
  <c r="Z471" i="12"/>
  <c r="Z470" i="12"/>
  <c r="Z469" i="12"/>
  <c r="Z468" i="12"/>
  <c r="Z467" i="12"/>
  <c r="Z466" i="12"/>
  <c r="Z465" i="12"/>
  <c r="Z464" i="12"/>
  <c r="Z463" i="12"/>
  <c r="Z462" i="12"/>
  <c r="Z461" i="12"/>
  <c r="Z460" i="12"/>
  <c r="Z459" i="12"/>
  <c r="Z403" i="12"/>
  <c r="Z416" i="12"/>
  <c r="Z387" i="12"/>
  <c r="Z386" i="12"/>
  <c r="Z419" i="12"/>
  <c r="Z418" i="12"/>
  <c r="Z417" i="12"/>
  <c r="Z409" i="12"/>
  <c r="Z402" i="12"/>
  <c r="Z421" i="12"/>
  <c r="Z420" i="12"/>
  <c r="Z412" i="12"/>
  <c r="Z708" i="12"/>
  <c r="Z707" i="12"/>
  <c r="Z706" i="12"/>
  <c r="Z705" i="12"/>
  <c r="Z702" i="12"/>
  <c r="Z701" i="12"/>
  <c r="Z682" i="12"/>
  <c r="Z681" i="12"/>
  <c r="Z696" i="12"/>
  <c r="Z695" i="12"/>
  <c r="Z704" i="12"/>
  <c r="Z703" i="12"/>
  <c r="Z692" i="12"/>
  <c r="Z691" i="12"/>
  <c r="Z684" i="12"/>
  <c r="Z683" i="12"/>
  <c r="Z689" i="12"/>
  <c r="Z688" i="12"/>
  <c r="Z700" i="12"/>
  <c r="Z699" i="12"/>
  <c r="Z698" i="12"/>
  <c r="Z697" i="12"/>
  <c r="Z693" i="12"/>
  <c r="Z680" i="12"/>
  <c r="Z678" i="12"/>
  <c r="Z669" i="12"/>
  <c r="Z623" i="12"/>
  <c r="Z755" i="12"/>
  <c r="Z754" i="12"/>
  <c r="Z719" i="12"/>
  <c r="Z718" i="12"/>
  <c r="Z753" i="12"/>
  <c r="Z752" i="12"/>
  <c r="Z751" i="12"/>
  <c r="Z750" i="12"/>
  <c r="Z749" i="12"/>
  <c r="Z748" i="12"/>
  <c r="Z747" i="12"/>
  <c r="Z746" i="12"/>
  <c r="Z745" i="12"/>
  <c r="Z744" i="12"/>
  <c r="Z743" i="12"/>
  <c r="Z742" i="12"/>
  <c r="Z741" i="12"/>
  <c r="Z740" i="12"/>
  <c r="Z739" i="12"/>
  <c r="Z738" i="12"/>
  <c r="Z737" i="12"/>
  <c r="Z736" i="12"/>
  <c r="Z735" i="12"/>
  <c r="Z734" i="12"/>
  <c r="Z733" i="12"/>
  <c r="Z732" i="12"/>
  <c r="Z731" i="12"/>
  <c r="Z730" i="12"/>
  <c r="Z729" i="12"/>
  <c r="Z728" i="12"/>
  <c r="Z727" i="12"/>
  <c r="Z726" i="12"/>
  <c r="Z725" i="12"/>
  <c r="Z724" i="12"/>
  <c r="Z723" i="12"/>
  <c r="Z722" i="12"/>
  <c r="Z721" i="12"/>
  <c r="Z720" i="12"/>
  <c r="Z652" i="12"/>
  <c r="Z588" i="12"/>
  <c r="Z651" i="12"/>
  <c r="Z804" i="12"/>
  <c r="Z803" i="12"/>
  <c r="Z335" i="12"/>
  <c r="Z375" i="12"/>
  <c r="Z350" i="12"/>
  <c r="Z361" i="12"/>
  <c r="Z336" i="12"/>
  <c r="Z360" i="12"/>
  <c r="Z359" i="12"/>
  <c r="Z341" i="12"/>
  <c r="Z357" i="12"/>
  <c r="Z346" i="12"/>
  <c r="Z255" i="12"/>
  <c r="Z276" i="12"/>
  <c r="Z339" i="12"/>
  <c r="Z345" i="12"/>
  <c r="Z254" i="12"/>
  <c r="Z275" i="12"/>
  <c r="Z338" i="12"/>
  <c r="Z281" i="12"/>
  <c r="Z274" i="12"/>
  <c r="Z160" i="12"/>
  <c r="Z356" i="12"/>
  <c r="Z344" i="12"/>
  <c r="Z253" i="12"/>
  <c r="Z273" i="12"/>
  <c r="Z337" i="12"/>
  <c r="Z280" i="12"/>
  <c r="Z272" i="12"/>
  <c r="Z159" i="12"/>
  <c r="Z279" i="12"/>
  <c r="Z271" i="12"/>
  <c r="Z158" i="12"/>
  <c r="Z351" i="12"/>
  <c r="Z121" i="12"/>
  <c r="Z120" i="12"/>
  <c r="Z119" i="12"/>
  <c r="Z213" i="12"/>
  <c r="Z117" i="12"/>
  <c r="Z212" i="12"/>
  <c r="Z211" i="12"/>
  <c r="Z116" i="12"/>
  <c r="Z115" i="12"/>
  <c r="Z114" i="12"/>
  <c r="Z113" i="12"/>
  <c r="Z210" i="12"/>
  <c r="Z112" i="12"/>
  <c r="Z111" i="12"/>
  <c r="Z209" i="12"/>
  <c r="Z110" i="12"/>
  <c r="Z208" i="12"/>
  <c r="Z207" i="12"/>
  <c r="Z109" i="12"/>
  <c r="Z206" i="12"/>
  <c r="Z205" i="12"/>
  <c r="Z108" i="12"/>
  <c r="Z107" i="12"/>
  <c r="Z106" i="12"/>
  <c r="Z264" i="12"/>
  <c r="Z314" i="12"/>
  <c r="Z313" i="12"/>
  <c r="Z312" i="12"/>
  <c r="Z105" i="12"/>
  <c r="Z104" i="12"/>
  <c r="Z103" i="12"/>
  <c r="Z102" i="12"/>
  <c r="Z101" i="12"/>
  <c r="Z334" i="12"/>
  <c r="Z311" i="12"/>
  <c r="Z310" i="12"/>
  <c r="Z309" i="12"/>
  <c r="Z308" i="12"/>
  <c r="Z307" i="12"/>
  <c r="Z306" i="12"/>
  <c r="Z305" i="12"/>
  <c r="Z304" i="12"/>
  <c r="Z349" i="12"/>
  <c r="Z303" i="12"/>
  <c r="Z302" i="12"/>
  <c r="Z301" i="12"/>
  <c r="Z204" i="12"/>
  <c r="Z203" i="12"/>
  <c r="Z202" i="12"/>
  <c r="Z201" i="12"/>
  <c r="Z200" i="12"/>
  <c r="Z277" i="12"/>
  <c r="Z300" i="12"/>
  <c r="Z297" i="12"/>
  <c r="Z296" i="12"/>
  <c r="Z100" i="12"/>
  <c r="Z99" i="12"/>
  <c r="Z98" i="12"/>
  <c r="Z97" i="12"/>
  <c r="Z96" i="12"/>
  <c r="Z340" i="12"/>
  <c r="Z295" i="12"/>
  <c r="Z294" i="12"/>
  <c r="Z293" i="12"/>
  <c r="Z199" i="12"/>
  <c r="Z198" i="12"/>
  <c r="Z197" i="12"/>
  <c r="Z196" i="12"/>
  <c r="Z195" i="12"/>
  <c r="Z263" i="12"/>
  <c r="Z365" i="12"/>
  <c r="Z364" i="12"/>
  <c r="Z363" i="12"/>
  <c r="Z194" i="12"/>
  <c r="Z193" i="12"/>
  <c r="Z192" i="12"/>
  <c r="Z191" i="12"/>
  <c r="Z190" i="12"/>
  <c r="Z262" i="12"/>
  <c r="Z292" i="12"/>
  <c r="Z289" i="12"/>
  <c r="Z288" i="12"/>
  <c r="Z189" i="12"/>
  <c r="Z188" i="12"/>
  <c r="Z187" i="12"/>
  <c r="Z186" i="12"/>
  <c r="Z185" i="12"/>
  <c r="Z358" i="12"/>
  <c r="Z184" i="12"/>
  <c r="Z183" i="12"/>
  <c r="Z182" i="12"/>
  <c r="Z181" i="12"/>
  <c r="Z180" i="12"/>
  <c r="Z179" i="12"/>
  <c r="Z178" i="12"/>
  <c r="Z177" i="12"/>
  <c r="Z251" i="12"/>
  <c r="Z176" i="12"/>
  <c r="Z175" i="12"/>
  <c r="Z174" i="12"/>
  <c r="Z173" i="12"/>
  <c r="Z172" i="12"/>
  <c r="Z171" i="12"/>
  <c r="Z170" i="12"/>
  <c r="Z169" i="12"/>
  <c r="Z284" i="12"/>
  <c r="Z287" i="12"/>
  <c r="Z286" i="12"/>
  <c r="Z285" i="12"/>
  <c r="Z168" i="12"/>
  <c r="Z167" i="12"/>
  <c r="Z166" i="12"/>
  <c r="Z165" i="12"/>
  <c r="Z164" i="12"/>
  <c r="Z230" i="12"/>
  <c r="Z229" i="12"/>
  <c r="Z228" i="12"/>
  <c r="Z227" i="12"/>
  <c r="Z250" i="12"/>
  <c r="Z249" i="12"/>
  <c r="Z248" i="12"/>
  <c r="Z241" i="12"/>
  <c r="Z333" i="12"/>
  <c r="Z332" i="12"/>
  <c r="Z331" i="12"/>
  <c r="Z330" i="12"/>
  <c r="Z139" i="12"/>
  <c r="Z138" i="12"/>
  <c r="Z137" i="12"/>
  <c r="Z163" i="12"/>
  <c r="Z130" i="12"/>
  <c r="Z329" i="12"/>
  <c r="Z328" i="12"/>
  <c r="Z327" i="12"/>
  <c r="Z151" i="12"/>
  <c r="Z150" i="12"/>
  <c r="Z149" i="12"/>
  <c r="Z135" i="12"/>
  <c r="Z326" i="12"/>
  <c r="Z325" i="12"/>
  <c r="Z324" i="12"/>
  <c r="Z378" i="12"/>
  <c r="Z145" i="12"/>
  <c r="Z144" i="12"/>
  <c r="Z143" i="12"/>
  <c r="Z133" i="12"/>
  <c r="Z226" i="12"/>
  <c r="Z323" i="12"/>
  <c r="Z322" i="12"/>
  <c r="Z377" i="12"/>
  <c r="Z240" i="12"/>
  <c r="Z239" i="12"/>
  <c r="Z238" i="12"/>
  <c r="Z134" i="12"/>
  <c r="Z225" i="12"/>
  <c r="Z321" i="12"/>
  <c r="Z224" i="12"/>
  <c r="Z223" i="12"/>
  <c r="Z376" i="12"/>
  <c r="Z148" i="12"/>
  <c r="Z147" i="12"/>
  <c r="Z146" i="12"/>
  <c r="Z95" i="12"/>
  <c r="Z374" i="12"/>
  <c r="Z373" i="12"/>
  <c r="Z372" i="12"/>
  <c r="Z157" i="12"/>
  <c r="Z156" i="12"/>
  <c r="Z155" i="12"/>
  <c r="Z94" i="12"/>
  <c r="Z222" i="12"/>
  <c r="Z369" i="12"/>
  <c r="Z368" i="12"/>
  <c r="Z367" i="12"/>
  <c r="Z259" i="12"/>
  <c r="Z258" i="12"/>
  <c r="Z257" i="12"/>
  <c r="Z89" i="12"/>
  <c r="Z320" i="12"/>
  <c r="Z319" i="12"/>
  <c r="Z318" i="12"/>
  <c r="Z317" i="12"/>
  <c r="Z237" i="12"/>
  <c r="Z236" i="12"/>
  <c r="Z235" i="12"/>
  <c r="Z132" i="12"/>
  <c r="Z221" i="12"/>
  <c r="Z220" i="12"/>
  <c r="Z219" i="12"/>
  <c r="Z218" i="12"/>
  <c r="Z247" i="12"/>
  <c r="Z246" i="12"/>
  <c r="Z245" i="12"/>
  <c r="Z93" i="12"/>
  <c r="Z715" i="12"/>
  <c r="Z714" i="12"/>
  <c r="Z627" i="12"/>
  <c r="Z711" i="12"/>
  <c r="Z675" i="12"/>
  <c r="Z656" i="12"/>
  <c r="Z626" i="12"/>
  <c r="Z710" i="12"/>
  <c r="Z666" i="12"/>
  <c r="Z619" i="12"/>
  <c r="Z529" i="12"/>
  <c r="Z557" i="12"/>
  <c r="Z653" i="12"/>
  <c r="Z613" i="12"/>
  <c r="Z604" i="12"/>
  <c r="Z599" i="12"/>
  <c r="Z639" i="12"/>
  <c r="Z671" i="12"/>
  <c r="Z624" i="12"/>
  <c r="Z590" i="12"/>
  <c r="Z586" i="12"/>
  <c r="Z615" i="12"/>
  <c r="Z665" i="12"/>
  <c r="Z647" i="12"/>
  <c r="Z618" i="12"/>
  <c r="Z646" i="12"/>
  <c r="Z645" i="12"/>
  <c r="Z635" i="12"/>
  <c r="Z607" i="12"/>
  <c r="Z637" i="12"/>
  <c r="Z528" i="12"/>
  <c r="Z561" i="12"/>
  <c r="Z556" i="12"/>
  <c r="Z536" i="12"/>
  <c r="Z579" i="12"/>
  <c r="Z567" i="12"/>
  <c r="Z566" i="12"/>
  <c r="Z548" i="12"/>
  <c r="Z547" i="12"/>
  <c r="Z67" i="12"/>
  <c r="Z65" i="12"/>
  <c r="Z64" i="12"/>
  <c r="Z63" i="12"/>
  <c r="Z66" i="12"/>
  <c r="Z62" i="12"/>
  <c r="X802" i="12"/>
  <c r="X801" i="12"/>
  <c r="Y802" i="12"/>
  <c r="Y801" i="12"/>
  <c r="W77" i="12"/>
  <c r="X77" i="12"/>
  <c r="Z77" i="12"/>
  <c r="W76" i="12"/>
  <c r="X76" i="12"/>
  <c r="Z76" i="12"/>
  <c r="X79" i="12"/>
  <c r="Z79" i="12"/>
  <c r="X78" i="12"/>
  <c r="Z78" i="12"/>
  <c r="W75" i="12"/>
  <c r="X75" i="12"/>
  <c r="Z75" i="12"/>
  <c r="W74" i="12"/>
  <c r="X74" i="12"/>
  <c r="Z74" i="12"/>
  <c r="X73" i="12"/>
  <c r="Z73" i="12"/>
  <c r="X72" i="12"/>
  <c r="Z72" i="12"/>
  <c r="W415" i="12"/>
  <c r="W414" i="12"/>
  <c r="W413" i="12"/>
  <c r="W800" i="12"/>
  <c r="X800" i="12"/>
  <c r="Z800" i="12"/>
  <c r="W799" i="12"/>
  <c r="X799" i="12"/>
  <c r="Z799" i="12"/>
  <c r="W798" i="12"/>
  <c r="X798" i="12"/>
  <c r="Z798" i="12"/>
  <c r="W797" i="12"/>
  <c r="X797" i="12"/>
  <c r="Z797" i="12"/>
  <c r="W796" i="12"/>
  <c r="X796" i="12"/>
  <c r="Z796" i="12"/>
  <c r="X36" i="12"/>
  <c r="Z36" i="12"/>
  <c r="X35" i="12"/>
  <c r="Z35" i="12"/>
  <c r="X34" i="12"/>
  <c r="Z34" i="12"/>
  <c r="W15" i="16"/>
  <c r="W14" i="16"/>
  <c r="W13" i="16"/>
  <c r="W12" i="16"/>
  <c r="W11" i="16"/>
  <c r="W2" i="16"/>
  <c r="W40" i="15"/>
  <c r="W15" i="15"/>
  <c r="W9" i="15"/>
  <c r="W7" i="15"/>
  <c r="W12" i="15"/>
  <c r="W5" i="15"/>
  <c r="W128" i="13"/>
  <c r="W368" i="13"/>
  <c r="W290" i="13"/>
  <c r="W384" i="13"/>
  <c r="W347" i="13"/>
  <c r="W346" i="13"/>
  <c r="W366" i="13"/>
  <c r="W434" i="13"/>
  <c r="W127" i="13"/>
  <c r="W348" i="13"/>
  <c r="W547" i="13"/>
  <c r="W162" i="13"/>
  <c r="W119" i="13"/>
  <c r="W120" i="13"/>
  <c r="W161" i="13"/>
  <c r="W122" i="13"/>
  <c r="W114" i="13"/>
  <c r="W38" i="13"/>
  <c r="W51" i="13"/>
  <c r="W69" i="13"/>
  <c r="W52" i="13"/>
  <c r="W70" i="13"/>
  <c r="W497" i="13"/>
  <c r="W455" i="13"/>
  <c r="W166" i="13"/>
  <c r="W112" i="13"/>
  <c r="W79" i="13"/>
  <c r="W113" i="13"/>
  <c r="W110" i="13"/>
  <c r="W49" i="13"/>
  <c r="W80" i="13"/>
  <c r="W230" i="13"/>
  <c r="W167" i="13"/>
  <c r="W327" i="13"/>
  <c r="W288" i="13"/>
  <c r="W382" i="13"/>
  <c r="W441" i="13"/>
  <c r="W385" i="13"/>
  <c r="W459" i="13"/>
  <c r="W479" i="13"/>
  <c r="W30" i="13"/>
  <c r="W53" i="13"/>
  <c r="W56" i="13"/>
  <c r="W57" i="13"/>
  <c r="W480" i="13"/>
  <c r="W31" i="13"/>
  <c r="W54" i="13"/>
  <c r="W58" i="13"/>
  <c r="W59" i="13"/>
  <c r="W481" i="13"/>
  <c r="W32" i="13"/>
  <c r="W55" i="13"/>
  <c r="W60" i="13"/>
  <c r="W61" i="13"/>
  <c r="W171" i="13"/>
  <c r="W62" i="13"/>
  <c r="W39" i="13"/>
  <c r="W50" i="13"/>
  <c r="W33" i="13"/>
  <c r="W460" i="13"/>
  <c r="W560" i="13"/>
  <c r="W369" i="13"/>
  <c r="W432" i="13"/>
  <c r="X633" i="12"/>
  <c r="Z633" i="12"/>
  <c r="X559" i="12"/>
  <c r="Z559" i="12"/>
  <c r="X531" i="12"/>
  <c r="Z531" i="12"/>
  <c r="X589" i="12"/>
  <c r="Z589" i="12"/>
  <c r="X601" i="12"/>
  <c r="Z601" i="12"/>
  <c r="X532" i="12"/>
  <c r="Z532" i="12"/>
  <c r="X662" i="12"/>
  <c r="Z662" i="12"/>
  <c r="X663" i="12"/>
  <c r="Z663" i="12"/>
  <c r="X644" i="12"/>
  <c r="Z644" i="12"/>
  <c r="X563" i="12"/>
  <c r="Z563" i="12"/>
  <c r="X535" i="12"/>
  <c r="Z535" i="12"/>
  <c r="X583" i="12"/>
  <c r="Z583" i="12"/>
  <c r="X569" i="12"/>
  <c r="Z569" i="12"/>
  <c r="X549" i="12"/>
  <c r="Z549" i="12"/>
  <c r="X679" i="12"/>
  <c r="Z679" i="12"/>
  <c r="X443" i="12"/>
  <c r="Z443" i="12"/>
  <c r="X442" i="12"/>
  <c r="Z442" i="12"/>
  <c r="X441" i="12"/>
  <c r="Z441" i="12"/>
  <c r="X348" i="12"/>
  <c r="Z348" i="12"/>
  <c r="X355" i="12"/>
  <c r="Z355" i="12"/>
  <c r="X142" i="12"/>
  <c r="Z142" i="12"/>
  <c r="X659" i="12"/>
  <c r="Z659" i="12"/>
  <c r="X610" i="12"/>
  <c r="Z610" i="12"/>
  <c r="X658" i="12"/>
  <c r="Z658" i="12"/>
  <c r="X609" i="12"/>
  <c r="Z609" i="12"/>
  <c r="X685" i="12"/>
  <c r="Z685" i="12"/>
  <c r="X573" i="12"/>
  <c r="Z573" i="12"/>
  <c r="X584" i="12"/>
  <c r="Z584" i="12"/>
  <c r="X602" i="12"/>
  <c r="Z602" i="12"/>
  <c r="X533" i="12"/>
  <c r="Z533" i="12"/>
  <c r="X539" i="12"/>
  <c r="Z539" i="12"/>
  <c r="X545" i="12"/>
  <c r="Z545" i="12"/>
  <c r="X552" i="12"/>
  <c r="Z552" i="12"/>
  <c r="X542" i="12"/>
  <c r="Z542" i="12"/>
  <c r="X577" i="12"/>
  <c r="Z577" i="12"/>
  <c r="X538" i="12"/>
  <c r="Z538" i="12"/>
  <c r="X544" i="12"/>
  <c r="Z544" i="12"/>
  <c r="X551" i="12"/>
  <c r="Z551" i="12"/>
  <c r="X541" i="12"/>
  <c r="Z541" i="12"/>
  <c r="X576" i="12"/>
  <c r="Z576" i="12"/>
  <c r="X537" i="12"/>
  <c r="Z537" i="12"/>
  <c r="X543" i="12"/>
  <c r="Z543" i="12"/>
  <c r="X550" i="12"/>
  <c r="Z550" i="12"/>
  <c r="X540" i="12"/>
  <c r="Z540" i="12"/>
  <c r="X575" i="12"/>
  <c r="Z575" i="12"/>
  <c r="X7" i="12"/>
  <c r="Z7" i="12"/>
  <c r="X15" i="12"/>
  <c r="Z15" i="12"/>
  <c r="X13" i="12"/>
  <c r="Z13" i="12"/>
  <c r="X6" i="12"/>
  <c r="Z6" i="12"/>
  <c r="X14" i="12"/>
  <c r="Z14" i="12"/>
  <c r="X12" i="12"/>
  <c r="Z12" i="12"/>
  <c r="X90" i="12"/>
  <c r="Z90" i="12"/>
  <c r="X140" i="12"/>
  <c r="Z140" i="12"/>
  <c r="X91" i="12"/>
  <c r="Z91" i="12"/>
  <c r="X136" i="12"/>
  <c r="Z136" i="12"/>
  <c r="X92" i="12"/>
  <c r="Z92" i="12"/>
  <c r="X8" i="12"/>
  <c r="Z8" i="12"/>
  <c r="X5" i="12"/>
  <c r="X782" i="12"/>
  <c r="Z782" i="12"/>
  <c r="X790" i="12"/>
  <c r="Z790" i="12"/>
  <c r="X10" i="12"/>
  <c r="Z10" i="12"/>
  <c r="X16" i="12"/>
  <c r="Z16" i="12"/>
  <c r="X17" i="12"/>
  <c r="Z17" i="12"/>
  <c r="X18" i="12"/>
  <c r="Z18" i="12"/>
  <c r="X29" i="12"/>
  <c r="Z29" i="12"/>
  <c r="X778" i="12"/>
  <c r="Z778" i="12"/>
  <c r="X776" i="12"/>
  <c r="Z776" i="12"/>
  <c r="X413" i="12"/>
  <c r="X414" i="12"/>
  <c r="X415" i="12"/>
  <c r="X1" i="12"/>
  <c r="X2" i="12"/>
  <c r="X3" i="12"/>
  <c r="Z5" i="12"/>
  <c r="Z413" i="12"/>
  <c r="Z415" i="12"/>
  <c r="Z414" i="12"/>
  <c r="Z802" i="12"/>
  <c r="Z801" i="1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tc={0F7CE060-B63F-4006-A194-A13E838F7A1C}</author>
    <author>tc={95989D95-173F-47F2-AD7B-4617219357B6}</author>
    <author>tc={5BFCD65B-B3BD-449F-B897-238046878BE5}</author>
  </authors>
  <commentList>
    <comment ref="K31" authorId="0" shapeId="0" xr:uid="{0F7CE060-B63F-4006-A194-A13E838F7A1C}">
      <text>
        <t>[Threaded comment]
Your version of Excel allows you to read this threaded comment; however, any edits to it will get removed if the file is opened in a newer version of Excel. Learn more: https://go.microsoft.com/fwlink/?linkid=870924
Comment:
    250 hp/cylinder x 10 = 2500
https://www.cooperservices.com/engines-and-compressors/brands/cooper-bessemer/</t>
      </text>
    </comment>
    <comment ref="X801" authorId="1" shapeId="0" xr:uid="{95989D95-173F-47F2-AD7B-4617219357B6}">
      <text>
        <t>[Threaded comment]
Your version of Excel allows you to read this threaded comment; however, any edits to it will get removed if the file is opened in a newer version of Excel. Learn more: https://go.microsoft.com/fwlink/?linkid=870924
Comment:
    Assumed 10 ppmvd = .15 g/hp-hr from http://www.valleyair.org/notices/Docs/2017/11-06-17_(C-1170083)/C-1170083.pdf</t>
      </text>
    </comment>
    <comment ref="X802" authorId="2" shapeId="0" xr:uid="{5BFCD65B-B3BD-449F-B897-238046878BE5}">
      <text>
        <t>[Threaded comment]
Your version of Excel allows you to read this threaded comment; however, any edits to it will get removed if the file is opened in a newer version of Excel. Learn more: https://go.microsoft.com/fwlink/?linkid=870924
Comment:
    Assumed 10 ppmvd = .15 g/hp-hr from http://www.valleyair.org/notices/Docs/2017/11-06-17_(C-1170083)/C-1170083.pdf</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tc={CE3C4990-BD5E-4B91-9989-28E69816374D}</author>
  </authors>
  <commentList>
    <comment ref="D9" authorId="0" shapeId="0" xr:uid="{CE3C4990-BD5E-4B91-9989-28E69816374D}">
      <text>
        <t>[Threaded comment]
Your version of Excel allows you to read this threaded comment; however, any edits to it will get removed if the file is opened in a newer version of Excel. Learn more: https://go.microsoft.com/fwlink/?linkid=870924
Comment:
    Double check the 5,000 limit.</t>
      </text>
    </comment>
  </commentList>
</comments>
</file>

<file path=xl/sharedStrings.xml><?xml version="1.0" encoding="utf-8"?>
<sst xmlns="http://schemas.openxmlformats.org/spreadsheetml/2006/main" count="63190" uniqueCount="4755">
  <si>
    <t>REPORTING YEAR</t>
  </si>
  <si>
    <t>RECORD_NUMBER</t>
  </si>
  <si>
    <t>FACILITY ID</t>
  </si>
  <si>
    <t>FACILITY NAME</t>
  </si>
  <si>
    <t>ADDRESS</t>
  </si>
  <si>
    <t>CITY</t>
  </si>
  <si>
    <t>ZIP5</t>
  </si>
  <si>
    <t>ZIP4</t>
  </si>
  <si>
    <t>COUNTY</t>
  </si>
  <si>
    <t>EUID</t>
  </si>
  <si>
    <t>EUID DESCRIPTION</t>
  </si>
  <si>
    <t>EVALUATION DATE</t>
  </si>
  <si>
    <t>CONTROL EQUPMENT</t>
  </si>
  <si>
    <t>COMPANY PERFORMING TEST</t>
  </si>
  <si>
    <t>MAX RATE</t>
  </si>
  <si>
    <t>ALLOWABLE RATE</t>
  </si>
  <si>
    <t>TESTED OPERATING RATE</t>
  </si>
  <si>
    <t>TESTED EMISSION RATE</t>
  </si>
  <si>
    <t>METHOD NUMBER</t>
  </si>
  <si>
    <t>POLLUTANTS</t>
  </si>
  <si>
    <t>RESULTS</t>
  </si>
  <si>
    <t>CONFORM</t>
  </si>
  <si>
    <t>AUDIT</t>
  </si>
  <si>
    <t>NOTES</t>
  </si>
  <si>
    <t>COULD_BE_GENERATOR</t>
  </si>
  <si>
    <t>0339020174</t>
  </si>
  <si>
    <t>NORWALK COMPRESSOR STATION</t>
  </si>
  <si>
    <t>4481 SR 601</t>
  </si>
  <si>
    <t>Norwalk</t>
  </si>
  <si>
    <t>44857</t>
  </si>
  <si>
    <t>Huron</t>
  </si>
  <si>
    <t>P002</t>
  </si>
  <si>
    <t>1680 hp natural gas fired engine with catalytic reduction</t>
  </si>
  <si>
    <t>catalytic</t>
  </si>
  <si>
    <t>ALMEGA ENVIRONMENTAL, INC.</t>
  </si>
  <si>
    <t>1680 hp</t>
  </si>
  <si>
    <t>7.41 lbs/hr</t>
  </si>
  <si>
    <t>1525.3 hp</t>
  </si>
  <si>
    <t>0.11 lbs/hr</t>
  </si>
  <si>
    <t>7</t>
  </si>
  <si>
    <t>Nitrogen Dioxide</t>
  </si>
  <si>
    <t>PASS</t>
  </si>
  <si>
    <t>NA</t>
  </si>
  <si>
    <t>Y</t>
  </si>
  <si>
    <t>0387000389</t>
  </si>
  <si>
    <t>CYGNET COMPRESSOR STATION</t>
  </si>
  <si>
    <t>5215 ROCK RIDGE RD</t>
  </si>
  <si>
    <t>Cygnet</t>
  </si>
  <si>
    <t>43413</t>
  </si>
  <si>
    <t>Wood</t>
  </si>
  <si>
    <t>P001</t>
  </si>
  <si>
    <t>1518.2 hp</t>
  </si>
  <si>
    <t>0.30 lbs/hr</t>
  </si>
  <si>
    <t>0124010117</t>
  </si>
  <si>
    <t>Dominion Transmission - Washington Compressor Station</t>
  </si>
  <si>
    <t>708 Parrott Road, N.W.</t>
  </si>
  <si>
    <t>Washington Court House</t>
  </si>
  <si>
    <t>43160</t>
  </si>
  <si>
    <t>Fayette</t>
  </si>
  <si>
    <t>B001</t>
  </si>
  <si>
    <t>Solar Centaur Combustion Turbine No. 1, 5500 HP</t>
  </si>
  <si>
    <t>low nox burners</t>
  </si>
  <si>
    <t>DOMINION TRANSMISSION</t>
  </si>
  <si>
    <t>5500 hp</t>
  </si>
  <si>
    <t>8.2 lbs/hr</t>
  </si>
  <si>
    <t>4477hp</t>
  </si>
  <si>
    <t>2.04 lbs/hr</t>
  </si>
  <si>
    <t>20</t>
  </si>
  <si>
    <t>emissions unit was at max during test. max pwr is more than just HP and is dependent on NGP. This emissions unit was at 97% NGP. Aslso, this report was reviewed prior to the  necessary corrections being made to CETA and therefore this test couldn''t be entered into CETA until august.</t>
  </si>
  <si>
    <t>B002</t>
  </si>
  <si>
    <t>Solar Centaur Combustion Turbine No. 2, 5500 HP</t>
  </si>
  <si>
    <t>none</t>
  </si>
  <si>
    <t>see comments</t>
  </si>
  <si>
    <t>3.59 lbs/hr</t>
  </si>
  <si>
    <t>emissions unit was at max during test. max pwr is more than just HP and is dependent on NGP. This emissions unit was at 96.6% NGP. Aslso, this report was reviewed prior to the  necessary corrections being made to CETA and therefore this test couldn''t be entered into CETA until august.</t>
  </si>
  <si>
    <t>0145000307</t>
  </si>
  <si>
    <t>Dominion - Newark Compressor Station</t>
  </si>
  <si>
    <t>19042 Nashport Road</t>
  </si>
  <si>
    <t>Nashport</t>
  </si>
  <si>
    <t>43830</t>
  </si>
  <si>
    <t>Licking</t>
  </si>
  <si>
    <t>99%ngp</t>
  </si>
  <si>
    <t>3.76 lbs/hr</t>
  </si>
  <si>
    <t>stack test reviewed well prior to ceta form k function becoming operational in our office.  Therefore, form k data was entered into ceta august 2003. This emissions unit also demonstrated compliance w/ subpart GGG of the NSPS. Note that max PWR depends on more than just HP and that NGP is a real indicator of the emissions unit being at max during the test TSmore than just HP and that NGP is a real indicator of the emissions unit being at max during the test TS</t>
  </si>
  <si>
    <t>B003</t>
  </si>
  <si>
    <t>Solar Centaur Combustion Turbine No. 3, 5500 HP</t>
  </si>
  <si>
    <t>5.3 lbs/hr</t>
  </si>
  <si>
    <t>emissions unit was at max during test. max pwr is more than just HP and is dependent on NGP. This emissions unit was at 95.9% NGP. Aslso, this report was reviewed prior to the  necessary corrections being made to CETA and therefore this test couldn''t be entered into CETA until august.</t>
  </si>
  <si>
    <t>0142010079</t>
  </si>
  <si>
    <t>Siemens Energy Inc.</t>
  </si>
  <si>
    <t>105 N. SANDUSKY STREET</t>
  </si>
  <si>
    <t>Mount Vernon</t>
  </si>
  <si>
    <t>43050</t>
  </si>
  <si>
    <t>Knox</t>
  </si>
  <si>
    <t>P019</t>
  </si>
  <si>
    <t>Turbine/Compressor Test Stand firing natural gas or petroleum distillate (stack 87-S-06)</t>
  </si>
  <si>
    <t>control equipment?</t>
  </si>
  <si>
    <t>AIR COMPLIANCE TESTING, INC.</t>
  </si>
  <si>
    <t>n/a</t>
  </si>
  <si>
    <t>568.8 lbs nox/hr</t>
  </si>
  <si>
    <t>294.84 lbs nox/hr</t>
  </si>
  <si>
    <t>99% ngp</t>
  </si>
  <si>
    <t>7.1 lbs/hr</t>
  </si>
  <si>
    <t>5.52 lbs/hr</t>
  </si>
  <si>
    <t>Stark</t>
  </si>
  <si>
    <t>GRACE CONSULTING</t>
  </si>
  <si>
    <t>0320010006</t>
  </si>
  <si>
    <t>Richland Substation Peaker Facility</t>
  </si>
  <si>
    <t>Carpenter Rd. S/U.S. 24</t>
  </si>
  <si>
    <t>Defiance</t>
  </si>
  <si>
    <t>43512</t>
  </si>
  <si>
    <t>P003</t>
  </si>
  <si>
    <t>1673 mmBtu/hr natural gas-fired simple cycle turbine generator, with distillate oil backup, controlled with a water-injection NOx reduction system</t>
  </si>
  <si>
    <t>FIRST ENERGY CORP</t>
  </si>
  <si>
    <t>1431 mmbtu/hr</t>
  </si>
  <si>
    <t>25 ppmvd at 15% o2</t>
  </si>
  <si>
    <t>1555.4 mmbtu/hr</t>
  </si>
  <si>
    <t>21.4 ppmvd at 15% o2</t>
  </si>
  <si>
    <t>Test performed as part of RATA testing.</t>
  </si>
  <si>
    <t>1.8 lbs/hr</t>
  </si>
  <si>
    <t>1680 hp Natrual gas fired engine with catalytic reduction</t>
  </si>
  <si>
    <t>1557.6 hp</t>
  </si>
  <si>
    <t>2.4 lbs/hr</t>
  </si>
  <si>
    <t>0679000075</t>
  </si>
  <si>
    <t>Dominion Transmission Inc - Gilmore Station</t>
  </si>
  <si>
    <t>656 Gravel Lick Road</t>
  </si>
  <si>
    <t>Port Washington</t>
  </si>
  <si>
    <t>43837</t>
  </si>
  <si>
    <t>Tuscarawas</t>
  </si>
  <si>
    <t>B008</t>
  </si>
  <si>
    <t>3200 HP Dresser Rand TLAD-8 natural gas-fired, 2-stroke lean-burn reciprocating internal combustion engine</t>
  </si>
  <si>
    <t>engine tuning</t>
  </si>
  <si>
    <t>3200 hp</t>
  </si>
  <si>
    <t>14.11 lb/hr</t>
  </si>
  <si>
    <t>3147 hp</t>
  </si>
  <si>
    <t>9.2 lb/hr</t>
  </si>
  <si>
    <t>0125102034</t>
  </si>
  <si>
    <t>Dominion - Groveport Compressor Station</t>
  </si>
  <si>
    <t>5509 Berger Road</t>
  </si>
  <si>
    <t>Groveport</t>
  </si>
  <si>
    <t>43125</t>
  </si>
  <si>
    <t>Franklin</t>
  </si>
  <si>
    <t>4200 HP Engine-spark ignition, 2-stroke, lean burn</t>
  </si>
  <si>
    <t>4200</t>
  </si>
  <si>
    <t>18.52 lbs/hr</t>
  </si>
  <si>
    <t>4066</t>
  </si>
  <si>
    <t>12.3 lbs/hr</t>
  </si>
  <si>
    <t>0656000032</t>
  </si>
  <si>
    <t>Texas Eastern Transmission LP - Berne</t>
  </si>
  <si>
    <t>46552 Swazey Road</t>
  </si>
  <si>
    <t>Lewisville</t>
  </si>
  <si>
    <t>43754</t>
  </si>
  <si>
    <t>0000</t>
  </si>
  <si>
    <t>Monroe</t>
  </si>
  <si>
    <t>Dresser Rand DC 990; 51.62 MMBtu/hr natural gas-fired turbine used for natural gas compression</t>
  </si>
  <si>
    <t>CUBIX CORP.</t>
  </si>
  <si>
    <t>51.6 mmbh</t>
  </si>
  <si>
    <t>32.8 lb/hr</t>
  </si>
  <si>
    <t>35 mmbh - low load</t>
  </si>
  <si>
    <t>8.48 lb/hr</t>
  </si>
  <si>
    <t>B007</t>
  </si>
  <si>
    <t>4200 HP Dresser Rand TCV10 natural gas-fired, 2-stroke lean-burn reciprocating internal combustion engine</t>
  </si>
  <si>
    <t>4200 hp</t>
  </si>
  <si>
    <t>18.52 lb/hr</t>
  </si>
  <si>
    <t>4090 hp</t>
  </si>
  <si>
    <t>14.6 lb/hr</t>
  </si>
  <si>
    <t>3200 HP Engine-spark ignition, 2-stroke, lean burn</t>
  </si>
  <si>
    <t>14.11 lbs/hr</t>
  </si>
  <si>
    <t>3149.6 hp</t>
  </si>
  <si>
    <t>stack test reviewed well prior to ceta form k function becoming operational in our office.  Therefore, form k data was entered into ceta august 2003. TS</t>
  </si>
  <si>
    <t>4072.9 hp</t>
  </si>
  <si>
    <t>16.2 lbs/hr</t>
  </si>
  <si>
    <t>264 hp</t>
  </si>
  <si>
    <t>other</t>
  </si>
  <si>
    <t>1576001799</t>
  </si>
  <si>
    <t>East Ohio Gas - Robinson Station</t>
  </si>
  <si>
    <t>5433 West Blvd</t>
  </si>
  <si>
    <t>Canton</t>
  </si>
  <si>
    <t>44718</t>
  </si>
  <si>
    <t>Cooper-Bessemer, 2-Stroke, spark ignition, Lean Burn, Internal Combustion Engine, Model GMV10-T,1350 HP rated power output, 11.5 MMBtu/hr rated heat input</t>
  </si>
  <si>
    <t>AIR/COMPLIANCE CONSULTANTS, INC.</t>
  </si>
  <si>
    <t>1350 bhp</t>
  </si>
  <si>
    <t>see comment</t>
  </si>
  <si>
    <t>1220 bhp</t>
  </si>
  <si>
    <t>12.35 lbs/hr nox</t>
  </si>
  <si>
    <t>0682000057</t>
  </si>
  <si>
    <t>Rolling Hills Generating, LLC</t>
  </si>
  <si>
    <t>43111 State Route 160</t>
  </si>
  <si>
    <t>Wilkesville</t>
  </si>
  <si>
    <t>45695</t>
  </si>
  <si>
    <t>Vinton</t>
  </si>
  <si>
    <t>Seimens Westinghouse Power Corp. W501F, natural gas fired turbine with dry low-NOx combusters, operating in simple cycle mode.</t>
  </si>
  <si>
    <t>scr</t>
  </si>
  <si>
    <t>SOURCE TESTING CONSULTANT</t>
  </si>
  <si>
    <t>180 mw</t>
  </si>
  <si>
    <t>117 lb/hr</t>
  </si>
  <si>
    <t>173.9 mw</t>
  </si>
  <si>
    <t>82.8 lb/hr</t>
  </si>
  <si>
    <t>Yes</t>
  </si>
  <si>
    <t>185 mw</t>
  </si>
  <si>
    <t>86.1 lb/hr</t>
  </si>
  <si>
    <t>174 mw</t>
  </si>
  <si>
    <t>84.5 lb/hr</t>
  </si>
  <si>
    <t>P004</t>
  </si>
  <si>
    <t>175.8 mw</t>
  </si>
  <si>
    <t>78.3 lb/hr</t>
  </si>
  <si>
    <t>P005</t>
  </si>
  <si>
    <t>Seimens Westinghouse Power Corp. W501F, natural gas fired turbine with dry-low-NOx combusters, operating in simple cycle mode.</t>
  </si>
  <si>
    <t>173 mw</t>
  </si>
  <si>
    <t>86.7 lb/hr</t>
  </si>
  <si>
    <t>0684000213</t>
  </si>
  <si>
    <t>AEP Generating Resources Inc., - Waterford Plant</t>
  </si>
  <si>
    <t>201 Righteous Ridge Road</t>
  </si>
  <si>
    <t>Waterford</t>
  </si>
  <si>
    <t>45786</t>
  </si>
  <si>
    <t>Washington</t>
  </si>
  <si>
    <t>GE 7FA Natural Gas Fired Dry Low NOx (DLN) Combustion Turbine - Modified</t>
  </si>
  <si>
    <t>scr, oxidation catalyst</t>
  </si>
  <si>
    <t>FULLER AIR COMPLIANCE</t>
  </si>
  <si>
    <t>166 mw</t>
  </si>
  <si>
    <t>30 lb/hr</t>
  </si>
  <si>
    <t>160 mw</t>
  </si>
  <si>
    <t>22.2 lb/hr</t>
  </si>
  <si>
    <t>Burner ON</t>
  </si>
  <si>
    <t>25.0 lb/hr</t>
  </si>
  <si>
    <t>22.06 lb/hr</t>
  </si>
  <si>
    <t>Burner OFF</t>
  </si>
  <si>
    <t>161 mw</t>
  </si>
  <si>
    <t>25.07 lb/hr</t>
  </si>
  <si>
    <t>27.42 lb/hr</t>
  </si>
  <si>
    <t>25 lb/hr</t>
  </si>
  <si>
    <t>142 mw</t>
  </si>
  <si>
    <t>23.08 lb/hr</t>
  </si>
  <si>
    <t>17 lb/hr</t>
  </si>
  <si>
    <t>0744000150</t>
  </si>
  <si>
    <t>Hanging Rock Energy Facility</t>
  </si>
  <si>
    <t>1395 County Rd 1A</t>
  </si>
  <si>
    <t>Ironton</t>
  </si>
  <si>
    <t>45638</t>
  </si>
  <si>
    <t>Lawrence</t>
  </si>
  <si>
    <t>172 MW GE 7FA natural gas fired dry low NOx (DLN) combustion turbine No. 1 with duct firing operating in combined cycle mode controlled by Selective Calalytic Reduction (SCR)</t>
  </si>
  <si>
    <t>CUBIX CORPORATION</t>
  </si>
  <si>
    <t>172 mw at 59 deg f</t>
  </si>
  <si>
    <t>3.0 ppmv @15%o2 w/o duct firing</t>
  </si>
  <si>
    <t>160.1 mw</t>
  </si>
  <si>
    <t>2.9 ppmv</t>
  </si>
  <si>
    <t>172 MW GE 7FA natural gas fired dry low NOx (DLN) combustion turbine No. 2 with duct firing operating in combined cycle mode controlled by Selective Catalytic Reduction (SCR)</t>
  </si>
  <si>
    <t>27.8 lbs/hr(turbine + duct burners)</t>
  </si>
  <si>
    <t>162 mw</t>
  </si>
  <si>
    <t>18.58 lbs/hr (turbine + duct burner</t>
  </si>
  <si>
    <t>3 ppmvd(turbine + duct burners)</t>
  </si>
  <si>
    <t>163.5 mw</t>
  </si>
  <si>
    <t>2.9 ppmvd (turbine + duct burners)</t>
  </si>
  <si>
    <t>3.0 ppmv @15%o2 w/o duct burners</t>
  </si>
  <si>
    <t>164.5 mw</t>
  </si>
  <si>
    <t>2.4 ppmv @15% o2 w/o duct burners</t>
  </si>
  <si>
    <t>172 MW GE 7FA natural gas fired dry low NOx (DLN) combustion turbine No. 3 with duct firing operating in combined cycle mode controlled by Selective Catalytic Reduction (SCR)</t>
  </si>
  <si>
    <t>199 mw</t>
  </si>
  <si>
    <t>22.8 lbs/hr (turbine + duct burner</t>
  </si>
  <si>
    <t>172 MW GE 7FA natural gas fired dry low NOx (DLN) combustion turbine No. 4 with duct firing operating in combined cycle mode controlled by Selective Catalytic Reduction (SCR)</t>
  </si>
  <si>
    <t>157 mw</t>
  </si>
  <si>
    <t>2.5 ppmv  (turbine only)</t>
  </si>
  <si>
    <t>176 mw</t>
  </si>
  <si>
    <t>2.6 ppmv  (turbine only)</t>
  </si>
  <si>
    <t>227 mw</t>
  </si>
  <si>
    <t>24.3 lbs/hr (turbine + duct burner</t>
  </si>
  <si>
    <t>0857103154</t>
  </si>
  <si>
    <t>PINNACLE GAS PRODUCERS LLC</t>
  </si>
  <si>
    <t>4220 PINNACLE RD</t>
  </si>
  <si>
    <t>MORAINE</t>
  </si>
  <si>
    <t>45439</t>
  </si>
  <si>
    <t>Montgomery</t>
  </si>
  <si>
    <t>12 MMBtu/hour (1,626 bhp) pipeline quality gas/natural gas-fired compressor engine</t>
  </si>
  <si>
    <t>N/A</t>
  </si>
  <si>
    <t>DERENZO &amp; ASSOCIATES</t>
  </si>
  <si>
    <t>Nitrogen Oxide</t>
  </si>
  <si>
    <t>1409000896</t>
  </si>
  <si>
    <t>Duke Energy Indiana, Madison Generating Station</t>
  </si>
  <si>
    <t>5657 Kennel Road</t>
  </si>
  <si>
    <t>Trenton</t>
  </si>
  <si>
    <t>45067</t>
  </si>
  <si>
    <t>Butler</t>
  </si>
  <si>
    <t>84.65 Megawatt (Nominal) Simple-Cycle Combustion Turbine No.1</t>
  </si>
  <si>
    <t>GRACE</t>
  </si>
  <si>
    <t>84.65  Megawatt (Nominal) Simple-Cycle Combustion Turbine No 2</t>
  </si>
  <si>
    <t>COMPANY DID THE TEST?</t>
  </si>
  <si>
    <t>84.65  Megawatt (Nominal) simple-cycle combustion turbine No. 3</t>
  </si>
  <si>
    <t>84.65  Megawatt (Nominal) simple-cycle combustion turbine No. 4</t>
  </si>
  <si>
    <t>84.65  Megawatt (Nominal) simple-cycle combustion turbine No. 5</t>
  </si>
  <si>
    <t>P006</t>
  </si>
  <si>
    <t>84.65  Megawatt (Nominal) simple-cycle combustion turbine No. 6</t>
  </si>
  <si>
    <t>P007</t>
  </si>
  <si>
    <t>84.65  Megawatt (Nominal) simple-cycle combustion turbine No. 7</t>
  </si>
  <si>
    <t>P008</t>
  </si>
  <si>
    <t>84.65  Megawatt (Nominal) simple-cycle combustion turbine No. 8</t>
  </si>
  <si>
    <t>1413100008</t>
  </si>
  <si>
    <t>Duke Energy Ohio, W.C. Beckjord Station</t>
  </si>
  <si>
    <t>757 US Route 52</t>
  </si>
  <si>
    <t>New Richmond</t>
  </si>
  <si>
    <t>45157</t>
  </si>
  <si>
    <t>9709</t>
  </si>
  <si>
    <t>Clermont</t>
  </si>
  <si>
    <t>No. 2 fuel oil-fired combustion turbine #1, having a nominal capacity of 766 MMBtu/hr (53 MW)</t>
  </si>
  <si>
    <t>None</t>
  </si>
  <si>
    <t>GRACE CONSULTING, INC.</t>
  </si>
  <si>
    <t>53 MW</t>
  </si>
  <si>
    <t>Max 74 MW</t>
  </si>
  <si>
    <t>0.593 lb/mmbtu</t>
  </si>
  <si>
    <t>No. 2 fuel oil-fired combustion turbine #2, having a nominal capacity of 766 MMBtu/hr (53 MW)</t>
  </si>
  <si>
    <t>0.543 lb/mmbtu</t>
  </si>
  <si>
    <t>B009</t>
  </si>
  <si>
    <t>No. 2 fuel oil-fired combustion turbine #3, having a nominal capacity of 766 MMBtu/hr (53 MW)</t>
  </si>
  <si>
    <t>0.603 lb/mmbtu</t>
  </si>
  <si>
    <t>B010</t>
  </si>
  <si>
    <t>No. 2 fuel oil-fired combustion turbine #4, having a nominal capacity of 766 MMBtu/hr (53 MW)</t>
  </si>
  <si>
    <t>0.556 lb/mmbtu</t>
  </si>
  <si>
    <t>1483060328</t>
  </si>
  <si>
    <t>Texas Eastern Transmission - Lebanon</t>
  </si>
  <si>
    <t>1157 State Road 122 West</t>
  </si>
  <si>
    <t>Lebanon</t>
  </si>
  <si>
    <t>45036</t>
  </si>
  <si>
    <t>Warren</t>
  </si>
  <si>
    <t>67.98 MMBtu natural gas fired turbine used for natural gas compression</t>
  </si>
  <si>
    <t>CUBIX</t>
  </si>
  <si>
    <t>1299 bhp</t>
  </si>
  <si>
    <t>14.85 lbs/hr nox</t>
  </si>
  <si>
    <t>1259 bhp</t>
  </si>
  <si>
    <t>14.96 lbs/hr nox</t>
  </si>
  <si>
    <t>Cooper-Bessemer, 2-Stroke, spark ignition ,Lean Burn, Internal Combustion Engine, Model GMV10-T,1350 HP rated power output, 11.5 MMBtu/hr rated heat input</t>
  </si>
  <si>
    <t>1305 bhp</t>
  </si>
  <si>
    <t>16.13 lbs/hr nox</t>
  </si>
  <si>
    <t>baghouse</t>
  </si>
  <si>
    <t>10</t>
  </si>
  <si>
    <t>CO - Carbon Monoxide</t>
  </si>
  <si>
    <t>24</t>
  </si>
  <si>
    <t>VOC - Volatile Organic Compounds</t>
  </si>
  <si>
    <t>FAIL</t>
  </si>
  <si>
    <t>CUSTOM STACK ANALYSIS</t>
  </si>
  <si>
    <t>N</t>
  </si>
  <si>
    <t>see memo</t>
  </si>
  <si>
    <t>P009</t>
  </si>
  <si>
    <t>catalytic incinerator</t>
  </si>
  <si>
    <t>25A</t>
  </si>
  <si>
    <t>Total Hydrocarbons</t>
  </si>
  <si>
    <t>25B</t>
  </si>
  <si>
    <t>P032</t>
  </si>
  <si>
    <t>P013</t>
  </si>
  <si>
    <t>P011</t>
  </si>
  <si>
    <t>INVALID</t>
  </si>
  <si>
    <t>KBD TECHNIC</t>
  </si>
  <si>
    <t>204</t>
  </si>
  <si>
    <t>7E</t>
  </si>
  <si>
    <t>EQM</t>
  </si>
  <si>
    <t>P017</t>
  </si>
  <si>
    <t>0.75 lb/hr</t>
  </si>
  <si>
    <t>0.8 ppm</t>
  </si>
  <si>
    <t>Pickaway</t>
  </si>
  <si>
    <t>0165000132</t>
  </si>
  <si>
    <t>AEP Generation Resources Inc., - Darby Plant</t>
  </si>
  <si>
    <t>12509 Adkins Road</t>
  </si>
  <si>
    <t>Mt. Sterling</t>
  </si>
  <si>
    <t>43143</t>
  </si>
  <si>
    <t>9061</t>
  </si>
  <si>
    <t>Natural Gas or number two fuel oil-fired, simple cycle, combustion turbine having a nominal capacity of 1,115.2 MMBTU/hr (80 MW, nominal), controlled with a dry low NOx combustor; CT1 - Combustion Turbine No.1; *Modified</t>
  </si>
  <si>
    <t>SHAW ENVIRONMENTAL, INC.</t>
  </si>
  <si>
    <t>Natural Gas or number two fuel oil-fired, simple cycle, combustion turbine having a nominal capacity of 1,115.2 MMBTU/hr (80 MW, nominal), controlled with a dry low NOx combustor; CT2 - Combustion Turbine No.2; *Modified</t>
  </si>
  <si>
    <t>GE ENERGY MANAGEMENT SYSTEMS</t>
  </si>
  <si>
    <t>Natural Gas or number two fuel oil-fired, simple cycle, combustion turbine having a nominal capacity of 1,115.2 MMBTU/hr (80 MW, nominal), controlled with a dry low NOx combustor; CT3 - Combustion Turbine No.3; *Modified</t>
  </si>
  <si>
    <t>Natural Gas or number two fuel oil-fired, simple cycle, combustion turbine having a nominal capacity of 1,115.2 MMBTU/hr (80 MW, nominal), controlled with a dry low NOx combustor; CT4 - Combustion Turbine No.4; *Modified</t>
  </si>
  <si>
    <t>Natural Gas or number two fuel oil-fired, simple cycle, combustion turbine having a nominal capacity of 1,115.2 MMBTU/hr (80 MW, nominal), controlled with a dry low NOx combustor; CT5 - Combustion Turbine No.5; *Modified</t>
  </si>
  <si>
    <t>Natural Gas or number two fuel oil-fired, simple cycle, combustion turbine having a nominal capacity of 1,115.2 MMBTU/hr (80 MW, nominal), controlled with a dry low NOx combustor; CT6 - Combustion Turbine No.6; *Modified</t>
  </si>
  <si>
    <t>0180000156</t>
  </si>
  <si>
    <t>Honda R &amp; D North America Inc.</t>
  </si>
  <si>
    <t>21001 St. Rt. 739</t>
  </si>
  <si>
    <t>Raymond</t>
  </si>
  <si>
    <t>43067</t>
  </si>
  <si>
    <t>Union</t>
  </si>
  <si>
    <t>B027</t>
  </si>
  <si>
    <t>Engine testing dynamometer, Bldg 5 Room 100B</t>
  </si>
  <si>
    <t>thermal incinerator</t>
  </si>
  <si>
    <t>22 gallons/hr</t>
  </si>
  <si>
    <t>96% reduction (dre x capture)</t>
  </si>
  <si>
    <t>21+ gallons/hr</t>
  </si>
  <si>
    <t>99.3% reduction</t>
  </si>
  <si>
    <t>Capture efficiency test for MACT initial compliance test</t>
  </si>
  <si>
    <t>Ashtabula</t>
  </si>
  <si>
    <t>K008</t>
  </si>
  <si>
    <t>0204010193</t>
  </si>
  <si>
    <t>Cristal USA Inc., Ashtabula Complex Plant 2</t>
  </si>
  <si>
    <t>2426 Middle Road</t>
  </si>
  <si>
    <t>44004</t>
  </si>
  <si>
    <t>0.12 lb/hr</t>
  </si>
  <si>
    <t>0.18 lb/hr</t>
  </si>
  <si>
    <t>Carroll</t>
  </si>
  <si>
    <t>P010</t>
  </si>
  <si>
    <t>Geauga</t>
  </si>
  <si>
    <t>P051</t>
  </si>
  <si>
    <t>P050</t>
  </si>
  <si>
    <t>0.86 lb/hr</t>
  </si>
  <si>
    <t>Lorain</t>
  </si>
  <si>
    <t>0.49 lb/hr</t>
  </si>
  <si>
    <t>Oberlin</t>
  </si>
  <si>
    <t>44074</t>
  </si>
  <si>
    <t>oxidizer</t>
  </si>
  <si>
    <t>Air/Compliance Consultants, Inc.</t>
  </si>
  <si>
    <t>Mahoning</t>
  </si>
  <si>
    <t>Struthers</t>
  </si>
  <si>
    <t>44471</t>
  </si>
  <si>
    <t>Trumbull</t>
  </si>
  <si>
    <t>Wayne</t>
  </si>
  <si>
    <t>18</t>
  </si>
  <si>
    <t>P012</t>
  </si>
  <si>
    <t>Allen</t>
  </si>
  <si>
    <t>Lima</t>
  </si>
  <si>
    <t>P015</t>
  </si>
  <si>
    <t>B004</t>
  </si>
  <si>
    <t>P014</t>
  </si>
  <si>
    <t>0.31 lbs/hr</t>
  </si>
  <si>
    <t>Air Compliance Testing, Inc.</t>
  </si>
  <si>
    <t>0369000025</t>
  </si>
  <si>
    <t>PRO-TEC Coating Company</t>
  </si>
  <si>
    <t>5500 PRO-TEC Pkwy</t>
  </si>
  <si>
    <t>Leipsic</t>
  </si>
  <si>
    <t>45856</t>
  </si>
  <si>
    <t>9234</t>
  </si>
  <si>
    <t>Putnam</t>
  </si>
  <si>
    <t>92.0 MMBtu/hr natural gas-fired continuous annealing furnace, this includes 12 MMBtu/hr auxiliary natural gas-fired burners [the burners are used to maintain the selective catalytic reduction (SCR) control device operating temperature within the recommended range].  With alkaline cleaning, annealing furnace, water quenching and tempering.</t>
  </si>
  <si>
    <t>selective catalytic reduction unit</t>
  </si>
  <si>
    <t>AIR COMPLIANCE CONSULTANTS, INC.</t>
  </si>
  <si>
    <t>96 mmbtu/hr</t>
  </si>
  <si>
    <t>9.6 lbs/hr; 0.10 lbs/mmbtu</t>
  </si>
  <si>
    <t>89.2 mmbtu/hr</t>
  </si>
  <si>
    <t>1.09 lbs/hr; 0.012 lbs/mmbtu</t>
  </si>
  <si>
    <t>2.0 lbs/hr</t>
  </si>
  <si>
    <t>ENVIRONMENTAL QUALITY MANAGEMENT</t>
  </si>
  <si>
    <t>Mansfield</t>
  </si>
  <si>
    <t>Richland</t>
  </si>
  <si>
    <t>0.3 lb/hr</t>
  </si>
  <si>
    <t>0.01 lb/hr</t>
  </si>
  <si>
    <t>0.32 lb/hr</t>
  </si>
  <si>
    <t>0.10 lb/mmbtu</t>
  </si>
  <si>
    <t>5.5 lb/hr</t>
  </si>
  <si>
    <t>Air Compliance Testing</t>
  </si>
  <si>
    <t>45331</t>
  </si>
  <si>
    <t>Darke</t>
  </si>
  <si>
    <t>45801</t>
  </si>
  <si>
    <t>0.22 lbs/hr</t>
  </si>
  <si>
    <t>24A</t>
  </si>
  <si>
    <t>0.23 lbs/hr</t>
  </si>
  <si>
    <t>2250 hp</t>
  </si>
  <si>
    <t>Erie</t>
  </si>
  <si>
    <t>Napoleon</t>
  </si>
  <si>
    <t>43545</t>
  </si>
  <si>
    <t>Henry</t>
  </si>
  <si>
    <t>3.0 lbs/hr</t>
  </si>
  <si>
    <t>0.26 lbs/hr</t>
  </si>
  <si>
    <t>1.41 lbs/hr</t>
  </si>
  <si>
    <t>7.3 lbs/hr</t>
  </si>
  <si>
    <t>1.1 lbs/hr</t>
  </si>
  <si>
    <t>1.69 lbs/hr</t>
  </si>
  <si>
    <t>0.92 lbs/hr</t>
  </si>
  <si>
    <t>40.0 lbs/hr</t>
  </si>
  <si>
    <t>P016</t>
  </si>
  <si>
    <t>Seneca</t>
  </si>
  <si>
    <t>0374010117</t>
  </si>
  <si>
    <t>Autolite</t>
  </si>
  <si>
    <t>1600 N. Union Street</t>
  </si>
  <si>
    <t>Fostoria</t>
  </si>
  <si>
    <t>44830</t>
  </si>
  <si>
    <t>P074</t>
  </si>
  <si>
    <t>dynamometer spark plug testing engines.</t>
  </si>
  <si>
    <t>41.98 gallons gasoline/hr</t>
  </si>
  <si>
    <t>4.62 lbs/hr</t>
  </si>
  <si>
    <t>48.43 gallons gasoline/hr</t>
  </si>
  <si>
    <t>3.56 lbs/hr</t>
  </si>
  <si>
    <t>Lucas</t>
  </si>
  <si>
    <t>Oregon</t>
  </si>
  <si>
    <t>43616</t>
  </si>
  <si>
    <t>B005</t>
  </si>
  <si>
    <t>P042</t>
  </si>
  <si>
    <t>B015</t>
  </si>
  <si>
    <t>Logan</t>
  </si>
  <si>
    <t>Shelby</t>
  </si>
  <si>
    <t>Athens</t>
  </si>
  <si>
    <t>Belmont</t>
  </si>
  <si>
    <t>B012</t>
  </si>
  <si>
    <t>Cadiz</t>
  </si>
  <si>
    <t>43907</t>
  </si>
  <si>
    <t>Harrison</t>
  </si>
  <si>
    <t>Guernsey</t>
  </si>
  <si>
    <t>B013</t>
  </si>
  <si>
    <t>Hannibal</t>
  </si>
  <si>
    <t>43931</t>
  </si>
  <si>
    <t>Muskingum</t>
  </si>
  <si>
    <t>0.7 lb/hr</t>
  </si>
  <si>
    <t>Perry</t>
  </si>
  <si>
    <t>Glenford</t>
  </si>
  <si>
    <t>43739</t>
  </si>
  <si>
    <t>0664000100</t>
  </si>
  <si>
    <t>Texas Eastern Transmission LP - Somerset</t>
  </si>
  <si>
    <t>1895 Big Inch Road</t>
  </si>
  <si>
    <t>Somerset</t>
  </si>
  <si>
    <t>43783</t>
  </si>
  <si>
    <t>Mars Solar Turbine, 10,600 HP, Natural gas-fired turbine used for natural gas compression. ser# 0260M</t>
  </si>
  <si>
    <t>85.6 mmbh</t>
  </si>
  <si>
    <t>18 lb/hr</t>
  </si>
  <si>
    <t>106 mmbh</t>
  </si>
  <si>
    <t>9.6 lb/hr</t>
  </si>
  <si>
    <t>2.12 lb/hr</t>
  </si>
  <si>
    <t>0.23 lb/hr</t>
  </si>
  <si>
    <t>13 lb/hr</t>
  </si>
  <si>
    <t>3.12 lb/hr</t>
  </si>
  <si>
    <t>Marietta</t>
  </si>
  <si>
    <t>45750</t>
  </si>
  <si>
    <t>0.83 lb/hr</t>
  </si>
  <si>
    <t>0.4 lb/hr</t>
  </si>
  <si>
    <t>ESP</t>
  </si>
  <si>
    <t>0.66 lb/hr</t>
  </si>
  <si>
    <t>0.6 lb/hr</t>
  </si>
  <si>
    <t>0819070237</t>
  </si>
  <si>
    <t>Buckeye Power Greenville Station</t>
  </si>
  <si>
    <t>5119 Sebring Warner Road</t>
  </si>
  <si>
    <t>Greenville</t>
  </si>
  <si>
    <t>WATER INJECTION</t>
  </si>
  <si>
    <t>GE ENERGY MANAGEMENT SERVICES, INC.</t>
  </si>
  <si>
    <t>269.71 mmBtu/hr natural gas/No. 2 oil, simple cycle combustion turbine with water injection nitrogen oxides reduction system; G3CT1</t>
  </si>
  <si>
    <t>269.71 mmBtu/hr natural gas/No. 2 oil, simple cycle combustion turbine with water injection nitrogen oxides reduction system; G1CT1</t>
  </si>
  <si>
    <t>GE ENERGY</t>
  </si>
  <si>
    <t>269.71 mmBtu/hr natural gas/No. 2 oil, simple cycle combustion turbine with water injection nitrogen oxides reduction system; G1CT2</t>
  </si>
  <si>
    <t>BAGHOUSE</t>
  </si>
  <si>
    <t>Hamilton</t>
  </si>
  <si>
    <t>1409040897</t>
  </si>
  <si>
    <t>OMEGA JV2 Hamilton Peaking Station</t>
  </si>
  <si>
    <t>8000 N. Gilmore Road</t>
  </si>
  <si>
    <t>45015</t>
  </si>
  <si>
    <t>32 MW (422.57 MMBtu./hr) Natural Gas-Fired Combustion Turbine with Water Injection</t>
  </si>
  <si>
    <t>1409090081</t>
  </si>
  <si>
    <t>Miami University</t>
  </si>
  <si>
    <t>Cole Service Building</t>
  </si>
  <si>
    <t>Oxford</t>
  </si>
  <si>
    <t>45056</t>
  </si>
  <si>
    <t>0.13</t>
  </si>
  <si>
    <t>B014</t>
  </si>
  <si>
    <t>Dayton</t>
  </si>
  <si>
    <t>Regenerative Thermal Oxidizer</t>
  </si>
  <si>
    <t>45417</t>
  </si>
  <si>
    <t>Moraine</t>
  </si>
  <si>
    <t>Industrial Air Science</t>
  </si>
  <si>
    <t>CATALYTIC OXIDIZER</t>
  </si>
  <si>
    <t>Cleveland</t>
  </si>
  <si>
    <t>Cuyahoga</t>
  </si>
  <si>
    <t>0.03 lb/hr</t>
  </si>
  <si>
    <t>0.54 lb/hr</t>
  </si>
  <si>
    <t>0.62 lb/hr</t>
  </si>
  <si>
    <t>0.46 lb/hr</t>
  </si>
  <si>
    <t>0.24 lb/hr</t>
  </si>
  <si>
    <t>0001</t>
  </si>
  <si>
    <t>GRACE CONSULTING, INC</t>
  </si>
  <si>
    <t>Cincinnati</t>
  </si>
  <si>
    <t>1431070849</t>
  </si>
  <si>
    <t>University of Cincinnati</t>
  </si>
  <si>
    <t>Clifton Campus</t>
  </si>
  <si>
    <t>45221</t>
  </si>
  <si>
    <t>13.5 MW Natural Gas/ No. 2 Fuel Oil-fired Turbines with 98.5 mmBtu/hr duct burner</t>
  </si>
  <si>
    <t>RMC</t>
  </si>
  <si>
    <t>14.5mw/hr</t>
  </si>
  <si>
    <t>.56 lb/hr</t>
  </si>
  <si>
    <t>12 mw/hr</t>
  </si>
  <si>
    <t>.05 lb/hr</t>
  </si>
  <si>
    <t>25ppm nox and 14.7 lb/hr</t>
  </si>
  <si>
    <t>14.4 ppm and 8.35 lb/hr</t>
  </si>
  <si>
    <t>1.97 lb/hr</t>
  </si>
  <si>
    <t>0.0lb/hr</t>
  </si>
  <si>
    <t>cat</t>
  </si>
  <si>
    <t>.37 lb/hr</t>
  </si>
  <si>
    <t>96ppm 54.9lb/hr</t>
  </si>
  <si>
    <t>55ppm and 33.6lb/hr</t>
  </si>
  <si>
    <t>.02lb/hr</t>
  </si>
  <si>
    <t>16.9 ppm and 9.2 lb/hr</t>
  </si>
  <si>
    <t>96ppm nox and 54.9 lb/hr</t>
  </si>
  <si>
    <t>63 ppm and 34lb/hr</t>
  </si>
  <si>
    <t>.55 lb/hr</t>
  </si>
  <si>
    <t>.4 lb/hr</t>
  </si>
  <si>
    <t>14.4 ppm and 8 lb/hr</t>
  </si>
  <si>
    <t>44706</t>
  </si>
  <si>
    <t>Custom Stack Analysis</t>
  </si>
  <si>
    <t>Custom Stack Analysis, LLC.</t>
  </si>
  <si>
    <t>Portage</t>
  </si>
  <si>
    <t>Kent</t>
  </si>
  <si>
    <t>1.73 lb/hr</t>
  </si>
  <si>
    <t>0.04 lb/hr</t>
  </si>
  <si>
    <t>0.71 lb/hr</t>
  </si>
  <si>
    <t>0.1 lb/hr</t>
  </si>
  <si>
    <t>Akron</t>
  </si>
  <si>
    <t>Summit</t>
  </si>
  <si>
    <t>Custom Stack Analysis, LLC</t>
  </si>
  <si>
    <t>2.0 lb/hr</t>
  </si>
  <si>
    <t>0.27 lb/hr</t>
  </si>
  <si>
    <t>0.44 lb/hr</t>
  </si>
  <si>
    <t>Thermal Oxidizer</t>
  </si>
  <si>
    <t>normal operations</t>
  </si>
  <si>
    <t>GE Energy Management Services, Inc.</t>
  </si>
  <si>
    <t>RATA test passed per 40CFR60 and 40CFR75.</t>
  </si>
  <si>
    <t>3.75 lbs/hr</t>
  </si>
  <si>
    <t>0.006 lb/hr</t>
  </si>
  <si>
    <t>Conestoga-Rovers &amp; Associates</t>
  </si>
  <si>
    <t>0.05 lb/hr</t>
  </si>
  <si>
    <t>0.06 lb/hr</t>
  </si>
  <si>
    <t>afterburner</t>
  </si>
  <si>
    <t>P043</t>
  </si>
  <si>
    <t>0.09 lb/hr</t>
  </si>
  <si>
    <t>Grace Consulting, Inc.</t>
  </si>
  <si>
    <t>0247100408</t>
  </si>
  <si>
    <t>OBERLIN COLLEGE</t>
  </si>
  <si>
    <t>173 W. Lorain St.</t>
  </si>
  <si>
    <t>1092</t>
  </si>
  <si>
    <t>44436</t>
  </si>
  <si>
    <t>NONE</t>
  </si>
  <si>
    <t>0.13 lb/hr</t>
  </si>
  <si>
    <t>0.9 lb/hr</t>
  </si>
  <si>
    <t>0.02 lb/hr</t>
  </si>
  <si>
    <t>9.5 lb/hr</t>
  </si>
  <si>
    <t>0.08 lb/hr</t>
  </si>
  <si>
    <t>6.4 lb/hr</t>
  </si>
  <si>
    <t>Air Compliance Testing Inc</t>
  </si>
  <si>
    <t>Wooster</t>
  </si>
  <si>
    <t>0.28 lbs/hr</t>
  </si>
  <si>
    <t>1673 mmBtu/hr natural gas-fired simple cycle turbine generator, with distillate oil backup, controlled with water injection NOx reduction system</t>
  </si>
  <si>
    <t>1673 mmbtu/hr</t>
  </si>
  <si>
    <t>1483.5 mmbtu/hr</t>
  </si>
  <si>
    <t>2.72 lbs/hr</t>
  </si>
  <si>
    <t>Operated at 88.7 % of maximum process weight rate, but met the definition of "peak load" for testing day.</t>
  </si>
  <si>
    <t>Milan</t>
  </si>
  <si>
    <t>44846</t>
  </si>
  <si>
    <t>0387000377</t>
  </si>
  <si>
    <t>Troy Energy, LLC</t>
  </si>
  <si>
    <t>22379 Pemberville Road</t>
  </si>
  <si>
    <t>Luckey</t>
  </si>
  <si>
    <t>43443</t>
  </si>
  <si>
    <t>1,570 mmBTU/hr combustion turbine</t>
  </si>
  <si>
    <t>TRC ENVIRONMENTAL CORPORATION</t>
  </si>
  <si>
    <t>1749.5 mmbtu/hr</t>
  </si>
  <si>
    <t>32.0 lbs/hr; 0.018 lbs/mmbtu</t>
  </si>
  <si>
    <t>1617 mmbtu/hr</t>
  </si>
  <si>
    <t>2.2 lbs/hr; 0.001 lbs/mmbtu</t>
  </si>
  <si>
    <t>Generator fuel was natural gas.</t>
  </si>
  <si>
    <t>3.0 lbs/hr; 0.0017 lbs/mmbtu</t>
  </si>
  <si>
    <t>0.0 lbs/hr; 0.0 lbs/mmbtu</t>
  </si>
  <si>
    <t>1988.7 mmbtu/hr</t>
  </si>
  <si>
    <t>8.0 lbs/hr; 0.004 lbs/mmbtu</t>
  </si>
  <si>
    <t>1749.21 mmbtu/hr</t>
  </si>
  <si>
    <t>0.19 lbs/hr; 0.0001 lbs/mmbtu</t>
  </si>
  <si>
    <t>Generator fuel was fuel oil.</t>
  </si>
  <si>
    <t>72.0 lbs/hr; 0.036 lbs/mmbtu</t>
  </si>
  <si>
    <t>2.90 lbs/hr; 0.002 lbs/mmbtu</t>
  </si>
  <si>
    <t>1597 mmbtu/hr</t>
  </si>
  <si>
    <t>1.3 lbs/hr; 0.0008 lbs/mmbtu</t>
  </si>
  <si>
    <t>0.32 lbs/hr; 0.0001 lbs/mmbtu</t>
  </si>
  <si>
    <t>1929.4 mmbtu/hr</t>
  </si>
  <si>
    <t>2.5 lbs/hr; 0.001 lbs/mmbtu</t>
  </si>
  <si>
    <t>-0.29 lbs/hr; -0.0002 lbs/mmbtu</t>
  </si>
  <si>
    <t>1941.77 mmbtu/hr</t>
  </si>
  <si>
    <t>3.71 lbs/hr; 0.002 lbs/mmbtu</t>
  </si>
  <si>
    <t>-0.75 lbs/hr ; -0.0004 lbs/mmbtu</t>
  </si>
  <si>
    <t>1633.7 mmbtu/hr</t>
  </si>
  <si>
    <t>-0.36 lbs/hr; -0.0002 lbs/mmbtu</t>
  </si>
  <si>
    <t>3.5 lbs/hr; 0.002 lbs/mmbtu</t>
  </si>
  <si>
    <t>1.7 lbs/hr</t>
  </si>
  <si>
    <t>1625.1 mmbtu/hr</t>
  </si>
  <si>
    <t>1.1 lbs/hr; 0.001 lbs/mmbtu</t>
  </si>
  <si>
    <t>0.66 lbs/hr; 0.0004 lbs/mmbtu</t>
  </si>
  <si>
    <t>351.0 lbs/hr; 0.1765 lbs/mmbtu</t>
  </si>
  <si>
    <t>1790.1 mmbtu/hr</t>
  </si>
  <si>
    <t>282.3 lbs/hr; 0.158 lbs/mmbtu</t>
  </si>
  <si>
    <t>Generator fuel was fuel oil.Also tested for NOx ppm:actual: 35.8 ppmvd at 15% oxygenallowable:  42 ppmvd at 15% oxygen</t>
  </si>
  <si>
    <t>1.94 lbs/hr; 0.0011 lbs/mmbtu</t>
  </si>
  <si>
    <t>-0.14 lbs/hr; 0.0 lbs/mmbtu</t>
  </si>
  <si>
    <t>This data came from the old CETA system with no validation code. Some of data fields may be missing required information.</t>
  </si>
  <si>
    <t>Toledo</t>
  </si>
  <si>
    <t>0575000174</t>
  </si>
  <si>
    <t>Honda of America Mfg., Inc.  Anna Engine Plant</t>
  </si>
  <si>
    <t>12500 Meranda Road</t>
  </si>
  <si>
    <t>Anna</t>
  </si>
  <si>
    <t>45302</t>
  </si>
  <si>
    <t>9699</t>
  </si>
  <si>
    <t>PED Engine Testing dynamometers with nine (9) test stands and two thermal oxidizers</t>
  </si>
  <si>
    <t>thermal oxidizers</t>
  </si>
  <si>
    <t>43973</t>
  </si>
  <si>
    <t>0.11 lb/hr</t>
  </si>
  <si>
    <t>0.16 lb/hr</t>
  </si>
  <si>
    <t>1.81 lb/hr</t>
  </si>
  <si>
    <t>0.15 lb/hr</t>
  </si>
  <si>
    <t>0.63 lb/hr</t>
  </si>
  <si>
    <t>0.99 lb/hr</t>
  </si>
  <si>
    <t>5.8 lb/hr</t>
  </si>
  <si>
    <t>80 mw</t>
  </si>
  <si>
    <t>see memo field</t>
  </si>
  <si>
    <t>75 mw</t>
  </si>
  <si>
    <t>TEST WAS A RATAALLOWABLESNOX (PPM) - RA LESS THAN OR EQUAL TO 20% OR 12 PPM MEAN DIFFERENCENOX (PPM @ 15% O2) - RA LESS THAN OR EQUAL TO 20%NOX (LB/MMBTU) - RA LESS THAN OR EQUAL TO 7.5% OR 0.015 LB/MMBTU MEAN DIFFERENCEACTUAL                        NOX(PPM) - 4.82% RA NOX (PPM @ 15% O2) - 5.81% RA NOX (LB/MMBTU) - 5.44% RA</t>
  </si>
  <si>
    <t>10% ra or 5 ppm mean difference</t>
  </si>
  <si>
    <t>5.53% ra</t>
  </si>
  <si>
    <t>TEST WAS A RATA</t>
  </si>
  <si>
    <t>10% ra co ppm</t>
  </si>
  <si>
    <t>76 mw</t>
  </si>
  <si>
    <t>6.52% ra co ppm</t>
  </si>
  <si>
    <t>see other pollutants</t>
  </si>
  <si>
    <t>3.08% ra co ppm</t>
  </si>
  <si>
    <t>FBT TESTING &amp; ENVIRONMENTAL SERVICES</t>
  </si>
  <si>
    <t>1.70 lbs/hr</t>
  </si>
  <si>
    <t>Brook Park</t>
  </si>
  <si>
    <t>44142</t>
  </si>
  <si>
    <t>0.29 lb/hr</t>
  </si>
  <si>
    <t>4.17% ra</t>
  </si>
  <si>
    <t>79 mw</t>
  </si>
  <si>
    <t>4.57% ra co ppm</t>
  </si>
  <si>
    <t>78 mw</t>
  </si>
  <si>
    <t>0.395% ra co ppm</t>
  </si>
  <si>
    <t>3.85%</t>
  </si>
  <si>
    <t>6.57% ra</t>
  </si>
  <si>
    <t>1409040243</t>
  </si>
  <si>
    <t>City of Hamilton Department of Public Utilities</t>
  </si>
  <si>
    <t>960 North Third Street</t>
  </si>
  <si>
    <t>45011</t>
  </si>
  <si>
    <t>729 mmBtu/hour Pulverized Coal and Natural Gas-Fired Boiler, equipped with a lime injection dry scrubber system and baghouse, as well as an electrostatic precipitator (ESP) to be used as a back-up control device if the baghouse is not in service</t>
  </si>
  <si>
    <t>5732 KW Lean Burn Natural Gas Fired 4-stroke Reciprocating Engine</t>
  </si>
  <si>
    <t>CO CATALYST</t>
  </si>
  <si>
    <t>5.7 MW</t>
  </si>
  <si>
    <t>3.2 LB/HR</t>
  </si>
  <si>
    <t>&lt;0.2 LB/HR</t>
  </si>
  <si>
    <t>THE TEMPERATURE OF THE GAS AT THE CATALYST INLET WAS 667 DEGREES F AND THE PRESSURE DROP WAS 8.0"._x000D_
_x000D_
THE VOC CONTENT OF THE SAMPLES, EXCLUDING METHANE AND ETHANE, WERE BELOW THE 5 PPM DETECTION LIMIT OF THE METHOD.</t>
  </si>
  <si>
    <t>THE TEMPERATURE OF THE GAS AT THE CATALYST INLET WAS 669 DEGREES F AND THE PRESSURE DROP WAS 8.0"._x000D_
_x000D_
THE BAG SAMPLE FOR RUN 1 WAS LEAKING SO THE DATA WAS NOT USED TO AVERAGE THE RESULTS._x000D_
_x000D_
THE VOC CONTENT OF THE SAMPLES, EXCLUDING METHANE AND ETHANE, WERE BELOW THE 5 PPM DETECTION LIMIT OF THE METHOD.</t>
  </si>
  <si>
    <t>1409120656</t>
  </si>
  <si>
    <t>Duke Energy Kentucky, Woodsdale Generating Station</t>
  </si>
  <si>
    <t>2100 Woodsdale Road</t>
  </si>
  <si>
    <t>20%ra</t>
  </si>
  <si>
    <t>12.7 mw/hr</t>
  </si>
  <si>
    <t>8%ra</t>
  </si>
  <si>
    <t>HRSG &amp; DUCT BURNERS</t>
  </si>
  <si>
    <t>12 MW</t>
  </si>
  <si>
    <t>&lt;20% RA LB/MMBTU,LB/HR,PPM@15%O2</t>
  </si>
  <si>
    <t>11 MW</t>
  </si>
  <si>
    <t>10.3%, 10.2%, 12.0% RA</t>
  </si>
  <si>
    <t>&lt;5 PPM MEAN DIFF</t>
  </si>
  <si>
    <t>0.73 PPM MEAN DIFF</t>
  </si>
  <si>
    <t>5.5%, 5.7%, 6.1% RA</t>
  </si>
  <si>
    <t>1.27 PPM MEAN DIFF</t>
  </si>
  <si>
    <t>B016</t>
  </si>
  <si>
    <t>0.38 lb/hr</t>
  </si>
  <si>
    <t>0.22 lb/hr</t>
  </si>
  <si>
    <t>44313</t>
  </si>
  <si>
    <t>14.3 lbs/hr</t>
  </si>
  <si>
    <t>Thermal oxidizer</t>
  </si>
  <si>
    <t>95% DE</t>
  </si>
  <si>
    <t>Environmental Quality Management</t>
  </si>
  <si>
    <t>Van Wert</t>
  </si>
  <si>
    <t>Platt Environmental Services, Inc.</t>
  </si>
  <si>
    <t>dry low NOx combustor</t>
  </si>
  <si>
    <t>80 MW</t>
  </si>
  <si>
    <t>301 lb/hr CO</t>
  </si>
  <si>
    <t>76.25 MW</t>
  </si>
  <si>
    <t>13 lb/hr CO</t>
  </si>
  <si>
    <t>76.75 MW</t>
  </si>
  <si>
    <t>6.2 lb/hr CO</t>
  </si>
  <si>
    <t>76.74 MW</t>
  </si>
  <si>
    <t>5.82 lb/hr CO</t>
  </si>
  <si>
    <t>75.5 MW</t>
  </si>
  <si>
    <t>3.5 lb/hr CO</t>
  </si>
  <si>
    <t>75.58 MW</t>
  </si>
  <si>
    <t>0.7 lb/hr CO</t>
  </si>
  <si>
    <t>73.24 MW</t>
  </si>
  <si>
    <t>3.21 lb/hr CO</t>
  </si>
  <si>
    <t>RTO</t>
  </si>
  <si>
    <t>2.38 lbs/hr</t>
  </si>
  <si>
    <t>P045</t>
  </si>
  <si>
    <t>0.51 lbs/hr</t>
  </si>
  <si>
    <t>0204010112</t>
  </si>
  <si>
    <t>Iten Industries, Inc. - Plant 1</t>
  </si>
  <si>
    <t>4001 Benefit Ave</t>
  </si>
  <si>
    <t>44005</t>
  </si>
  <si>
    <t>Gen Set SITA (CoGen), 4 stroke rich burn (4SRB), reciprocating internal combustion engine (RICE) for driving and electrical generator. equipped with a catalytic converter</t>
  </si>
  <si>
    <t>NSCR</t>
  </si>
  <si>
    <t>Air Compliance Testing Inc.</t>
  </si>
  <si>
    <t>Columbiana</t>
  </si>
  <si>
    <t>1.21 lbs/hr</t>
  </si>
  <si>
    <t>0.47 lb/hr</t>
  </si>
  <si>
    <t>0.26 lb/hr</t>
  </si>
  <si>
    <t>0.36 lb/hr</t>
  </si>
  <si>
    <t>0302020143</t>
  </si>
  <si>
    <t>Ford Motor Co.-Lima</t>
  </si>
  <si>
    <t>1155 Bible Road</t>
  </si>
  <si>
    <t>4 Cell Engine Testing Dynamometer - East</t>
  </si>
  <si>
    <t>KBD Technic, Inc.</t>
  </si>
  <si>
    <t>4 Cell Engine Testing Dynamometer - West Block</t>
  </si>
  <si>
    <t>El Paso Pipeline Group</t>
  </si>
  <si>
    <t>1626</t>
  </si>
  <si>
    <t>Air Compliance Consultants, Inc.</t>
  </si>
  <si>
    <t>0.58 lbs/hr</t>
  </si>
  <si>
    <t>4.80 lbs/hr</t>
  </si>
  <si>
    <t>selective catalytic reducing unit (SCR)</t>
  </si>
  <si>
    <t>Environmental Quality Management, Inc.</t>
  </si>
  <si>
    <t>2.6 lbs/hr</t>
  </si>
  <si>
    <t>RMC Environmental, Inc.</t>
  </si>
  <si>
    <t>0.14 lb/hr</t>
  </si>
  <si>
    <t>43611</t>
  </si>
  <si>
    <t>2.67 lb/hr</t>
  </si>
  <si>
    <t>0.42 lb/hr</t>
  </si>
  <si>
    <t>0.72 lb/hr</t>
  </si>
  <si>
    <t>KBD Technic</t>
  </si>
  <si>
    <t>0.52 lb/hr</t>
  </si>
  <si>
    <t>Clean Air Engineering</t>
  </si>
  <si>
    <t>1.3 ppm</t>
  </si>
  <si>
    <t>TRC</t>
  </si>
  <si>
    <t>43821</t>
  </si>
  <si>
    <t>Caldwell</t>
  </si>
  <si>
    <t>43724</t>
  </si>
  <si>
    <t>Noble</t>
  </si>
  <si>
    <t>New Philadelphia</t>
  </si>
  <si>
    <t>44663</t>
  </si>
  <si>
    <t>18 MW</t>
  </si>
  <si>
    <t>17005 State Route 7</t>
  </si>
  <si>
    <t>SCR</t>
  </si>
  <si>
    <t>0.10 lb/mmBtu</t>
  </si>
  <si>
    <t>2.03 lbs/hr</t>
  </si>
  <si>
    <t>44103</t>
  </si>
  <si>
    <t>1318120179</t>
  </si>
  <si>
    <t>Ford Motor Company, Cleveland Engine Plants</t>
  </si>
  <si>
    <t>17601 Brookpark Rd</t>
  </si>
  <si>
    <t>1518</t>
  </si>
  <si>
    <t>P245</t>
  </si>
  <si>
    <t>This PTI application is for the modification of emissions unit P245 to allow the capacity of testing larger (3.5 liter) engines and to provide a larger thermal (recuperative) oxidizer to control the resulting engine exhaust emissions.</t>
  </si>
  <si>
    <t>Three 3.5L D35 Engines</t>
  </si>
  <si>
    <t>OC:  0.4 lb/hr &amp; 95% Destruction Effcy.</t>
  </si>
  <si>
    <t>OC:  0.02 lb/hr &amp; 99.6% Destruction Effcy.</t>
  </si>
  <si>
    <t>0.45 lb/hr</t>
  </si>
  <si>
    <t>Air Compliance Testing, Inc</t>
  </si>
  <si>
    <t>76 MW</t>
  </si>
  <si>
    <t>ND</t>
  </si>
  <si>
    <t>0.05 LB/HR</t>
  </si>
  <si>
    <t>25 MW</t>
  </si>
  <si>
    <t>2 MW Diesel fuel-fired internal combustion engine</t>
  </si>
  <si>
    <t>2 MW</t>
  </si>
  <si>
    <t>1.8 MW</t>
  </si>
  <si>
    <t>0.29 LB/HR</t>
  </si>
  <si>
    <t>0.11 LB/HR</t>
  </si>
  <si>
    <t>1.5 MW Diesel fuel-fired internal combustion engine</t>
  </si>
  <si>
    <t>1.5 MW</t>
  </si>
  <si>
    <t>1.35 MW</t>
  </si>
  <si>
    <t>0.75 LB/HR</t>
  </si>
  <si>
    <t>1.21 PPM MEAN DIFF</t>
  </si>
  <si>
    <t>4.20%, 5.10%, 4.21% RA</t>
  </si>
  <si>
    <t>1.26 PPM MEAN DIFF</t>
  </si>
  <si>
    <t>12.15%, 12.90%, 12.30% RA</t>
  </si>
  <si>
    <t>RMC Environmental</t>
  </si>
  <si>
    <t>85 MW</t>
  </si>
  <si>
    <t>82 MW</t>
  </si>
  <si>
    <t>0.37 lbs/hr</t>
  </si>
  <si>
    <t>INC</t>
  </si>
  <si>
    <t>0.10 lb/hr</t>
  </si>
  <si>
    <t>4.05 lbs/hr</t>
  </si>
  <si>
    <t>0.94 lb/hr</t>
  </si>
  <si>
    <t>0.58 lb/hr</t>
  </si>
  <si>
    <t>320</t>
  </si>
  <si>
    <t>1.78 lb/hr</t>
  </si>
  <si>
    <t>0.53 lb/hr</t>
  </si>
  <si>
    <t>0.55 lb/hr</t>
  </si>
  <si>
    <t>0210000046</t>
  </si>
  <si>
    <t>Tennessee Gas Pipeline - Station 214</t>
  </si>
  <si>
    <t>2029 Cobbler Road NE</t>
  </si>
  <si>
    <t>Carrollton</t>
  </si>
  <si>
    <t>44615</t>
  </si>
  <si>
    <t>2000 HP (22 mmBtu/hr) natural gas-fired, spark ignition, 4-cycle/lean burn, reciprocating pipeline compressor engine</t>
  </si>
  <si>
    <t>LEC</t>
  </si>
  <si>
    <t>1320 HP (14.52 mmBtu/hr) natural gas-fired, spark ignition, 4-cycle/rich burn, reciprocating pipeline compressor engine with non-selective catalytic reduction</t>
  </si>
  <si>
    <t>0285000366</t>
  </si>
  <si>
    <t>East Ohio Gas - Chippewa Station</t>
  </si>
  <si>
    <t>17045 Galehouse Road</t>
  </si>
  <si>
    <t>Doylestown</t>
  </si>
  <si>
    <t>44230</t>
  </si>
  <si>
    <t>2,370 hp SI ICE pipeline compressor w/catalyst: CAT G3608-LE-TA</t>
  </si>
  <si>
    <t>1.18 lbs/hr</t>
  </si>
  <si>
    <t>3.6 lbs/hr</t>
  </si>
  <si>
    <t>See memo</t>
  </si>
  <si>
    <t>Bowling Green</t>
  </si>
  <si>
    <t>43402</t>
  </si>
  <si>
    <t>1.04 lbs/hr</t>
  </si>
  <si>
    <t>B017</t>
  </si>
  <si>
    <t>0448020085</t>
  </si>
  <si>
    <t>LINDE GAS NORTH AMERICA, LLC</t>
  </si>
  <si>
    <t>2226 NAVARRE RD</t>
  </si>
  <si>
    <t>Hydrogen Reformer Train 1 - 514 MMBtu/hr methane steam reformer train with low NOx burners and selective catalytic reduction (SCR) control device.</t>
  </si>
  <si>
    <t>AST ENVIRONMENTAL INC.</t>
  </si>
  <si>
    <t>ast mobile cems</t>
  </si>
  <si>
    <t>Hydrogen Reformer Train 2 - 514 MMBtu/hr methane steam reformer train with low NOx burners and selective catalytic reduction (SCR) control device.</t>
  </si>
  <si>
    <t>Bellefontaine</t>
  </si>
  <si>
    <t>43311</t>
  </si>
  <si>
    <t>0.07 lb/hr</t>
  </si>
  <si>
    <t>120 liters/hr</t>
  </si>
  <si>
    <t>0605000020</t>
  </si>
  <si>
    <t>Tennessee Gas Pipeline Station 204</t>
  </si>
  <si>
    <t>2335 US Route 50 West</t>
  </si>
  <si>
    <t>Albany</t>
  </si>
  <si>
    <t>45710</t>
  </si>
  <si>
    <t>Tennessee Gas</t>
  </si>
  <si>
    <t>0630000001</t>
  </si>
  <si>
    <t>Tennessee Gas Pipeline Station 209</t>
  </si>
  <si>
    <t>3428 Clay Pike Road</t>
  </si>
  <si>
    <t>Cumberland</t>
  </si>
  <si>
    <t>43732</t>
  </si>
  <si>
    <t>Recip. Engine 11A, Cooper Bessemer GMWA-10</t>
  </si>
  <si>
    <t>Recip. Engine 13A, Cooper Bessemer GMWA-10</t>
  </si>
  <si>
    <t>Recip. Engine 12A, Cooper Bessemer GMWA-10</t>
  </si>
  <si>
    <t>Stork Southweatern Laboratories</t>
  </si>
  <si>
    <t>44695</t>
  </si>
  <si>
    <t>43986</t>
  </si>
  <si>
    <t>189 MW</t>
  </si>
  <si>
    <t>186 MW</t>
  </si>
  <si>
    <t>Air Compliance Consultants</t>
  </si>
  <si>
    <t>0664000056</t>
  </si>
  <si>
    <t>Waste Management of Ohio (Suburban South Recycling)</t>
  </si>
  <si>
    <t>3415 Township Road 447</t>
  </si>
  <si>
    <t>4200 HP</t>
  </si>
  <si>
    <t>0.43 lb/hr</t>
  </si>
  <si>
    <t>LOW NOX LEAN AIR COMBUSTOR</t>
  </si>
  <si>
    <t>CUBIX CORPORATION (GE)</t>
  </si>
  <si>
    <t>45.69 MMBTU/HR</t>
  </si>
  <si>
    <t>6.0 LB/HR</t>
  </si>
  <si>
    <t>44.7 MMBTU/HR (LOAD 98%)</t>
  </si>
  <si>
    <t>1.48 LB/HR</t>
  </si>
  <si>
    <t>0819780231</t>
  </si>
  <si>
    <t>TEXAS EASTERN TRANS, LP - GLEN KARN</t>
  </si>
  <si>
    <t>180 MIKESELL RD</t>
  </si>
  <si>
    <t>Hollansburg</t>
  </si>
  <si>
    <t>45332</t>
  </si>
  <si>
    <t>79.1 mmBtu/hr Natural Gas Turbine</t>
  </si>
  <si>
    <t>DRY LOW NOX BURNER</t>
  </si>
  <si>
    <t>71.19 MMBTU/HR HEAT INPUT</t>
  </si>
  <si>
    <t>8.69 LB CO/HR</t>
  </si>
  <si>
    <t>52 MMBTU/HR HEAT INPUT;92% OF TURBINE CAPACITY</t>
  </si>
  <si>
    <t>1.05 LB CO/HR</t>
  </si>
  <si>
    <t>LOW CAPACITY DEMONSTRATION.  NUMEROUS TEST DELAYS PUSHED THE DATE REPEATEDLY.  THE UNIT WAS DELAYED FOR LACK OF DEMAND FOR NATURAL GAS BUT MORE IMPORTANTLY MAINTENANCE PROBLEMS RELATING TO FRACTURES IN THE BODY OF THE HOUSING.  UPON REPAIR - THE TEST WAS COMPLETED.  THE TEST WAS COMPOSED OF 12 RUNS TOTAL = 3 TEST RUNS PER OPERATING CAPACITY.  FOUR OPERATING CAPACITIES SPANNING 92%, 95%, 98%, AND 100% OF THE NORMAL OPERATING RANGE AS ALLOWED BY SUBPART GG.   NOX AND CO WERE TESTED IN EACH RANGE AND THE VALUES ARE GIVEN IN SEPARATE APPENDIX K FILES.  TESTS AT THE DIFFERENT CAPACITIES CONDUCTED ON SAME DATE BUT ENTERED AS SUCCESSIVE DATES FOR CETA ENTRY PURPOSES.</t>
  </si>
  <si>
    <t>59 MMBTU/HR HEAT INPUT;95% OF TURBINE CAPACITY</t>
  </si>
  <si>
    <t>0.85 LB CO/HR</t>
  </si>
  <si>
    <t>LOW/MID CAPACITY DEMONSTRATION.  NUMEROUS TEST DELAYS PUSHED THE DATE REPEATEDLY.  THE UNIT WAS DELAYED FOR LACK OF DEMAND FOR NATURAL GAS BUT MORE IMPORTANTLY MAINTENANCE PROBLEMS RELATING TO FRACTURES IN THE BODY OF THE HOUSING.  UPON REPAIR - THE TEST WAS COMPLETED.  THE TEST WAS COMPOSED OF 12 RUNS TOTAL = 3 TEST RUNS PER OPERATING CAPACITY.  FOUR OPERATING CAPACITIES SPANNING 92%, 95%, 98%, AND 100% OF THE NORMAL OPERATING RANGE AS ALLOWED BY SUBPART GG.   NOX AND CO WERE TESTED IN EACH RANGE AND THE VALUES ARE GIVEN IN SEPARATE APPENDIX K FILES.  TESTS AT THE DIFFERENT CAPACITIES CONDUCTED ON SAME DATE BUT ENTERED AS SUCCESSIVE DATES FOR CETA ENTRY PURPOSES.</t>
  </si>
  <si>
    <t>66 MMBTU/HR HEAT INPUT;98% OF TURBINE CAPACITY</t>
  </si>
  <si>
    <t>0.57 LB CO/HR</t>
  </si>
  <si>
    <t>MID/HIGH CAPACITY DEMONSTRATION.  NUMEROUS TEST DELAYS PUSHED THE DATE REPEATEDLY.  THE UNIT WAS DELAYED FOR LACK OF DEMAND FOR NATURAL GAS BUT MORE IMPORTANTLY MAINTENANCE PROBLEMS RELATING TO FRACTURES IN THE BODY OF THE HOUSING.  UPON REPAIR - THE TEST WAS COMPLETED.  THE TEST WAS COMPOSED OF 12 RUNS TOTAL = 3 TEST RUNS PER OPERATING CAPACITY.  FOUR OPERATING CAPACITIES SPANNING 92%, 95%, 98%, AND 100% OF THE NORMAL OPERATING RANGE AS ALLOWED BY SUBPART GG.   NOX AND CO WERE TESTED IN EACH RANGE AND THE VALUES ARE GIVEN IN SEPARATE APPENDIX K FILES.  TESTS AT THE DIFFERENT CAPACITIES CONDUCTED ON SAME DATE BUT ENTERED AS SUCCESSIVE DATES FOR CETA ENTRY PURPOSES.</t>
  </si>
  <si>
    <t>(Stars2 Migration Problems: Tested pollutants: NO2, NO; Permitted Allowable Emission Rate = 25 PPMVD NOX @ 15% O2; Permitted Maximum Operating Rate = 71.19 MMBTU/HR HEAT INPUT; Average Tested Emission Rate = 8.6 PPM  NOX @ 15% 02; Average Tested Operating Rate = 71 MMBTU/HR HEAT INPUT;100% OF TURBINE CAPACITY; Results = Passed; AFS Date = 2009-01-05 00:00:00.0; AFS ID = legacy) HIGH CAPACITY DEMONSTRATION.  NUMEROUS TEST DELAYS PUSHED THE DATE REPEATEDLY.  THE UNIT WAS DELAYED FOR LACK OF DEMAND FOR NATURAL GAS BUT MORE IMPORTANTLY MAINTENANCE PROBLEMS RELATING TO FRACTURES IN THE BODY OF THE HOUSING.  UPON REPAIR - THE TEST WAS COMPLETED.  THE TEST WAS COMPOSED OF 12 RUNS TOTAL = 3 TEST RUNS PER OPERATING CAPACITY.  FOUR OPERATING CAPACITIES SPANNING 92%, 95%, 98%, AND 100% OF THE NORMAL OPERATING RANGE AS ALLOWED BY SUBPART GG.   NOX AND CO WERE TESTED IN EACH RANGE AND THE VALUES ARE GIVEN IN SEPARATE APPENDIX K FILES.  TESTS AT THE DIFFERENT CAPACITIES CONDUCTED ON SAME DATE BUT ENTERED AS SUCCESSIVE DATES FOR CETA ENTRY PURPOSES.  NOX = 2.18 LB/HR.</t>
  </si>
  <si>
    <t>71 MMBTU/HR HEAT INPUT;100% OF TURBINE CAPACITY</t>
  </si>
  <si>
    <t>0.65 LB CO/HR</t>
  </si>
  <si>
    <t>HIGH CAPACITY DEMONSTRATION.  NUMEROUS TEST DELAYS PUSHED THE DATE REPEATEDLY.  THE UNIT WAS DELAYED FOR LACK OF DEMAND FOR NATURAL GAS BUT MORE IMPORTANTLY MAINTENANCE PROBLEMS RELATING TO FRACTURES IN THE BODY OF THE HOUSING.  UPON REPAIR - THE TEST WAS COMPLETED.  THE TEST WAS COMPOSED OF 12 RUNS TOTAL = 3 TEST RUNS PER OPERATING CAPACITY.  FOUR OPERATING CAPACITIES SPANNING 92%, 95%, 98%, AND 100% OF THE NORMAL OPERATING RANGE AS ALLOWED BY SUBPART GG.   NOX AND CO WERE TESTED IN EACH RANGE AND THE VALUES ARE GIVEN IN SEPARATE APPENDIX K FILES.  TESTS AT THE DIFFERENT CAPACITIES CONDUCTED ON SAME DATE BUT ENTERED AS SUCCESSIVE DATES FOR CETA ENTRY PURPOSES.</t>
  </si>
  <si>
    <t>CAT-OX</t>
  </si>
  <si>
    <t>0.98 lb/hr</t>
  </si>
  <si>
    <t>1318538151</t>
  </si>
  <si>
    <t>MM Cuyahoga Energy LLC</t>
  </si>
  <si>
    <t>Cochran and Solon Roads</t>
  </si>
  <si>
    <t>Solon</t>
  </si>
  <si>
    <t>44139</t>
  </si>
  <si>
    <t>9.06 MMBtu per hour Caterpillar internal combustion engine for the burning of landfill gas</t>
  </si>
  <si>
    <t>CK Environmental</t>
  </si>
  <si>
    <t>950  KW</t>
  </si>
  <si>
    <t>850  KW</t>
  </si>
  <si>
    <t>20  ppm</t>
  </si>
  <si>
    <t>12.5  ppm</t>
  </si>
  <si>
    <t>8.30  lb/hr</t>
  </si>
  <si>
    <t>7.70  lb/hr</t>
  </si>
  <si>
    <t>6.72  lb/hr</t>
  </si>
  <si>
    <t>10.1  ppm</t>
  </si>
  <si>
    <t>1409000353</t>
  </si>
  <si>
    <t>MillerCoors LLC</t>
  </si>
  <si>
    <t>2525 WAYNE MADISON ROAD</t>
  </si>
  <si>
    <t>9760</t>
  </si>
  <si>
    <t>238 MMBtu/hr pulverized coal/fuel oil-fired boiler (including 20 MMBtu natural gas burners for startup and supplemental fuel), equipped with baghouse and steam turbine</t>
  </si>
  <si>
    <t>FBT TESTING &amp; ENVIRONMENTAL</t>
  </si>
  <si>
    <t>72 MW</t>
  </si>
  <si>
    <t>79 MW</t>
  </si>
  <si>
    <t>RMC ENVIRONMENTAL</t>
  </si>
  <si>
    <t>132.1 MMBTU/HR</t>
  </si>
  <si>
    <t>1.97 LB/HR W/O DUCT BURNER; 89% DE</t>
  </si>
  <si>
    <t>138.8 MMBTU/HR</t>
  </si>
  <si>
    <t>0.46 LB/HR; 89.8% DE</t>
  </si>
  <si>
    <t>CO CATALYST TEMPERATURE DURING TESTING WAS 490 DEG F.</t>
  </si>
  <si>
    <t>123.5 MMBTU/HR</t>
  </si>
  <si>
    <t>135.8 MMBTU/HR</t>
  </si>
  <si>
    <t>0.14 LB/HR; 98.4% DE</t>
  </si>
  <si>
    <t>THIS TEST WAS ACTUALLY PERFORMED ON 8/23/07.  CO CATALYST TEMPERATURE DURING TESTING WAS 497 DEG F.</t>
  </si>
  <si>
    <t>122.2 MMBTU/HR; 98.5 MMBTU/HR DB</t>
  </si>
  <si>
    <t>2.84 LB/HR W DUCT BURNER; 89% DE</t>
  </si>
  <si>
    <t>136.1 MMBTU/HR; 99.2 MMBTU/HR DB</t>
  </si>
  <si>
    <t>0.76 LB/HR; 99.2% DE</t>
  </si>
  <si>
    <t>CO CATALYST TEMPERATURE DURING TESTING WAS 560 DEG F.</t>
  </si>
  <si>
    <t>128.7 MMBTU/HR; 98.5 MMBTU/HR DB</t>
  </si>
  <si>
    <t>139.5 MMBTU/HR; 99.3 MMBTU/HR DB</t>
  </si>
  <si>
    <t>0.14 LB/HR; 99.9% DE</t>
  </si>
  <si>
    <t>CO CATALYST TEMPERATURE DURING TESTING WAS 553 DEG F.</t>
  </si>
  <si>
    <t>Air/Compliance Consultants</t>
  </si>
  <si>
    <t>P109</t>
  </si>
  <si>
    <t>.</t>
  </si>
  <si>
    <t>1.31 lbs/hr</t>
  </si>
  <si>
    <t>8.33 lbs/hr</t>
  </si>
  <si>
    <t>4066 hp</t>
  </si>
  <si>
    <t>25.93 lbs/hr</t>
  </si>
  <si>
    <t>17.09 lbs/hr</t>
  </si>
  <si>
    <t>4072.9</t>
  </si>
  <si>
    <t>4072 hp</t>
  </si>
  <si>
    <t>20.74 lbs/hr</t>
  </si>
  <si>
    <t>7.59 lbs/hr</t>
  </si>
  <si>
    <t>18.33 lbs/hr</t>
  </si>
  <si>
    <t>3149.6</t>
  </si>
  <si>
    <t>13.22 lbs/hr</t>
  </si>
  <si>
    <t>5.64 lbs/hr</t>
  </si>
  <si>
    <t>0.61lbs/hr</t>
  </si>
  <si>
    <t>0.65 lb/hr</t>
  </si>
  <si>
    <t>0.35 lb/hr</t>
  </si>
  <si>
    <t>0.02</t>
  </si>
  <si>
    <t>5.1 ppm</t>
  </si>
  <si>
    <t>Austintown Twp.</t>
  </si>
  <si>
    <t>Air/ Compliance Consultants</t>
  </si>
  <si>
    <t>5.6 lbs/hr</t>
  </si>
  <si>
    <t>1.78 lbs/hr</t>
  </si>
  <si>
    <t>Failure determination made by Andrea Odendahl.</t>
  </si>
  <si>
    <t>2946 US Route 68 North</t>
  </si>
  <si>
    <t>El Paso Pipeline Group - Tennessee Gas</t>
  </si>
  <si>
    <t>175 MW</t>
  </si>
  <si>
    <t>100% Capture Efficiency</t>
  </si>
  <si>
    <t>45050</t>
  </si>
  <si>
    <t>1431052206</t>
  </si>
  <si>
    <t>H.B. Fuller Co.</t>
  </si>
  <si>
    <t>4440/4450 MALSBARY RD</t>
  </si>
  <si>
    <t>BLUE ASH</t>
  </si>
  <si>
    <t>45242</t>
  </si>
  <si>
    <t>0.30 lb/hr</t>
  </si>
  <si>
    <t>Plant Services Dept of Tennessee Gas Pipeline</t>
  </si>
  <si>
    <t>Water injection, NOx reduction system</t>
  </si>
  <si>
    <t>1409010078</t>
  </si>
  <si>
    <t>Dicks Creek Energy Facility</t>
  </si>
  <si>
    <t>632 Todhunter Road</t>
  </si>
  <si>
    <t>1029</t>
  </si>
  <si>
    <t>100 MW Natural Gas/No. 2 Fuel Oil-Fired Turbine</t>
  </si>
  <si>
    <t>Tested pollutants: NO2, NO; Permitted Allowable Emission Rate = NA; Permitted Maximum Operating Rate = 100 MW; Average Tested Emission Rate = 53.99 PPM @ 15%O2; Average Tested Operating Rate = 64 MW; Results = Passed; AFS Date = 2009-11-19 00:00:00.0; AFS ID = legacy) THIS TEST WAS CONDUCTED IN ACCORDANCE WITH PART 75 APPENDIX E REQUIREMENTS.  THE RESULTS LISTED ON THE LEFT ABOVE ARE THE RESULTS OF THE HIGH LOAD NOX COMPLIANCE PORTION.  THE COMPLETE RESULTS OF ALL LOADS ARE LISTED BELOW._x000D_
 _x000D_
 LOAD              MW               PPM@15% 02                 LB/MMBTU_x000D_
  LOW                 4                        28.13                           0.103_x000D_
MID-LOW           24                       36.58                           0.135_x000D_
HIGH-MID           44                       45.22                           0.167_x000D_
HIGH                  64                       53.99                           0.199</t>
  </si>
  <si>
    <t>Tested pollutants: NO2, NO; Permitted Allowable Emission Rate = 9.0 LB/HR   and 40 PPMV; Permitted Maximum Operating Rate = 45.69 MMBTU/HR; Average Tested Emission Rate = 2.36 LB/HR   and 11.81 PPMV; Average Tested Operating Rate = 44.7 MMBTU/HR (LOAD 98%); Results = Passed; AFS Date = 2009-07-30 00:00:00.0; AFS ID = legacy) TESTED AT THREE ADDITIONAL  LOAD CONDITIONS:_x000D_
NOX EMISSIONS       LB/HR           PPMV_x000D_
LOAD 92%               1.42               8.2_x000D_
LOAD 94%               1.54               8.4_x000D_
LOAD 96%               1.65               8.6</t>
  </si>
  <si>
    <t>1576002033</t>
  </si>
  <si>
    <t>East Ohio Gas - Pike Compressor Station</t>
  </si>
  <si>
    <t>6024 Kieffer Ave., SW</t>
  </si>
  <si>
    <t>Caterpillar G3516-LE-AFR, 1340 hp, 9.9 mmbtu/hr capacity, natural gas fired engine.</t>
  </si>
  <si>
    <t>Tested pollutants: NO2, NO; Permitted Allowable Emission Rate = 4.4 lbs NOx/hr; Permitted Maximum Operating Rate = 1340 bhp; Average Tested Emission Rate = 4.4 lbs NOx/hr; Average Tested Operating Rate = 1242 bhp; Results = Passed; AFS Date = 2010-02-11 00:00:00.0; AFS ID = legacy) Per engineering guide 16 marginal compliance retest is required and may coinside with permit required P003 testing in 2.5 years from issue date (11/17/08).</t>
  </si>
  <si>
    <t>Caterpillar G3516-LE-AFR, 1,340 hp, 9.9 mmbtu/hr capacity natural gas fired engine.</t>
  </si>
  <si>
    <t>Tested pollutants: NO2, NO; Permitted Allowable Emission Rate = 4.4 lbs NOx/hr; Permitted Maximum Operating Rate = 1340 bhp; Average Tested Emission Rate = 3.99 lbs NOx/hr; Average Tested Operating Rate = 1242 bhp; Results = Passed; AFS Date = 2010-02-11 00:00:00.0; AFS ID = legacy) Per engineering guide 16 marginal compliance retest is required and may coinside with permit required P003 testing at 2.5 years from issue date (11/17/08).</t>
  </si>
  <si>
    <t>Tested pollutants:NO2, NO; Permitted Allowable Emission Rate = 2.0 grams/BHP-hr; Permitted Maximum Operating Rate = 1320 HP; Average Tested Emission Rate = 0.14 gram/BHP-hr; Average Tested Operating Rate = 1291 HP; Results = Passed; AFS Date = 2010-11-19 00:00:00.0; AFS ID = legacy) OAC rule 3745-14-12 (NOx SIP call)_x000D_
Catalyst inlet temp was 1070.7¿F._x000D_
Catalyst differential pressure was 3.70" H2O.</t>
  </si>
  <si>
    <t>El Paso Pipelline Group</t>
  </si>
  <si>
    <t>Tested pollutants:NO2, NO; Permitted Allowable Emission Rate = 2.0 gram/HP-hr; Permitted Maximum Operating Rate = 1320 HP; Average Tested Emission Rate = 0.28 gram/HP-hr; Average Tested Operating Rate = 1267 HP; Results = Passed; AFS Date = 2010-11-19 00:00:00.0; AFS ID = legacy) OAC rule 3745-14-12 (NOx SIP call)_x000D_
_x000D_
RICE MACT requires the pressure drop across the catalyst not vary by more than 2" water at 100% load +/- 10% from the average pressure drop during the test._x000D_
The average pressure drop across the catalyst during the test was 3.92" water._x000D_
_x000D_
RICE MACT requires the catalyst inlet temperature be between 450¿F-1350¿F._x000D_
The catalyst inlet temperature during the test was 1072.0¿F.</t>
  </si>
  <si>
    <t>Tested pollutants:NO2, NO; Permitted Allowable Emission Rate = 2.0 grams/BHP-hr; Permitted Maximum Operating Rate = 1320 HP; Average Tested Emission Rate = 0.48 gram/BHP-hr; Average Tested Operating Rate = 1321 HP; Results = Passed; AFS Date = 2010-11-19 00:00:00.0; AFS ID = legacy) OAC rule 3745-14-12 (NOx SIP call)_x000D_
Ave catalyst inlet temp was 1051.5¿F._x000D_
Ave catalyst differential pressure was 3.62" H2O.</t>
  </si>
  <si>
    <t>0546015002</t>
  </si>
  <si>
    <t>Bellefontaine Gas Producers, LLC</t>
  </si>
  <si>
    <t>2275 Hp, 4-stroke lean burn, non-emergency, spark ignition RICE; Ch. 31 modification issued 1/8/2014.</t>
  </si>
  <si>
    <t>DTE Energy</t>
  </si>
  <si>
    <t>Tested pollutants:NO2, NO; Permitted Allowable Emission Rate = 0.6 g/BHp-Hr; Permitted Maximum Operating Rate = 1600 KW; Average Tested Emission Rate = 0.5 g/BHp-Hr; Average Tested Operating Rate = 1600 KW; Results = Passed; AFS Date = 2010-08-31 00:00:00.0; AFS ID = legacy)</t>
  </si>
  <si>
    <t>Tested pollutants:NO2, NO; Permitted Allowable Emission Rate = 0.6 g/BHp-Hr; Permitted Maximum Operating Rate = 1600 KW; Average Tested Emission Rate = 0.5 g/BHp-Hr; Average Tested Operating Rate = 1600 KW; Results = Passed; AFS Date = 2010-09-28 00:00:00.0; AFS ID = legacy)</t>
  </si>
  <si>
    <t>Tested pollutants:NO2, NO; Permitted Allowable Emission Rate = 2.0 grams/BH-/hr; Permitted Maximum Operating Rate = 1320 HP; Average Tested Emission Rate = 0.69 gram/BHP-hr; Average Tested Operating Rate = 1251 HP; Results = Passed; AFS Date = 2010-11-19 00:00:00.0; AFS ID = legacy) OAC rule 3745-14-12 (NOx SIP call)_x000D_
Ave catalyst inlet temp was 1070.9¿F._x000D_
Ave. catalyst differential pressure was 3.84" H2O.</t>
  </si>
  <si>
    <t>Tested pollutants:NO2, NO; Permitted Allowable Emission Rate = 2.0 grams/BHP-hr; Permitted Maximum Operating Rate = 1320 HP; Average Tested Emission Rate = 0.91 gram/BHP-hr; Average Tested Operating Rate = 1285 HP; Results = Passed; AFS Date = 2010-11-19 00:00:00.0; AFS ID = legacy) OAC rule 3745-14-12 (NOx SIP call)_x000D_
Ave catalyst inlet temp was 1082.7¿F._x000D_
Ave catalyst differential pressure was 3.88" H2O.</t>
  </si>
  <si>
    <t>0656105002</t>
  </si>
  <si>
    <t>East Ohio Gas Company - Woodsfield Station</t>
  </si>
  <si>
    <t>Bucks Lane</t>
  </si>
  <si>
    <t>Woodsfield</t>
  </si>
  <si>
    <t>43793</t>
  </si>
  <si>
    <t>203hp Caterpillar G3306TA natural gas fired engine</t>
  </si>
  <si>
    <t>Tested pollutants:NO2, NO; Permitted Allowable Emission Rate = 1.0 g/hp-hr; Permitted Maximum Operating Rate = 203 Hp; Average Tested Emission Rate = 1.164 g/hp-hr; Average Tested Operating Rate = 203 Hp; Results = Passed; AFS Date = 2011-02-23 00:00:00.0; AFS ID = legacy)</t>
  </si>
  <si>
    <t>Tested pollutants:NO2, NO; Permitted Allowable Emission Rate = 2.0 grams/BHP-hr; Permitted Maximum Operating Rate = 1320 HP; Average Tested Emission Rate = 1.25 gram/BHP-hr; Average Tested Operating Rate = 1324 HP; Results = Passed; AFS Date = 2010-11-19 00:00:00.0; AFS ID = legacy) OAC rule 3745-14-12 (NOx SIP call)_x000D_
Catalyst inlet temp was 1079.7¿F_x000D_
Catalyst differential pressure was 3.55" H2O</t>
  </si>
  <si>
    <t>0250000911</t>
  </si>
  <si>
    <t>East Ohio Gas Company - Austintown</t>
  </si>
  <si>
    <t>9686 NEW ROAD</t>
  </si>
  <si>
    <t>44451</t>
  </si>
  <si>
    <t>9708</t>
  </si>
  <si>
    <t>Natural gas-fired, 4-stroke, lean burn, reciprocating internal combustion engine (Caterpillar G3516TALE) rated at 1,340 HP, 11.9 mmBtu/hr equipped with a selective catalytic reduction system to control carbon monoxide (CO), volatile organic compounds (VOC) and formaldehyde.</t>
  </si>
  <si>
    <t>Selective catalytic reduction</t>
  </si>
  <si>
    <t>Tested pollutants:NO2, NO; Permitted Allowable Emission Rate = 160 ppmvd @ 15% O2, 2.0 g/HP-hr; Permitted Maximum Operating Rate = 1340 HP; Average Tested Emission Rate = 108.50 ppmvd @ 15% O2, 1.264 g/HPhr; Average Tested Operating Rate = 1270 HP; Results = Passed; AFS Date = 2010-11-19 00:00:00.0; AFS ID = legacy)</t>
  </si>
  <si>
    <t>Tested pollutants:NO2, NO; Permitted Allowable Emission Rate = 2.0 grams/BHP-hr; Permitted Maximum Operating Rate = 1320 HP; Average Tested Emission Rate = 1.31 gram/BHP-hr; Average Tested Operating Rate = 1315 HP; Results = Passed; AFS Date = 2010-11-19 00:00:00.0; AFS ID = legacy) OAC rule 3745-14-12 (NOx SIP call)_x000D_
Ave catalyst inlet temp was 1065.0¿F._x000D_
Ave catalyst differential presssure was 3.83" H2O.</t>
  </si>
  <si>
    <t>Tested pollutants:NO2, NO; Permitted Allowable Emission Rate = 2.0 grams/BHP-hr; Permitted Maximum Operating Rate = 1320 HP; Average Tested Emission Rate = 1.34 gram/BHP-hr; Average Tested Operating Rate = 1305 HP; Results = Passed; AFS Date = 2010-11-19 00:00:00.0; AFS ID = legacy) OAC rule 3745-14-12 (NOx SIP call)_x000D_
Ave catalyst inlet temp was 1059.7¿F._x000D_
Ave catalyst differential pressure was 3.78" H2O.</t>
  </si>
  <si>
    <t>0661005001</t>
  </si>
  <si>
    <t>East Ohio Gas Company - Carlisle Station</t>
  </si>
  <si>
    <t>27395 Pump Road Station</t>
  </si>
  <si>
    <t>Summerfield</t>
  </si>
  <si>
    <t>43788</t>
  </si>
  <si>
    <t>Engine #1 - Stationary, simple cycle, natural gas fired engine (Caterpillar G3516TALE, 1,206 hp) equiped with a selective catalytic reduction system</t>
  </si>
  <si>
    <t>catalytic convertor</t>
  </si>
  <si>
    <t>Tested pollutants:NO2, NO; Permitted Allowable Emission Rate = 2.0 g/HP-hr, 3.98 lbs/hr, 160 15% O2 ppmvd; Permitted Maximum Operating Rate = 1206 Hp; Average Tested Emission Rate = 1.34 g/HP-hr, 2.02 lbs/hr, 81.0 O2 ppmvd; Average Tested Operating Rate = 685 Hp; Results = Passed; AFS Date = 2010-03-26 00:00:00.0; AFS ID = legacy)</t>
  </si>
  <si>
    <t>Tested pollutants:NO2, NO; Permitted Allowable Emission Rate = 8.0 grams/bhp-hr; Permitted Maximum Operating Rate = 2500 HP; Average Tested Emission Rate = 1.46 grams/bhp-hr; Average Tested Operating Rate = 2171 HP; Results = Passed; AFS Date = 2010-12-27 00:00:00.0; AFS ID = legacy)</t>
  </si>
  <si>
    <t>Dominion Transmission, Inc.</t>
  </si>
  <si>
    <t>Tested pollutants:NO2, NO; Permitted Allowable Emission Rate = 2.0 grams/BHP-hr; Permitted Maximum Operating Rate = 1320 HP; Average Tested Emission Rate = 1.53 gram/BHP-hr; Average Tested Operating Rate = 1304 HP; Results = Passed; AFS Date = 2010-11-19 00:00:00.0; AFS ID = legacy) OAC rule 3745-14-12 (NOx SIP call)_x000D_
Ave catalyst inlet temp was 1069.8¿F._x000D_
Ave catalyst differential pressure was 3.88" H2O.</t>
  </si>
  <si>
    <t>Tested pollutants:NO2, NO; Permitted Allowable Emission Rate = 8.0 grams/bhp-hr; Permitted Maximum Operating Rate = 2500 HP; Average Tested Emission Rate = 3.52 grams/bhp-hr; Average Tested Operating Rate = 2484 HP; Results = Passed; AFS Date = 2010-12-27 00:00:00.0; AFS ID = legacy)</t>
  </si>
  <si>
    <t>Tested pollutants:NO2, NO; Permitted Allowable Emission Rate = 11.0 grams/bhp-hr; Permitted Maximum Operating Rate = 3400 HP; Average Tested Emission Rate = 3.59 grams/bhp-hr; Average Tested Operating Rate = 3296 HP; Results = Passed; AFS Date = 2010-12-27 00:00:00.0; AFS ID = legacy)</t>
  </si>
  <si>
    <t>Tested pollutants:NO2, NO; Permitted Allowable Emission Rate = 8.0 grams/bhp-hr; Permitted Maximum Operating Rate = 2500 HP; Average Tested Emission Rate = 4.81 grams/bhp-hr; Average Tested Operating Rate = 2526 HP; Results = Passed; AFS Date = 2010-12-27 00:00:00.0; AFS ID = legacy)</t>
  </si>
  <si>
    <t>Tested pollutants:NO2, NO; Permitted Allowable Emission Rate = 11.0 grams/bhp-hr; Permitted Maximum Operating Rate = 3400 HP; Average Tested Emission Rate = 7.95grams/bhp-hr; Average Tested Operating Rate = 3390 HP; Results = Passed; AFS Date = 2010-12-27 00:00:00.0; AFS ID = legacy)</t>
  </si>
  <si>
    <t>electronic combustion controls</t>
  </si>
  <si>
    <t>Tested pollutants:NO2, NO; Permitted Allowable Emission Rate = 26.5 grams/BHP-hr; Permitted Maximum Operating Rate = 2000 HP; Average Tested Emission Rate = 19.62 grams/BHP-hr; Average Tested Operating Rate = 1936 HP; Results = Passed; AFS Date = 2010-11-19 00:00:00.0; AFS ID = legacy) OAC rule 3745-14-12 (NOx SIP call)</t>
  </si>
  <si>
    <t>Tested pollutants:NO2, NO; Permitted Allowable Emission Rate = 26.5 grams/BHP-hr; Permitted Maximum Operating Rate = 2000 HP; Average Tested Emission Rate = 19.85 grams/BHP-hr; Average Tested Operating Rate = 2000 HP; Results = Passed; AFS Date = 2010-11-19 00:00:00.0; AFS ID = legacy) OAC rule 3745-14-12 (NOx SIP call)</t>
  </si>
  <si>
    <t>Tested pollutants:NO2, NO; Permitted Allowable Emission Rate = 26.5 grams/BHP-hr; Permitted Maximum Operating Rate = 2000 HP; Average Tested Emission Rate = 22.35 grams/BHP-hr; Average Tested Operating Rate = 1990 HP; Results = Passed; AFS Date = 2010-11-19 00:00:00.0; AFS ID = legacy) OAC rule 3745-14-12 (NOx SIP call)</t>
  </si>
  <si>
    <t>Tested pollutants:NO2, NO; Permitted Allowable Emission Rate = 26.5 grams/BHP-hr; Permitted Maximum Operating Rate = 2000 HP; Average Tested Emission Rate = 26.38 grams/BHP-hr; Average Tested Operating Rate = 2005 HP; Results = Passed; AFS Date = 2010-11-19 00:00:00.0; AFS ID = legacy) OAC rule 3745-14-12 (NOx SIP call)</t>
  </si>
  <si>
    <t>2,370 hp 4SLB SI ICE; CAT G3608</t>
  </si>
  <si>
    <t>oxidation catalyst</t>
  </si>
  <si>
    <t>Tested pollutants:NO2, NO; Permitted Allowable Emission Rate = 3.66 lbs/hr; Permitted Maximum Operating Rate = 100% ¿10% load; Average Tested Emission Rate = 2.9 lb/hr; Average Tested Operating Rate = 94% load; Results = Passed; AFS Date = 2010-08-31 00:00:00.0; AFS ID = legacy) CMS audit was also conducted. _x000D_
Average temperature was 884¿F. MACT requires temp be maintained between 750¿F and 1250¿F._x000D_
MACT also requires maintain catalyst so that the pressure drop across the catalyst does not change by more than 2 inches of water at 100% ¿10% load from the pressure drop across the catalyst measured during the initial performance test. The pressure drop across catalyst during this initial test was 1.9 inches water.</t>
  </si>
  <si>
    <t>Nordon Corporation</t>
  </si>
  <si>
    <t>Tested pollutants:NO2, NO; Permitted Allowable Emission Rate = 32.8 lbs/hr; Permitted Maximum Operating Rate = 5100 Hp; Average Tested Emission Rate = 9.5, 10.7, 15.4, &amp; 18.8 lbs/hr; Average Tested Operating Rate = 50%,60%,75%, and &gt;90% of max load; Results = Passed; AFS Date = 2010-07-28 00:00:00.0; AFS ID = legacy; Witnessed=No, but it says Witnessed By Lisa Duvall)</t>
  </si>
  <si>
    <t>Tested pollutants:NO2, NO; Permitted Allowable Emission Rate = 2.0 g/hp-hr; Permitted Maximum Operating Rate = 203 Hp; Average Tested Emission Rate = NA; Average Tested Operating Rate = NA; Results = Incomplete; AFS Date = ; AFS ID = ) Engine malfunctioned during the test and it was decided to end testing for the day prior to completing one full run</t>
  </si>
  <si>
    <t>Tested pollutants:NO2, NO; Permitted Allowable Emission Rate = 5.37 LB/HR NOX; Permitted Maximum Operating Rate = 1200 RPM; Average Tested Emission Rate = 3.83 LB/HR NOX; Average Tested Operating Rate = 1071 RPM; Results = Passed; AFS Date = 2011-03-23 00:00:00.0; AFS ID = legacy) FACILITY DID FAIL NMOC FROM B001 AND WILL RETET ALL PARAMETERS MARCH 2011.</t>
  </si>
  <si>
    <t>Solar Centaur Model 40-4700S, natural gas-fired lean-burn regenerative cycle gas turbine #1, unit #4805.2, with 4700 HP rated power output, and 41.62 MMBtu/hr rated heat input.  This turbine drives a NG compressor unit 4805 for underground NG storage during non-winter months. Upgraded in year 2009 by adding SoLoNOx burners which increased the horsepower from 3730 to 4700, increased heat input from 29 mmBTU/hr to 41.62 mmBUT/hr and decreased the NOx emissions from 66.2 TPY to 30.5 TPY.</t>
  </si>
  <si>
    <t>SoLo NOx Control System</t>
  </si>
  <si>
    <t>Tested pollutants:NO2, NO; Permitted Allowable Emission Rate = 7.0 lbs NOx/hr; Permitted Maximum Operating Rate = 4700 HP rated power output, 41.62 MMBtu/hr; Average Tested Emission Rate = 2.1 lbs NOx/hr; Average Tested Operating Rate = 3473 HP; Results = Passed; AFS Date = 2010-07-28 00:00:00.0; AFS ID = legacy) Three test runs were conducted, Run #1 at 100% load (4730 HP), Run #2 at 95% load (3473 HP), and Run #3 at 90% load (2220 HP).  See full report for additional results.</t>
  </si>
  <si>
    <t>100%</t>
  </si>
  <si>
    <t>6.3 lb/hr</t>
  </si>
  <si>
    <t>Catalytic Converter</t>
  </si>
  <si>
    <t>TGP/El Paso Co. technicians</t>
  </si>
  <si>
    <t>Tested pollutants: NO2, NO; Permitted Allowable Emission Rate = 2.0 gr/BHP-hr; Permitted Maximum Operating Rate = 1320 BHP; Average Tested Emission Rate = 0.82 gr/BHP-hr; Average Tested Operating Rate = 1159.3 BHP; Results = Passed; AFS Date = 2012-01-04 00:00:00.0; AFS ID = legacy) The NOx emisssions limit is based on the NOx SIP Call Rule.</t>
  </si>
  <si>
    <t>Tested pollutants: NO2, NO; Permitted Allowable Emission Rate = 2.0 gr/BHP-hr; Permitted Maximum Operating Rate = 1320 BHP; Average Tested Emission Rate = 0.78 gr/BHP-hr; Average Tested Operating Rate = 1159.0 BHP; Results = Passed; AFS Date = 2012-01-04 00:00:00.0; AFS ID = legacy) The NOx emisssions limit is based on the NOx SIP Call Rule.</t>
  </si>
  <si>
    <t>Tested pollutants: NO2, NO; Permitted Allowable Emission Rate = 2.0 gr/BHP-hr; Permitted Maximum Operating Rate = 1320 BHP; Average Tested Emission Rate = 0.86 gr/BHP-hr; Average Tested Operating Rate = 1197.0 BHP; Results = Passed; AFS Date = 2012-01-04 00:00:00.0; AFS ID = legacy) The NOx emisssions limit is based on the NOx SIP Call Rule.</t>
  </si>
  <si>
    <t>Tested pollutants: NO2, NO; Permitted Allowable Emission Rate = 2.0 gr/BHP-hr; Permitted Maximum Operating Rate = 1320 BHP; Average Tested Emission Rate = 1.62 gr/BHP-hr; Average Tested Operating Rate = 1312.3 BHP; Results = Passed; AFS Date = 2012-01-04 00:00:00.0; AFS ID = legacy) The NOx emisssions limit is based on the NOx SIP Call Rule.</t>
  </si>
  <si>
    <t>Tested pollutants: NO2, NO; Permitted Allowable Emission Rate = 2.0 gr/BHP-hr; Permitted Maximum Operating Rate = 1320 BHP; Average Tested Emission Rate = 1.23 gr/BHP-hr; Average Tested Operating Rate = 1275.7 BHP; Results = Passed; AFS Date = 2012-01-04 00:00:00.0; AFS ID = legacy) The NOx emisssions limit is based on the NOx SIP Call Rule.</t>
  </si>
  <si>
    <t>Tested pollutants: NO2, NO; Permitted Allowable Emission Rate = 26.5 gr/BHP-hr; Permitted Maximum Operating Rate = 2,000 BHP; Average Tested Emission Rate = 7.6 gr/BHP-hr; Average Tested Operating Rate = 1746.0 BHP; Results = Passed; AFS Date = 2012-01-04 00:00:00.0; AFS ID = legacy) The NOx emisssions limit is based on the NOx SIP Call Rule.</t>
  </si>
  <si>
    <t>Tested pollutants: NO2, NO; Permitted Allowable Emission Rate = 26.5 gr/BHP-hr; Permitted Maximum Operating Rate = 2,000 BHP; Average Tested Emission Rate = 7.16 gr/BHP-hr; Average Tested Operating Rate = 1746.0 BHP; Results = Passed; AFS Date = 2012-01-04 00:00:00.0; AFS ID = legacy) The NOx emisssions limit is based on the NOx SIP Call Rule.</t>
  </si>
  <si>
    <t>Tested pollutants: NO2, NO; Permitted Allowable Emission Rate = 2.0 gr/BHP-hr; Permitted Maximum Operating Rate = 1320 BHP; Average Tested Emission Rate = 0.74 gr/BHP-hr; Average Tested Operating Rate = 1372.7 BHP; Results = Passed; AFS Date = 2012-01-04 00:00:00.0; AFS ID = legacy) The NOx emisssions limit is based on the NOx SIP Call Rule.</t>
  </si>
  <si>
    <t>Tested pollutants: NO2, NO; Permitted Allowable Emission Rate = 26.5 gr/BHP-hr; Permitted Maximum Operating Rate = 2,000 BHP; Average Tested Emission Rate = 1.28 gr/BHP-hr; Average Tested Operating Rate = 1220.7 BHP; Results = Passed; AFS Date = 2012-01-04 00:00:00.0; AFS ID = legacy) The NOx emisssions limit is based on the NOx SIP Call Rule.</t>
  </si>
  <si>
    <t>Tested pollutants: NO2, NO; Permitted Allowable Emission Rate = 26.5 gr/BHP-hr; Permitted Maximum Operating Rate = 2,000 BHP; Average Tested Emission Rate = 3.56 gr/BHP-hr; Average Tested Operating Rate = 1232.7 BHP; Results = Passed; AFS Date = 2012-01-04 00:00:00.0; AFS ID = legacy) The NOx emisssions limit is based on the NOx SIP Call Rule.</t>
  </si>
  <si>
    <t>Tested pollutants: NO2, NO; Permitted Allowable Emission Rate = 2.0 gr/BHP-hr; Permitted Maximum Operating Rate = 1320 BHP; Average Tested Emission Rate = 1.6 gr/BHP-hr; Average Tested Operating Rate = 1,273.3 BHP; Results = Passed; AFS Date = 2012-01-04 00:00:00.0; AFS ID = legacy) The NOx emisssions limit is based on the NOx SIP Call Rule.</t>
  </si>
  <si>
    <t>Tested pollutants: NO2, NO; Permitted Allowable Emission Rate = 2.0 gr/BHP-hr; Permitted Maximum Operating Rate = 1320 BHP; Average Tested Emission Rate = 1.71 gr/BHP-hr; Average Tested Operating Rate = 1277.0 BHP; Results = Passed; AFS Date = 2012-01-04 00:00:00.0; AFS ID = legacy) The NOx emisssions limit is based on the NOx SIP Call Rule.</t>
  </si>
  <si>
    <t>Tested pollutants: NO2, NO; Permitted Allowable Emission Rate = 2.0 gr/BHP-hr; Permitted Maximum Operating Rate = 1320 BHP; Average Tested Emission Rate = 1.71 gr/BHP-hr; Average Tested Operating Rate = 1,273.3 BHP; Results = Passed; AFS Date = 2012-01-04 00:00:00.0; AFS ID = legacy) The NOx emisssions limit is based on the NOx SIP Call Rule.</t>
  </si>
  <si>
    <t>63 mmBtu/hr natural gas fired boiler no. 3 with a low NOx burner for campus steam production.  Or steam generated by the boiler can be diverted to a turbine generator to generate electric power for distribution to a general electric grid.</t>
  </si>
  <si>
    <t>Tested pollutants: NO2, NO; Permitted Allowable Emission Rate = 0.10 lb NOx/mmBtu; Permitted Maximum Operating Rate = 50,000 lbs steam/hr; Average Tested Emission Rate = 0.424 lb NOx/mmBtu; Average Tested Operating Rate = 45,500 lbs steam/hr; Results = Failed; AFS Date = 2011-04-20 00:00:00.0; AFS ID = legacy) Average of 16.7 mcf/hr of natural gas combusted.</t>
  </si>
  <si>
    <t>Tested pollutants: NO2, NO; Permitted Allowable Emission Rate = 160 ppmvd @ 15% O2, 2.0 g/HP-hr; Permitted Maximum Operating Rate = 1340 HP; Average Tested Emission Rate = 122.2 ppmvd @ 15% O2, 1.75 g/HPhr; Average Tested Operating Rate = 1270 HP; Results = Passed; AFS Date = 2011-06-27 00:00:00.0; AFS ID = legacy)</t>
  </si>
  <si>
    <t>1340 HP</t>
  </si>
  <si>
    <t>540 ppmvd @ 15% O2, 4.0 g/HP-hr</t>
  </si>
  <si>
    <t>1270 HP</t>
  </si>
  <si>
    <t>15.4 ppmvd @ 15% O2, 0.13 g/HPhr</t>
  </si>
  <si>
    <t>86 ppmvd @ 15% O2, 1.0 g/HP-hr</t>
  </si>
  <si>
    <t>58.9 ppmvd @ 15% O2, 0.29 g/HPhr</t>
  </si>
  <si>
    <t>51.82 lbs/hr</t>
  </si>
  <si>
    <t>100% ¿10%</t>
  </si>
  <si>
    <t>0.91 lb/hr</t>
  </si>
  <si>
    <t>93%</t>
  </si>
  <si>
    <t>Permit also requires 93% CO removal, by weight. Testing demonstrated 99% CO removal, by weight._x000D_
_x000D_
CMS audit was also conducted. _x000D_
Average temperature was 900¿F. MACT requires temp be maintained between 750¿F and 1250¿F._x000D_
MACT also requires maintain catalyst so that the pressure drop across the catalyst does not change by more than 2 inches of water at 100 percent load plus or minus 10 percent from the pressure drop across the catalyst measured during the initial performance test. The pressure drop across catalyst during the initial test was 1.8 inches water. The pressure drop during this test was 2.0 inches water.</t>
  </si>
  <si>
    <t>100% ¿10% load</t>
  </si>
  <si>
    <t>1.00 lb/hr</t>
  </si>
  <si>
    <t>100% +/- 10% load rating</t>
  </si>
  <si>
    <t>.95 lb/hr</t>
  </si>
  <si>
    <t>100% +/- 10% of load rating</t>
  </si>
  <si>
    <t>Tested pollutants: NO2, NO; Permitted Allowable Emission Rate = 3.66 lbs/hr; Permitted Maximum Operating Rate = 100% ¿10% load; Average Tested Emission Rate = 3.54 lb/hr; Average Tested Operating Rate = 100% +/- 10% load rating; Results = Passed; AFS Date = 2012-01-04 00:00:00.0; AFS ID = legacy)</t>
  </si>
  <si>
    <t>0322000295</t>
  </si>
  <si>
    <t>Bio-Gas Technologies, LTD</t>
  </si>
  <si>
    <t>10215 Hoover Road</t>
  </si>
  <si>
    <t>13.9 mmBtu/hr LFG fired IC engine/generator #1</t>
  </si>
  <si>
    <t>0335010056</t>
  </si>
  <si>
    <t>AMP Napoleon Peaking Plant</t>
  </si>
  <si>
    <t>775 Interchange Drive</t>
  </si>
  <si>
    <t>16.5 MW NG fired turbine W/SCR</t>
  </si>
  <si>
    <t>Selective Catalytic Reduction</t>
  </si>
  <si>
    <t>14.4 MW</t>
  </si>
  <si>
    <t>0.112 lb CO/MMBtu heat input</t>
  </si>
  <si>
    <t>12.2 MW</t>
  </si>
  <si>
    <t>0.010 lb CO/MMBtu heat input</t>
  </si>
  <si>
    <t>This was an informal test that was peformed for informational purposes only. The stack did not meet the Method 1 criteria.</t>
  </si>
  <si>
    <t>33 MW NG fired turbine W/SCR</t>
  </si>
  <si>
    <t>29.9 MW</t>
  </si>
  <si>
    <t>26.3 MW</t>
  </si>
  <si>
    <t>0.042 lb CO/MMBtu heat input</t>
  </si>
  <si>
    <t>8.4 lbs/hr</t>
  </si>
  <si>
    <t>0448010737</t>
  </si>
  <si>
    <t>City of Toledo, Division of Water Reclamation</t>
  </si>
  <si>
    <t>3900 North Summit St.</t>
  </si>
  <si>
    <t>Natural Gas/Digester Gas/Landfill Gas powered combustion turbine for combined cycle cogeneration system</t>
  </si>
  <si>
    <t>Bureau Veritas Co</t>
  </si>
  <si>
    <t>10 MW</t>
  </si>
  <si>
    <t>36.51  lbs/hr</t>
  </si>
  <si>
    <t>8.5 MW</t>
  </si>
  <si>
    <t>Tested pollutants: NO2, NO; Permitted Allowable Emission Rate = 74 ppmv@15%O2; Permitted Maximum Operating Rate = 10 MW; Average Tested Emission Rate = 38.8 ppmv@15%O2; Average Tested Operating Rate = 8.5 MW; Results = Passed; AFS Date = 2011-09-28 00:00:00.0; AFS ID = legacy) test 1 (Turbine &amp; HRSG fired with biogas &amp; Natural gas</t>
  </si>
  <si>
    <t>Tested pollutants: NO2, NO; Permitted Allowable Emission Rate = 74 ppmv@15%O2; Permitted Maximum Operating Rate = 5 MW; Average Tested Emission Rate = 51 ppmv@15%O2; Average Tested Operating Rate = 5.5 MW; Results = Passed; AFS Date = 2011-09-28 00:00:00.0; AFS ID = legacy) test 1 (Turbine  fired with biogas &amp; Natural gas</t>
  </si>
  <si>
    <t>5 MW</t>
  </si>
  <si>
    <t>29.2 lbs/hr</t>
  </si>
  <si>
    <t>5.5 MW</t>
  </si>
  <si>
    <t>test 1 (Turbine  fired with biogas &amp; Natural gas</t>
  </si>
  <si>
    <t>29.2  lbs/hr</t>
  </si>
  <si>
    <t>test 3 (Turbine  fired with biogas vented to HRSG)</t>
  </si>
  <si>
    <t>Tested pollutants: NO2, NO; Permitted Allowable Emission Rate = 74 ppmv@15%O2; Permitted Maximum Operating Rate = 5 MW; Average Tested Emission Rate = 30.5 ppmv@15%O2; Average Tested Operating Rate = 1.8 MW; Results = Passed; AFS Date = 2011-09-28 00:00:00.0; AFS ID = legacy) test 3(Turbine fired with biogas vented to HRSG)</t>
  </si>
  <si>
    <t>7.31 lbs/hr</t>
  </si>
  <si>
    <t>4 MW</t>
  </si>
  <si>
    <t>1.7 lb/hr</t>
  </si>
  <si>
    <t>test 4 (HRSG  fired with biogas and Natural Gas)</t>
  </si>
  <si>
    <t>Tested pollutants: NO2, NO; Permitted Allowable Emission Rate = 74 ppmv@15%O2; Permitted Maximum Operating Rate = 5 MW; Average Tested Emission Rate = 25.2 ppmv@15%O2; Average Tested Operating Rate = 4 MW; Results = Passed; AFS Date = 2011-09-28 00:00:00.0; AFS ID = legacy) test 4 (HRSG fired with biogas and natural gas)</t>
  </si>
  <si>
    <t>Tested pollutants: NO2, NO; Permitted Allowable Emission Rate = 11.0 grams/bhp-hr; Permitted Maximum Operating Rate = 3400 HP; Average Tested Emission Rate = 5.26 grams/bhp-hr; Average Tested Operating Rate = 3177 HP; Results = Invalid; AFS Date = ; AFS ID = ) Failed to conduct linearity and stability checks</t>
  </si>
  <si>
    <t>Tested pollutants: NO2, NO; Permitted Allowable Emission Rate = 11.0 grams/bhp-hr; Permitted Maximum Operating Rate = 3400 HP; Average Tested Emission Rate = 2.04 grams/bhp-hr; Average Tested Operating Rate = 3104 HP; Results = Invalid; AFS Date = ; AFS ID = ) Failed to conduct linearity and stability checks</t>
  </si>
  <si>
    <t>Tested pollutants: NO2, NO; Permitted Allowable Emission Rate = 11.0 grams/bhp-hr; Permitted Maximum Operating Rate = 3400 HP; Average Tested Emission Rate = 5.26 grams/bhp-hr; Average Tested Operating Rate = 3177 HP; Results = Passed; AFS Date = 2011-10-27 00:00:00.0; AFS ID = legacy) verified previous invalid test results</t>
  </si>
  <si>
    <t>Tested pollutants: NO2, NO; Permitted Allowable Emission Rate = 8.0 grams/bhp-hr; Permitted Maximum Operating Rate = 2500 HP; Average Tested Emission Rate = 5.45 grams/bhp-hr; Average Tested Operating Rate = 2482 HP; Results = Invalid; AFS Date = ; AFS ID = ) Failed to conduct linearity and stability checks</t>
  </si>
  <si>
    <t>Tested pollutants: NO2, NO; Permitted Allowable Emission Rate = 8.0 grams/bhp-hr; Permitted Maximum Operating Rate = 2500 HP; Average Tested Emission Rate = 5.49 grams/bhp-hr; Average Tested Operating Rate = 2511 HP; Results = Invalid; AFS Date = ; AFS ID = ) Failed to conduct linearity and stability checks</t>
  </si>
  <si>
    <t>Tested pollutants: NO2, NO; Permitted Allowable Emission Rate = 8.0 grams/bhp-hr; Permitted Maximum Operating Rate = 2500 HP; Average Tested Emission Rate = 4.30 grams/bhp-hr; Average Tested Operating Rate = 2490 HP; Results = Invalid; AFS Date = ; AFS ID = ) Failed to conduct linearity and stability checks</t>
  </si>
  <si>
    <t>Tested pollutants: NO2, NO; Permitted Allowable Emission Rate = 8.0 grams/bhp-hr; Permitted Maximum Operating Rate = 2500 HP; Average Tested Emission Rate = 2.37 grams/bhp-hr; Average Tested Operating Rate = 2297 HP; Results = Passed; AFS Date = 2011-10-27 00:00:00.0; AFS ID = legacy) verified results from previous tests</t>
  </si>
  <si>
    <t>2.61 lbs/hr</t>
  </si>
  <si>
    <t>0661005002</t>
  </si>
  <si>
    <t>Summerfield Compressor Station</t>
  </si>
  <si>
    <t>between  CR-45 and HWY 233</t>
  </si>
  <si>
    <t>Natural Gas Engine(1)   1,380 hp engine</t>
  </si>
  <si>
    <t>Catalytic Silencer</t>
  </si>
  <si>
    <t>BCMJ Controls</t>
  </si>
  <si>
    <t>1,380 Hp</t>
  </si>
  <si>
    <t>0.7 g/Hp-hr, 60 -15% O2 ppmvd</t>
  </si>
  <si>
    <t>1,104 Hp</t>
  </si>
  <si>
    <t>0.13 g/Hp-hr, 7.5  - 15% O2 ppmvd</t>
  </si>
  <si>
    <t>Tested pollutants: NO2, NO; Permitted Allowable Emission Rate = 1.0 g/Hp-hr, 82 -15% O2 ppmvd; Permitted Maximum Operating Rate = 1,380 Hp; Average Tested Emission Rate = 0.83 g/Hp-hr, 45.7  - 15% O2 ppmvd; Average Tested Operating Rate = 1,104 Hp; Results = Passed; AFS Date = 2011-08-26 00:00:00.0; AFS ID = legacy)</t>
  </si>
  <si>
    <t>2.0 g/Hp-hr, 270 -15% O2 ppmvd</t>
  </si>
  <si>
    <t>0.01 g/Hp-hr, 1.1  - 15% O2 ppmvd</t>
  </si>
  <si>
    <t>Natural Gas Engine (2) 1,380 hp</t>
  </si>
  <si>
    <t>0.10 g/Hp-hr, 5.7  - 15% O2 ppmvd</t>
  </si>
  <si>
    <t>0.08 g/Hp-hr, 6.8  - 15% O2 ppmvd</t>
  </si>
  <si>
    <t>Tested pollutants: NO2, NO; Permitted Allowable Emission Rate = 1.0 g/Hp-hr, 82 -15% O2 ppmvd; Permitted Maximum Operating Rate = 1,380 Hp; Average Tested Emission Rate = 0.98 g/Hp-hr, 52.2  - 15% O2 ppmvd; Average Tested Operating Rate = 1,104 Hp; Results = Passed; AFS Date = 2011-08-26 00:00:00.0; AFS ID = legacy)</t>
  </si>
  <si>
    <t>1148 HP CAT 3516 Reciprocating LFG Engine</t>
  </si>
  <si>
    <t>Custom Statck Analysis , LLC</t>
  </si>
  <si>
    <t>Tested pollutants: NO2, NO; Permitted Allowable Emission Rate = 3.0 grams/hp-hr; Permitted Maximum Operating Rate = 1148 Hp/ 800 Kw; Average Tested Emission Rate = 1.16 grams/hp-hr; Average Tested Operating Rate = 1148 grams/hr-hr/812 Kw; Results = Passed; AFS Date = 2011-10-27 00:00:00.0; AFS ID = legacy)</t>
  </si>
  <si>
    <t>1148 Hp/ 800 Kw</t>
  </si>
  <si>
    <t>1148 grams/hr-hr/812 Kw</t>
  </si>
  <si>
    <t>1.0 grams/hp-hr</t>
  </si>
  <si>
    <t>0.22 grams/hp-hr</t>
  </si>
  <si>
    <t>1148 grams/hr-hr/815 Kw</t>
  </si>
  <si>
    <t>0.18 grams/hp-hr</t>
  </si>
  <si>
    <t>Tested pollutants: NO2, NO; Permitted Allowable Emission Rate = 3.0 grams/hp-hr; Permitted Maximum Operating Rate = 1148 Hp/ 800 Kw; Average Tested Emission Rate = 1.04 grams/hp-hr; Average Tested Operating Rate = 1148 grams/hr-hr/815 Kw; Results = Passed; AFS Date = 2011-10-27 00:00:00.0; AFS ID = legacy)</t>
  </si>
  <si>
    <t>Tested pollutants: NO2, NO; Permitted Allowable Emission Rate = 3.0 grams/hp-hr; Permitted Maximum Operating Rate = 1148 Hp/ 800 Kw; Average Tested Emission Rate = 1.26 grams/hp-hr; Average Tested Operating Rate = 1148 grams/hr-hr; Results = Passed; AFS Date = 2011-10-27 00:00:00.0; AFS ID = legacy)</t>
  </si>
  <si>
    <t>1148 grams/hr-hr</t>
  </si>
  <si>
    <t>0.20 grams/hp-hr</t>
  </si>
  <si>
    <t>Tested pollutants: NO2, NO; Permitted Allowable Emission Rate = 3.0 grams/hp-hr; Permitted Maximum Operating Rate = 1148 Hp/ 800 Kw; Average Tested Emission Rate = 1.19 grams/hp-hr; Average Tested Operating Rate = 1148 grams/hr-hr/811 Kw; Results = Passed; AFS Date = 2011-10-27 00:00:00.0; AFS ID = legacy)</t>
  </si>
  <si>
    <t>1148 grams/hr-hr/811 Kw</t>
  </si>
  <si>
    <t>1148 grams/hr-hr/810 Kw</t>
  </si>
  <si>
    <t>0.24 grams/hp-hr</t>
  </si>
  <si>
    <t>Tested pollutants: NO2, NO; Permitted Allowable Emission Rate = 3.0 grams/hp-hr; Permitted Maximum Operating Rate = 1148 Hp/ 800 Kw; Average Tested Emission Rate = 1.12 grams/hp-hr; Average Tested Operating Rate = 1148 grams/hr-hr/810 Kw; Results = Passed; AFS Date = 2011-10-27 00:00:00.0; AFS ID = legacy)</t>
  </si>
  <si>
    <t>Tested pollutants: NO2, NO; Permitted Allowable Emission Rate = 3.0 grams/hp-hr; Permitted Maximum Operating Rate = 1148 Hp/ 800 Kw; Average Tested Emission Rate = 1.39 grams/hp-hr; Average Tested Operating Rate = 1148 grams/hr-hr; Results = Passed; AFS Date = 2011-10-27 00:00:00.0; AFS ID = legacy)</t>
  </si>
  <si>
    <t>0.26 grams/hp-hr</t>
  </si>
  <si>
    <t>Tested pollutants: NO2, NO; Permitted Allowable Emission Rate = 3.0 grams/hp-hr; Permitted Maximum Operating Rate = 1148 Hp/ 800 Kw; Average Tested Emission Rate = 1.0 grams/hp-hr; Average Tested Operating Rate = 1148 grams/hr-hr/807 Kw; Results = Passed; AFS Date = 2011-10-27 00:00:00.0; AFS ID = legacy)</t>
  </si>
  <si>
    <t>Alliance Source Testing</t>
  </si>
  <si>
    <t>DTE ENERGY</t>
  </si>
  <si>
    <t>1200 RPM</t>
  </si>
  <si>
    <t>5.38 LB/HR NMOC</t>
  </si>
  <si>
    <t>1017 RPM</t>
  </si>
  <si>
    <t>NON-DETECT NMOC</t>
  </si>
  <si>
    <t>NON-DETECT NMOC RESULTS AFTER USE OF BOTH METHOD 18 AND ALT-078 DATA INDICATED THAT THE DATA DETERMINED FROM M25A WAS COMPRISED PRIMARILY OF METHANE.  THE NOVEMBER DEMONSTRATION FROM THIS SITE MAY HAVE BEEN INACCURATELY SAMPLED AS THE METHANE SAMPLE WAS TAKEN AFTER CONDENSATE REMOVAL LEADING TO QUESTIONABLE RESUTS.</t>
  </si>
  <si>
    <t>Tested pollutants: NO2, NO; Permitted Allowable Emission Rate = 5.37 LB/HR NOX; Permitted Maximum Operating Rate = 1200 RPM; Average Tested Emission Rate = 3.47 LB/RH NOX; Average Tested Operating Rate = 1017 RPM; Results = Passed; AFS Date = 2011-06-27 00:00:00.0; AFS ID = legacy)</t>
  </si>
  <si>
    <t>9.85 LB/HR CO</t>
  </si>
  <si>
    <t>7.55 LB/HR CO</t>
  </si>
  <si>
    <t>Environmental Quality Management Inc.</t>
  </si>
  <si>
    <t>Memo</t>
  </si>
  <si>
    <t>0 lbs/hr</t>
  </si>
  <si>
    <t>171 MW</t>
  </si>
  <si>
    <t>45.2 MMBTU/HR (LOAD 99%)</t>
  </si>
  <si>
    <t>0.1 LB/HR</t>
  </si>
  <si>
    <t>Tested pollutants: NO2, NO; Permitted Allowable Emission Rate = 9.0 LB/HR   and 40 PPMV@15%O2; Permitted Maximum Operating Rate = 45.69 MMBTU/HR; Average Tested Emission Rate = 2.8 LB/HR   and 14 PPMV@15% O2; Average Tested Operating Rate = 45.2 MMBTU/HR (LOAD 99%); Results = Passed; AFS Date = 2012-01-04 00:00:00.0; AFS ID = legacy) TESTED AT THREE ADDITIONAL  LOAD CONDITIONS:_x000D_
NOX EMISSIONS       LB/HR           PPMV_x000D_
LOAD 97%               1.9                  10_x000D_
LOAD 95%               1.6                   9_x000D_
LOAD 92%               1.5                  10</t>
  </si>
  <si>
    <t>Tested pollutants: NO2, NO; Permitted Allowable Emission Rate = 4.43 lbs NOx/hr; Permitted Maximum Operating Rate = 1340 bhp; Average Tested Emission Rate = 4.03 lbs NOx/hr; Average Tested Operating Rate = 80.1, 93.2 &amp; 92.0% max load; Results = Passed; AFS Date = 2011-08-26 00:00:00.0; AFS ID = legacy) Observed 90.9% of NOx limit</t>
  </si>
  <si>
    <t>1340 bhp</t>
  </si>
  <si>
    <t>1.0 bhp</t>
  </si>
  <si>
    <t>80.1, 93.3, 92.0% max load</t>
  </si>
  <si>
    <t>0.01 lb CO/hr</t>
  </si>
  <si>
    <t>Observed 98.8% CO reduction</t>
  </si>
  <si>
    <t>Tested pollutants: NO2, NO; Permitted Allowable Emission Rate = 4.43 lbs NOx/hr; Permitted Maximum Operating Rate = 1340 bhp; Average Tested Emission Rate = 4.17 lbs NOx/hr; Average Tested Operating Rate = 94.5, 97.5 &amp; 85.5% max load; Results = Passed; AFS Date = 2011-08-26 00:00:00.0; AFS ID = legacy) Observed 94.1% of NOx limit</t>
  </si>
  <si>
    <t>94.5, 97.5 &amp; 85.5% max load</t>
  </si>
  <si>
    <t>Observed 99.7% CO reduction</t>
  </si>
  <si>
    <t>One mmBtu/hr. natural gas dehydration system with thermal oxidizer that serves as a control device for VOC's.</t>
  </si>
  <si>
    <t>1 MM BTU/hr</t>
  </si>
  <si>
    <t>0.5 lb total HAPs/hr</t>
  </si>
  <si>
    <t>0.00778 lb total HAPs/hr</t>
  </si>
  <si>
    <t>Addendum to TR requested.  Rec. ok 07/29/11.</t>
  </si>
  <si>
    <t>0.5 lb TOGC/hr</t>
  </si>
  <si>
    <t>0.00335 lb propane/hr</t>
  </si>
  <si>
    <t>Contacted EQM to update report with sample set of calculations and fill in some missing data.  Received ok on 07/29/11.</t>
  </si>
  <si>
    <t>1667040085</t>
  </si>
  <si>
    <t>Kent State University Heating Plant</t>
  </si>
  <si>
    <t>P.O. Box 5190</t>
  </si>
  <si>
    <t>44242</t>
  </si>
  <si>
    <t>Combustion Turbine CT 2</t>
  </si>
  <si>
    <t>76 MMBtu/hr</t>
  </si>
  <si>
    <t>0.035 lb/MMBtu
11.7 TPY</t>
  </si>
  <si>
    <t>&lt;0.0088 lb/MMBtu
2.96 TPY</t>
  </si>
  <si>
    <t>EPA Method 25A Passed</t>
  </si>
  <si>
    <t>0.13 lb/MMBtu
43.3 TPY</t>
  </si>
  <si>
    <t>MMBtu/hr</t>
  </si>
  <si>
    <t>0.03 lb/MMBtu
10.12 TPY</t>
  </si>
  <si>
    <t>EPA Method 10 passed</t>
  </si>
  <si>
    <t>0.10 lb/MMBtu
33.3 TPY</t>
  </si>
  <si>
    <t>0.037 lb/MMBtu
12.48 TPY</t>
  </si>
  <si>
    <t>Method 7E Passed</t>
  </si>
  <si>
    <t>Dominion Transmission</t>
  </si>
  <si>
    <t>100% torque</t>
  </si>
  <si>
    <t>Additional test run at 93% torque resulted in 0.32 lbs/hr CO.</t>
  </si>
  <si>
    <t>Low NOx burner</t>
  </si>
  <si>
    <t>Tested pollutants: NO2, NO; Permitted Allowable Emission Rate = 42 ppm; 8.2 lbs/hr; Permitted Maximum Operating Rate = 100%; Average Tested Emission Rate = 20.6 ppm; 4.09 lbs/hr; Average Tested Operating Rate = 100% torque; Results = Passed; AFS Date = 2012-06-27 00:00:00.0; AFS ID = legacy) Additional test run at 93% torque resulted in 9.8 ppm and 1.85 lbs/hr NOx.</t>
  </si>
  <si>
    <t>Additional test run at 93% torque resulted in 0.16 lbs/hr VOC.</t>
  </si>
  <si>
    <t>Tested pollutants: NO2, NO; Permitted Allowable Emission Rate = 42 ppm; 8.2 lbs/hr; Permitted Maximum Operating Rate = 100%; Average Tested Emission Rate = 34.1 ppm; 6.42 lbs/hr; Average Tested Operating Rate = 100% torque; Results = Passed; AFS Date = 2012-06-27 00:00:00.0; AFS ID = legacy) Additional test run at 94% torque resulted in 36.5 ppm and 5.75 lbs/hr NOx.</t>
  </si>
  <si>
    <t>Additional test run at 94% torque resulted in 4.48 lbs/hr VOC.</t>
  </si>
  <si>
    <t>Additional test run at 94% torque resulted in 4.48 lbs/hr CO.</t>
  </si>
  <si>
    <t>Additional test run at 93% torque resulted in 2.67 lbs/hr CO.</t>
  </si>
  <si>
    <t>NOx - Nitrogen Oxides</t>
  </si>
  <si>
    <t>Tested pollutants: NO2, NO; Permitted Allowable Emission Rate = 42 ppm; 8.2 lbs/hr; Permitted Maximum Operating Rate = 100%; Average Tested Emission Rate = 30.5 ppm; 6.14 lbs/hr; Average Tested Operating Rate = 100% torque; Results = Passed; AFS Date = 2012-06-27 00:00:00.0; AFS ID = legacy) Additional test run at 93% torque resulted in 19.2 ppm and 3.22 lbs/hr NOx.</t>
  </si>
  <si>
    <t>Additional test run at 93% torque resulted in 0.22 lbs/hr VOC.</t>
  </si>
  <si>
    <t>5.06 lbs/hr</t>
  </si>
  <si>
    <t>Tested pollutants: NO2, NO; Permitted Allowable Emission Rate = 8.20 lbs/hr; Permitted Maximum Operating Rate = 5500 hp; Average Tested Emission Rate = 3.38 lbs/hr; Average Tested Operating Rate = 99% ngp; Results = Passed; AFS Date = 2012-11-30 00:00:00.0; AFS ID = legacy; Witnessed=No, but it says Witnessed By Adam Novak)</t>
  </si>
  <si>
    <t>Witnessed=No, but it says Witnessed By Adam Novak)</t>
  </si>
  <si>
    <t>Tested pollutants: NO2, NO; Permitted Allowable Emission Rate = 8.20 lbs/hr; Permitted Maximum Operating Rate = 5500 hp; Average Tested Emission Rate = 3.50 lbs/hr; Average Tested Operating Rate = 99% ngp; Results = Passed; AFS Date = 2012-11-30 00:00:00.0; AFS ID = legacy; Witnessed=No, but it says Witnessed By Adam Novak)</t>
  </si>
  <si>
    <t>Tested pollutants: NO2, NO; Permitted Allowable Emission Rate = 8.20 lbs/hr; Permitted Maximum Operating Rate = 5500 hp; Average Tested Emission Rate = 4.35 lbs/hr; Average Tested Operating Rate = 99% ngp; Results = Passed; AFS Date = 2012-11-30 00:00:00.0; AFS ID = legacy; Witnessed=No, but it says Witnessed By Adam Novak)</t>
  </si>
  <si>
    <t>Mostardi Platt</t>
  </si>
  <si>
    <t>301.0 lbs/hour</t>
  </si>
  <si>
    <t>58.1 MW</t>
  </si>
  <si>
    <t>Tested pollutants: NO2, NO; Permitted Allowable Emission Rate = 178.5 lbs/hour, all loads; 15 ppmvd at 15% O2; Permitted Maximum Operating Rate = 80 MW; Average Tested Emission Rate = 21.0 lbs/hr; 6.8ppmvd at 15% O2; Average Tested Operating Rate = 58.1 MW; Results = Passed; AFS Date = 2012-10-31 00:00:00.0; AFS ID = legacy)</t>
  </si>
  <si>
    <t>9.2 lbs/hr</t>
  </si>
  <si>
    <t>Tested pollutants: NO2, NO; Permitted Allowable Emission Rate = 178.5 lbs/hour, all loads; 15 ppmvd at 15% O2; Permitted Maximum Operating Rate = 80 MW; Average Tested Emission Rate = 18.56 lns/hr; 6.14 ppmvd at 15% O2; Average Tested Operating Rate = 58.1 MW; Results = Passed; AFS Date = 2012-10-31 00:00:00.0; AFS ID = legacy)</t>
  </si>
  <si>
    <t>Tested pollutants: NO2, NO; Permitted Allowable Emission Rate = 178.5 lbs/hour, all loads; 15 ppmvd at 15% O2; Permitted Maximum Operating Rate = 80 MW; Average Tested Emission Rate = 26.6 lbs/hr; 8.6 ppmvd at 15% O2; Average Tested Operating Rate = 58.1 MW; Results = Passed; AFS Date = 2012-10-31 00:00:00.0; AFS ID = legacy)</t>
  </si>
  <si>
    <t>65.1 mmBtu/hr (4.92 MW) natural gas-fired combustion turbine with NOx emissions control technology, and a 55.0 mmBtu/hr natural gas-fired duct heater/heat recovery boiler no. 2</t>
  </si>
  <si>
    <t>Contastoga-Rovers &amp; Associates</t>
  </si>
  <si>
    <t>5500 kW</t>
  </si>
  <si>
    <t>12.70 #/hr</t>
  </si>
  <si>
    <t>2767 kW (50.3% load)</t>
  </si>
  <si>
    <t>2.4 #/hr; 15.5 ppmvd</t>
  </si>
  <si>
    <t>Tested pollutants: NO2, NO; Permitted Allowable Emission Rate = 12.53 #/hr; 190 ppmv @ 15% O2; Permitted Maximum Operating Rate = 5500 kW; Average Tested Emission Rate = 11.1 #/hr; 21.9 ppmv @ 15% O2; Average Tested Operating Rate = 2767 kW (50.3% load); Results = Passed; AFS Date = 2012-11-30 00:00:00.0; AFS ID = legacy)</t>
  </si>
  <si>
    <t>65.1 mmBtu/hr (4.92 MW) natural gas-fired combustion turbine with NOx emissions control technology and a 55.0 mmBtu/hr natural gas-fired duct heater/heat recovery boiler no. 3</t>
  </si>
  <si>
    <t>5301 kW (96% load)</t>
  </si>
  <si>
    <t>5.7 #/hr; 37.1 ppmvd</t>
  </si>
  <si>
    <t>Tested pollutants: NO2, NO; Permitted Allowable Emission Rate = 12.53 #/hr; 190 ppmv @ 15% O2; Permitted Maximum Operating Rate = 5500 kW; Average Tested Emission Rate = 10.4 #/hr; 20.5 ppmv @ 15% O2; Average Tested Operating Rate = 2727 kW (49.6% load); Results = Passed; AFS Date = 2012-11-30 00:00:00.0; AFS ID = legacy)</t>
  </si>
  <si>
    <t>65.1 mmBtu/hr (4.92 MW) natural gas-fired combustion turbine with NOx emissions control technology and a 55.0 mmBtu/hr natural gas-fired duct heater/heat recovery boiler no. 4</t>
  </si>
  <si>
    <t>Tested pollutants: NO2, NO; Permitted Allowable Emission Rate = 12.53 #/hr; Permitted Maximum Operating Rate = 5500 kW; Average Tested Emission Rate = 8.4 #/hr; 14.8 ppmvd; Average Tested Operating Rate = 4792 kW (87.1% load); Results = Passed; AFS Date = 2012-11-30 00:00:00.0; AFS ID = legacy)</t>
  </si>
  <si>
    <t>65.1 mmBtu/hr natural gas-fired combustion turbine with NOx emissions contorl technology and a 55.0 mmBtu/hr natural gas-fired duct heater/heat recovery boiler no. 5</t>
  </si>
  <si>
    <t>5304 kW (96.4% load)</t>
  </si>
  <si>
    <t>7.3 #/hr; 47.9 ppmvd</t>
  </si>
  <si>
    <t>Tested pollutants: NO2, NO; Permitted Allowable Emission Rate = 12.53 #/hr; Permitted Maximum Operating Rate = 5500 kW; Average Tested Emission Rate = 9.1 #/hr; 15.8 ppmvd; Average Tested Operating Rate = 5304 kW (96.4% load); Results = Passed; AFS Date = 2012-11-30 00:00:00.0; AFS ID = legacy)</t>
  </si>
  <si>
    <t>65.1 mmBtu/hr natural gas-fired turbine with NOx emissions control technology and a heat recovery steam generator no. 1</t>
  </si>
  <si>
    <t>steam low NOx injection system</t>
  </si>
  <si>
    <t>Tested pollutants: NO2, NO; Permitted Allowable Emission Rate = 7.03 #/hr,  190 ppmvd @15% O2; Permitted Maximum Operating Rate = 5500 kW; Average Tested Emission Rate = 5.3 #/hr, 21.8 ppmbd @15% O2; Average Tested Operating Rate = 5485 kW (99.7% load); Results = Passed; AFS Date = 2012-11-30 00:00:00.0; AFS ID = legacy)</t>
  </si>
  <si>
    <t>5485 kW (99.7% load)</t>
  </si>
  <si>
    <t>Chen low NOx steam injection system</t>
  </si>
  <si>
    <t>8.57 #/hr</t>
  </si>
  <si>
    <t>2985 kW (54.3% load)</t>
  </si>
  <si>
    <t>2.6 #/hr</t>
  </si>
  <si>
    <t>Tested pollutants: NO2, NO; Permitted Allowable Emission Rate = 12.53 #/hr; 190 ppmv @ 15% O2; Permitted Maximum Operating Rate = 5500 kW; Average Tested Emission Rate = 9.3 #/hr; 18.6 ppmv @ 15% O2; Average Tested Operating Rate = 4164 kW (75.7% load); Results = Passed; AFS Date = 2012-11-30 00:00:00.0; AFS ID = legacy)</t>
  </si>
  <si>
    <t>0.7 #/hr; 4.4 ppmvd</t>
  </si>
  <si>
    <t>Tested pollutants: NO2, NO; Permitted Allowable Emission Rate = 12.53 #/hr; 190 ppmv @ 15% O2; Permitted Maximum Operating Rate = 5500 kW; Average Tested Emission Rate = 9.6 #/hr; 18.3 ppmv @ 15% O2; Average Tested Operating Rate = 4269 kW (77.6% load); Results = Passed; AFS Date = 2012-11-30 00:00:00.0; AFS ID = legacy)</t>
  </si>
  <si>
    <t>Tested pollutants: NO2, NO; Permitted Allowable Emission Rate = 12.53 #/hr; Permitted Maximum Operating Rate = 5500 kW; Average Tested Emission Rate = 8.7 #/hr; 15.1 ppmvd; Average Tested Operating Rate = 5286 kW (96.1% load); Results = Passed; AFS Date = 2012-11-30 00:00:00.0; AFS ID = legacy)</t>
  </si>
  <si>
    <t>5286 kW (96.1% load)</t>
  </si>
  <si>
    <t>4.5 #/hr; 27.5 ppmvd</t>
  </si>
  <si>
    <t>Tested pollutants: NO2, NO; Permitted Allowable Emission Rate = 12.53 #/hr; Permitted Maximum Operating Rate = 5500 kW; Average Tested Emission Rate = 9.0 #/hr; 15.6 ppmvd; Average Tested Operating Rate = 5242 kW (95.3% load); Results = Passed; AFS Date = 2012-11-30 00:00:00.0; AFS ID = legacy)</t>
  </si>
  <si>
    <t>Tested pollutants: NO2, NO; Permitted Allowable Emission Rate = 7.03 #/hr,  190 ppmvd @15% O2; Permitted Maximum Operating Rate = 5500 kW; Average Tested Emission Rate = 4.37 #/hr, 19.3 ppmvd @15% O2; Average Tested Operating Rate = 4930 kW (89.6% load); Results = Passed; AFS Date = 2012-11-30 00:00:00.0; AFS ID = legacy)</t>
  </si>
  <si>
    <t>Tested pollutants: NO2, NO; Permitted Allowable Emission Rate = 12.53 #/hr; 190 ppmv @ 15% O2; Permitted Maximum Operating Rate = 5500 kW; Average Tested Emission Rate = 8.6 #/hr; 15.7 ppmv @ 15% O2; Average Tested Operating Rate = 4978 kW (90.5% load); Results = Passed; AFS Date = 2012-11-30 00:00:00.0; AFS ID = legacy)</t>
  </si>
  <si>
    <t>Tested pollutants: NO2, NO; Permitted Allowable Emission Rate = 12.53 #/hr; Permitted Maximum Operating Rate = 5500 kW; Average Tested Emission Rate = 7.9 #/hr; 14.3 ppmvd; Average Tested Operating Rate = 4230 kW (76.9% load); Results = Passed; AFS Date = 2012-11-30 00:00:00.0; AFS ID = legacy)</t>
  </si>
  <si>
    <t>Tested pollutants: NO2, NO; Permitted Allowable Emission Rate = 12.53 #/hr; Permitted Maximum Operating Rate = 5500 kW; Average Tested Emission Rate = 9.3 #/hr; 17.1 ppmvd; Average Tested Operating Rate = 4394 kW (79.9% load); Results = Passed; AFS Date = 2012-11-30 00:00:00.0; AFS ID = legacy)</t>
  </si>
  <si>
    <t>Tested pollutants: NO2, NO; Permitted Allowable Emission Rate = 7.03 #/hr,  190 ppmvd @15% O2; Permitted Maximum Operating Rate = 5500 kW; Average Tested Emission Rate = 3.3#/hr, 16.7 ppmvd @15% O2; Average Tested Operating Rate = 4157 kW (75.6% load); Results = Passed; AFS Date = 2012-11-30 00:00:00.0; AFS ID = legacy)</t>
  </si>
  <si>
    <t>5367 kW (97.6% load)</t>
  </si>
  <si>
    <t>4.9 #/hr; 31.7 ppmvd</t>
  </si>
  <si>
    <t>Tested pollutants: NO2, NO; Permitted Allowable Emission Rate = 12.53 #/hr; 190 ppmv @ 15% O2; Permitted Maximum Operating Rate = 5500 kW; Average Tested Emission Rate = 8.4 #/hr; 15.0 ppmv @ 15% O2; Average Tested Operating Rate = 5367 kW (97.6% load); Results = Passed; AFS Date = 2012-11-30 00:00:00.0; AFS ID = legacy)</t>
  </si>
  <si>
    <t>Tested pollutants: NO2, NO; Permitted Allowable Emission Rate = 12.53 #/hr; 190 ppmv @ 15% O2; Permitted Maximum Operating Rate = 5500 kW; Average Tested Emission Rate = 7.9 #/hr; 14.3 ppmv @ 15% O2; Average Tested Operating Rate = 5301 kW (96.0% load); Results = Passed; AFS Date = 2012-11-30 00:00:00.0; AFS ID = legacy)</t>
  </si>
  <si>
    <t>Tested pollutants: NO2, NO; Permitted Allowable Emission Rate = 12.53 #/hr; Permitted Maximum Operating Rate = 5500 kW; Average Tested Emission Rate = 11.3 #/hr; 21.9 ppmvd; Average Tested Operating Rate = 2767 kW (50.3% load); Results = Passed; AFS Date = 2012-11-30 00:00:00.0; AFS ID = legacy)</t>
  </si>
  <si>
    <t>12.53 #/hr</t>
  </si>
  <si>
    <t>1.2 #/hr; 7.8 ppmvd</t>
  </si>
  <si>
    <t>Tested pollutants: NO2, NO; Permitted Allowable Emission Rate = 12.53 #/hr; Permitted Maximum Operating Rate = 5500 kW; Average Tested Emission Rate = 11.2 #/hr; 21.9 ppmvd; Average Tested Operating Rate = 2930 kW (53.2% load); Results = Passed; AFS Date = 2012-11-30 00:00:00.0; AFS ID = legacy)</t>
  </si>
  <si>
    <t>2930 kW (53.2% load)</t>
  </si>
  <si>
    <t>1.0 #/hr; 6.7 ppmvd</t>
  </si>
  <si>
    <t>Tested pollutants: NO2, NO; Permitted Allowable Emission Rate = 7.03 #/hr,  190 ppmvd @15% O2; Permitted Maximum Operating Rate = 5500 kW; Average Tested Emission Rate = 2.7 #/hr, 17.0 ppmvd @15% O2; Average Tested Operating Rate = 54.3 kW (75.6% load); Results = Passed; AFS Date = 2012-11-30 00:00:00.0; AFS ID = legacy)</t>
  </si>
  <si>
    <t>0.53 #/hr</t>
  </si>
  <si>
    <t>Catalyst</t>
  </si>
  <si>
    <t>211 Hp</t>
  </si>
  <si>
    <t>270 ppmvd @ 15% O2</t>
  </si>
  <si>
    <t>130</t>
  </si>
  <si>
    <t>211 hp</t>
  </si>
  <si>
    <t>82 ppmvd @ 15% O2</t>
  </si>
  <si>
    <t>60 ppmvd @ 15% O2</t>
  </si>
  <si>
    <t>211 HP</t>
  </si>
  <si>
    <t>270 ppmvd @15% O2</t>
  </si>
  <si>
    <t>0210012015</t>
  </si>
  <si>
    <t>Chesapeake Exploration LLC - Snoddy 11-13-5 Pad</t>
  </si>
  <si>
    <t>Sorrel Road (TWP HWY 620)</t>
  </si>
  <si>
    <t>Flash gas compressor with  catalyst, 211 hp SI ICE</t>
  </si>
  <si>
    <t>Alliance Source Testing.</t>
  </si>
  <si>
    <t>160 oomvd@15% O2</t>
  </si>
  <si>
    <t>116 hp</t>
  </si>
  <si>
    <t>40.7 ppmvd @ 15% O2</t>
  </si>
  <si>
    <t>540 ppmvd@ 15% O2</t>
  </si>
  <si>
    <t>26.2 ppmvd@15%O2</t>
  </si>
  <si>
    <t>86 ppmvd@15%O2</t>
  </si>
  <si>
    <t>3.1 ppmvd @15%O2</t>
  </si>
  <si>
    <t>0238000050</t>
  </si>
  <si>
    <t>MILEY COMPRESSOR STATION</t>
  </si>
  <si>
    <t>7531 State Rte 514</t>
  </si>
  <si>
    <t>Ripley Twp.</t>
  </si>
  <si>
    <t>44611</t>
  </si>
  <si>
    <t>Holmes</t>
  </si>
  <si>
    <t>White Superior 8G-825, 4-cycle, rich burn, natural gas-fired reciprocating pipeline compressor engine, having a maximum capacity of 780hp, controlled by a Non-Selectivie Catalytic Reduction. (Compressor #07701 - B003)</t>
  </si>
  <si>
    <t>TWC</t>
  </si>
  <si>
    <t>Windrock Environmental</t>
  </si>
  <si>
    <t>Tested pollutants: NO2, NO; Permitted Allowable Emission Rate = 29 tpy rolling; Permitted Maximum Operating Rate = 780 hp; Average Tested Emission Rate = 2.19 tpy; Average Tested Operating Rate = &gt;702 hp; Results = Passed; AFS Date = 2012-09-27 00:00:00.0; AFS ID = legacy)</t>
  </si>
  <si>
    <t>780 hp</t>
  </si>
  <si>
    <t>23 tpy rolling</t>
  </si>
  <si>
    <t>&gt;702 hp</t>
  </si>
  <si>
    <t>2.19 tpy</t>
  </si>
  <si>
    <t>White Superior 8G-825, 4-cycle, rich burn, natural gas-fired reciprocating pipeline compressor engine, having a maximum capacity of 780hp, controlled by a Non-Selective Catalytic Reduction. (Compressor #07702 - B004)</t>
  </si>
  <si>
    <t>Tested pollutants: NO2, NO; Permitted Allowable Emission Rate = 29 tpy rolling; Permitted Maximum Operating Rate = 780 hp; Average Tested Emission Rate = .39 tpy; Average Tested Operating Rate = &gt;702 hp; Results = Passed; AFS Date = 2012-09-27 00:00:00.0; AFS ID = legacy)</t>
  </si>
  <si>
    <t>1.05 tpy</t>
  </si>
  <si>
    <t>1264 HP</t>
  </si>
  <si>
    <t>21.9 ppmvd @ 15% O2, 0.11 g/HPhr</t>
  </si>
  <si>
    <t>Tested pollutants: NO2, NO; Permitted Allowable Emission Rate = 160 ppmvd @ 15% O2, 2.0 g/HP-hr; Permitted Maximum Operating Rate = 1340 HP; Average Tested Emission Rate = 116.5 ppmvd @ 15% O2, 1.72 g/HPhr; Average Tested Operating Rate = 1264 HP; Results = Passed; AFS Date = 2013-01-22 00:00:00.0; AFS ID = legacy)</t>
  </si>
  <si>
    <t>9.7 ppmvd @ 15% O2, 0.09 g/HPhr</t>
  </si>
  <si>
    <t>1.0 g/bhp-hr</t>
  </si>
  <si>
    <t>0250092002</t>
  </si>
  <si>
    <t>City of Struthers WWTP</t>
  </si>
  <si>
    <t>530 Lowellville Road</t>
  </si>
  <si>
    <t>Stationary internal combustion engine</t>
  </si>
  <si>
    <t>Tested pollutants: NO2, NO; Permitted Allowable Emission Rate = 3.0 g/HP-hr, 220 ppmvd at 15% O2; Permitted Maximum Operating Rate = 585 HP; Average Tested Emission Rate = 0.24 g/HP-hr, 13.23 ppm at 15% O2; Average Tested Operating Rate = 247 HP; Results = Passed; AFS Date = 2013-01-22 00:00:00.0; AFS ID = legacy)</t>
  </si>
  <si>
    <t>Waukesha H24GLD Engine</t>
  </si>
  <si>
    <t>Tested pollutants: NO2, NO; Permitted Allowable Emission Rate = 3.0 g/HP-hr, 220 ppmvd at 15% O2; Permitted Maximum Operating Rate = 585 HP; Average Tested Emission Rate = 0.40 g/HP-hr, 21.9 ppm at 15% O2; Average Tested Operating Rate = 247 HP; Results = Passed; AFS Date = 2013-01-22 00:00:00.0; AFS ID = legacy)</t>
  </si>
  <si>
    <t>1.0lb/hr</t>
  </si>
  <si>
    <t>0.22lb/hr</t>
  </si>
  <si>
    <t>.006 grams hp/hr</t>
  </si>
  <si>
    <t>Tested pollutants: NO2, NO; Permitted Allowable Emission Rate = 2.0 grams/hp-hr; Permitted Maximum Operating Rate = 100% ¿10% load; Average Tested Emission Rate = .92 grams hp/hr; Average Tested Operating Rate = 100% +/- 10% load rating; Results = Passed; AFS Date = 2012-09-27 00:00:00.0; AFS ID = legacy)</t>
  </si>
  <si>
    <t>4.0 grams/hp-hr</t>
  </si>
  <si>
    <t>.066 grams hp/hr</t>
  </si>
  <si>
    <t>0285000388</t>
  </si>
  <si>
    <t>East Ohio Gas Company - Paint</t>
  </si>
  <si>
    <t>STATE RTE 250</t>
  </si>
  <si>
    <t>44624</t>
  </si>
  <si>
    <t>Natural gas fired Internal Combustion Engine with max input capacity of 11.9 MMBtu/hr - Caterpillar G3516TALE with 1340 HP, 4-stroke, selective catalytic reduction (SCR)</t>
  </si>
  <si>
    <t>Three way Catalyst</t>
  </si>
  <si>
    <t>Tested pollutants: NO2, NO; Permitted Allowable Emission Rate = 160 ppm @ 15% O2 and 2.0 g/hp-hr; Permitted Maximum Operating Rate = 1340 HP; Average Tested Emission Rate = 119.4 ppm @ 15% O2 and 1.62 g/hp-hr; Average Tested Operating Rate = 1233 HP-hr; Results = Passed; AFS Date = 2012-11-30 00:00:00.0; AFS ID = legacy)</t>
  </si>
  <si>
    <t>86 ppm @ 15% O2 and 1.0 g/hp-hr</t>
  </si>
  <si>
    <t>1233 HP-hr</t>
  </si>
  <si>
    <t>17.7 ppm @ 15% O2 and 0.08 g/hp-hr</t>
  </si>
  <si>
    <t>540 ppm @ 15% O2 and 4.0 g/hp-hr</t>
  </si>
  <si>
    <t>12.97 ppm @ 15% O2 and 0.11 g/hp-hr</t>
  </si>
  <si>
    <t>0285000421</t>
  </si>
  <si>
    <t>PIONEER EQUIPMENT, INC.</t>
  </si>
  <si>
    <t>16875 JERICHO RD.</t>
  </si>
  <si>
    <t>DALTON</t>
  </si>
  <si>
    <t>44618</t>
  </si>
  <si>
    <t>Stationary natural gas, spark ignition (SI) internal combustion engine (ICE); 440 horsepower (hp), used as primary power source</t>
  </si>
  <si>
    <t>Tested pollutants: NO2, NO; Permitted Allowable Emission Rate = 250 ppm @15%O2 or 3.0 g/hp-hr; Permitted Maximum Operating Rate = 440 Hp; Average Tested Emission Rate = 242.35 and 1.54; Average Tested Operating Rate = 340 HP; Results = Passed; AFS Date = 2012-12-31 00:00:00.0; AFS ID = legacy) The Tested average emission rate comes from only runs two and three.  Run one was omittted from the average because of an adjustment made after the test run was completed.</t>
  </si>
  <si>
    <t>440 Hp</t>
  </si>
  <si>
    <t>540 ppm @15%O2 or 4.0 g/hp-hr</t>
  </si>
  <si>
    <t>340 HP</t>
  </si>
  <si>
    <t>284.11 and 1.1</t>
  </si>
  <si>
    <t>The Tested average emission rate comes from only runs two and three.  Run one was omittted from the average because of an adjustment made after the test run was completed.</t>
  </si>
  <si>
    <t>86 ppm @15%O2 or 1.0 g/hp-hr</t>
  </si>
  <si>
    <t>72.25 and .44</t>
  </si>
  <si>
    <t>0.48 lb/hr</t>
  </si>
  <si>
    <t>Tested pollutants: NO2, NO; Permitted Allowable Emission Rate = 11.0 grams/bhp-hr; Permitted Maximum Operating Rate = 3,400 HP; Average Tested Emission Rate = 4.3 grams/bhp-hr; Average Tested Operating Rate = 3,346 HP; Results = Passed; AFS Date = 2012-09-27 00:00:00.0; AFS ID = legacy)</t>
  </si>
  <si>
    <t>Tested pollutants: NO2, NO; Permitted Allowable Emission Rate = 11.0 grams/bhp-hr; Permitted Maximum Operating Rate = 3,400 HP; Average Tested Emission Rate = 3.98 grams/bhp-hr; Average Tested Operating Rate = 3,345 HP; Results = Passed; AFS Date = 2012-09-27 00:00:00.0; AFS ID = legacy)</t>
  </si>
  <si>
    <t>Tested pollutants: NO2, NO; Permitted Allowable Emission Rate = 8.0 grams/bhp-hr; Permitted Maximum Operating Rate = 2,500 HP; Average Tested Emission Rate = 2.67 grams/bhp-hr; Average Tested Operating Rate = 2,330 HP; Results = Passed; AFS Date = 2012-09-27 00:00:00.0; AFS ID = legacy)</t>
  </si>
  <si>
    <t>Tested pollutants: NO2, NO; Permitted Allowable Emission Rate = 8.0 grams/bhp-hr; Permitted Maximum Operating Rate = 2,500 HP; Average Tested Emission Rate = 2.57 grams/bhp-hr; Average Tested Operating Rate = 2,393 HP; Results = Passed; AFS Date = 2012-09-27 00:00:00.0; AFS ID = legacy)</t>
  </si>
  <si>
    <t>Tested pollutants: NO2, NO; Permitted Allowable Emission Rate = 8.0 grams/bhp-hr; Permitted Maximum Operating Rate = 2,500 HP; Average Tested Emission Rate = 2.68 grams/bhp-hr; Average Tested Operating Rate = 2,448 HP; Results = Passed; AFS Date = 2012-09-27 00:00:00.0; AFS ID = legacy)</t>
  </si>
  <si>
    <t>0660000247</t>
  </si>
  <si>
    <t>Appalachian Power Co, Dresden Plant</t>
  </si>
  <si>
    <t>9595 McGlade School Rd</t>
  </si>
  <si>
    <t>Dresden</t>
  </si>
  <si>
    <t>Turbine No 1 to generate electrical power.</t>
  </si>
  <si>
    <t>170 MW</t>
  </si>
  <si>
    <t>Tested pollutants: NO2, NO; Permitted Allowable Emission Rate = 29.0 lbs/hr Duct burners on; Permitted Maximum Operating Rate = 171 MW; Average Tested Emission Rate = 20.91 lbs/hr; Average Tested Operating Rate = 170 MW; Results = Passed; AFS Date = 2012-08-01 00:00:00.0; AFS ID = legacy) Emissions limit 3.5 ppmvd @ 15% O2  -- Results 2.7 ppmvd @ 15% O2</t>
  </si>
  <si>
    <t>49.0 lbs/hr Duct burners on</t>
  </si>
  <si>
    <t>2.57 lbs/hr</t>
  </si>
  <si>
    <t>Emissions limit 13.5 ppmvd @ 15% O2  -- Results 0.5 ppmvd @ 15% O2</t>
  </si>
  <si>
    <t>Tested pollutants: NO2, NO; Permitted Allowable Emission Rate = 25.0 lbs/hr Duct burners off; Permitted Maximum Operating Rate = 171 MW; Average Tested Emission Rate = 18.47 lbs/hr; Average Tested Operating Rate = 170 MW; Results = Passed; AFS Date = 2012-08-01 00:00:00.0; AFS ID = legacy) Emissions limit 3.5 ppmvd @ 15% O2  -- Results 2.8 ppmvd @ 15% O2</t>
  </si>
  <si>
    <t>22.0 lbs/hr Duct burners off</t>
  </si>
  <si>
    <t>Emissions limit 6 ppmvd @ 15% O2  -- Results 0.6 ppmvd @ 15% O2</t>
  </si>
  <si>
    <t>Turbine No 2 to generate electrical power.</t>
  </si>
  <si>
    <t>Tested pollutants: NO2, NO; Permitted Allowable Emission Rate = 29.0 lbs/hr Duct burners on; Permitted Maximum Operating Rate = 171 MW; Average Tested Emission Rate = 21.36 lbs/hr; Average Tested Operating Rate = 170 MW; Results = Passed; AFS Date = 2012-08-01 00:00:00.0; AFS ID = legacy) emissions limit 3.5 ppmvd @ 15% O2, - results - 2.8 ppmvd @ 15% O2</t>
  </si>
  <si>
    <t>2.71 lbs/hr</t>
  </si>
  <si>
    <t>emissions limit 13.5 ppmvd @ 15% O2, - results - 0.6 ppmvd @ 15% O2</t>
  </si>
  <si>
    <t>4.03 lbs/hr</t>
  </si>
  <si>
    <t>emissions limit 6.0 ppmvd @ 15% O2, - results - 1.1 ppmvd @ 15% O2</t>
  </si>
  <si>
    <t>Tested pollutants: NO2, NO; Permitted Allowable Emission Rate = 25.0 lbs/hr Duct burners off; Permitted Maximum Operating Rate = 171 MW; Average Tested Emission Rate = 19.69 lbs/hr; Average Tested Operating Rate = 170 MW; Results = Passed; AFS Date = 2012-08-01 00:00:00.0; AFS ID = legacy) emissions limit 3.5 ppmvd @ 15% O2, - results - 3.1 ppmvd @ 15% O2</t>
  </si>
  <si>
    <t>Tested pollutants: NO2, NO; Permitted Allowable Emission Rate = 1.0 g/Hp-hr, 82 -15% O2 ppmvd; Permitted Maximum Operating Rate = 1,380 Hp; Average Tested Emission Rate = 0.66 g/Hp-hr, 37.9  - 15% O2 ppmvd; Average Tested Operating Rate = 1,104 Hp; Results = Passed; AFS Date = 2012-08-01 00:00:00.0; AFS ID = legacy)</t>
  </si>
  <si>
    <t>0.05g/Hp-hr, 3.0  - 15% O2 ppmvd</t>
  </si>
  <si>
    <t>0.03/Hp-hr, 2.4 15% O2 ppmvd</t>
  </si>
  <si>
    <t>Tested pollutants: NO2, NO; Permitted Allowable Emission Rate = 1.0 g/Hp-hr, 82 -15% O2 ppmvd; Permitted Maximum Operating Rate = 1,380 Hp; Average Tested Emission Rate = 0.68 g/Hp-hr, 37.7  - 15% O2 ppmvd; Average Tested Operating Rate = 1,104 Hp; Results = Passed; AFS Date = 2012-08-01 00:00:00.0; AFS ID = legacy)</t>
  </si>
  <si>
    <t>0.03/Hp-hr, 3.1 15% O2 ppmvd</t>
  </si>
  <si>
    <t>0.05g/Hp-hr, 2.7  - 15% O2 ppmvd</t>
  </si>
  <si>
    <t>Tested pollutants: NO2, NO; Permitted Allowable Emission Rate = 3.0 grams/hp-hr; Permitted Maximum Operating Rate = 1148 Hp/ 800 Kw; Average Tested Emission Rate = 1.40 grams/hp-hr; Average Tested Operating Rate = 1148 grams/hr-hr/810 Kw; Results = Passed; AFS Date = 2012-08-01 00:00:00.0; AFS ID = legacy) emissions limit: 3.79 lbs/hr_x000D_
test results: 3.53 lbs/hr</t>
  </si>
  <si>
    <t>0.07 grams/hp-hr</t>
  </si>
  <si>
    <t>Tested pollutants: NO2, NO; Permitted Allowable Emission Rate = 3.0 grams/hp-hr; Permitted Maximum Operating Rate = 1148 Hp/ 800 Kw; Average Tested Emission Rate = 0.99 grams/hp-hr; Average Tested Operating Rate = 1148 grams/hr-hr/810 Kw; Results = Passed; AFS Date = 2012-08-01 00:00:00.0; AFS ID = legacy) emissions limit: 3.79 lbs/hr_x000D_
test results: 2.52 lbs/hr</t>
  </si>
  <si>
    <t>0.12 grams/hp-hr</t>
  </si>
  <si>
    <t>emissions limit: 0.55 lbs/hr_x000D_
test results: 0.29 lbs/hr</t>
  </si>
  <si>
    <t>Tested pollutants: NO2, NO; Permitted Allowable Emission Rate = 3.0 grams/hp-hr; Permitted Maximum Operating Rate = 1148 Hp/ 800 Kw; Average Tested Emission Rate = 1.10 grams/hp-hr; Average Tested Operating Rate = 1148 grams/hr-hr/810 Kw; Results = Passed; AFS Date = 2012-08-01 00:00:00.0; AFS ID = legacy) emissions limit: 3.79 lbs/hr_x000D_
test results: 2.79 lbs/hr</t>
  </si>
  <si>
    <t>0.02 grams/hp-hr</t>
  </si>
  <si>
    <t>emissions limit: 0.55 lbs/hr_x000D_
test results: 0.06 lbs/hr</t>
  </si>
  <si>
    <t>0.01 grams/hp-hr</t>
  </si>
  <si>
    <t>emissions limit: 0.55 lbs/hr_x000D_
test results: 0.02 lbs/hr</t>
  </si>
  <si>
    <t>Tested pollutants: NO2, NO; Permitted Allowable Emission Rate = 3.0 grams/hp-hr; Permitted Maximum Operating Rate = 1148 Hp/ 800 Kw; Average Tested Emission Rate = 1.07 grams/hp-hr; Average Tested Operating Rate = 1148 grams/hr-hr/810 Kw; Results = Passed; AFS Date = 2012-08-01 00:00:00.0; AFS ID = legacy) emissions limit: 3.79 lbs/hr_x000D_
test results: 2.71 lbs/hr</t>
  </si>
  <si>
    <t>0.08 grams/hp-hr</t>
  </si>
  <si>
    <t>emissions limit: 0.55 lbs/hr_x000D_
test results: 0.20 lbs/hr</t>
  </si>
  <si>
    <t>Tested pollutants: NO2, NO; Permitted Allowable Emission Rate = 3.0 grams/hp-hr; Permitted Maximum Operating Rate = 1148 Hp/ 800 Kw; Average Tested Emission Rate = 1.05 grams/hp-hr; Average Tested Operating Rate = 1148 grams/hr-hr/810 Kw; Results = Passed; AFS Date = 2012-08-01 00:00:00.0; AFS ID = legacy) emissions limit: 3.79 lbs/hr_x000D_
test results: 2.67 lbs/hr</t>
  </si>
  <si>
    <t>0.04 grams/hp-hr</t>
  </si>
  <si>
    <t>emissions limit: 0.55 lbs/hr_x000D_
test results: 0.09 lbs/hr</t>
  </si>
  <si>
    <t>Tested pollutants: NO2, NO; Permitted Allowable Emission Rate = 3.0 grams/hp-hr; Permitted Maximum Operating Rate = 1148 Hp/ 800 Kw; Average Tested Emission Rate = 1.38 grams/hp-hr; Average Tested Operating Rate = 1148 grams/hr-hr/810 Kw; Results = Passed; AFS Date = 2012-08-01 00:00:00.0; AFS ID = legacy) emissions limit: 3.79 lbs/hr_x000D_
test results: 3.50 lbs/hr</t>
  </si>
  <si>
    <t>0.0 grams/hp-hr</t>
  </si>
  <si>
    <t>emissions limit: 0.55 lbs/hr_x000D_
test results: 0.01 lbs/hr</t>
  </si>
  <si>
    <t>Tested pollutants: NO2, NO; Permitted Allowable Emission Rate = 3.0 grams/hp-hr; Permitted Maximum Operating Rate = 1148 Hp/ 800 Kw; Average Tested Emission Rate = 1.10 grams/hp-hr; Average Tested Operating Rate = 1148 grams/hr-hr/810 Kw; Results = Passed; AFS Date = 2012-08-01 00:00:00.0; AFS ID = legacy) emissions limit: 3.79 lbs/hr_x000D_
test results: 2.78 lbs/hr</t>
  </si>
  <si>
    <t>50.3 lbs/hr, 9 ppm(turbine + duct burners)</t>
  </si>
  <si>
    <t>229 mw</t>
  </si>
  <si>
    <t>0.37 lbs/hr, 0.07 ppm(turbine + duct burner</t>
  </si>
  <si>
    <t>Tested pollutants: NO2, NO; Permitted Allowable Emission Rate = 27.8 lbs/hr, 3 ppm(turbine + duct burners); Permitted Maximum Operating Rate = 175 MW; Average Tested Emission Rate = 23.35 lbs/hr, 2.64 ppm (turbine + duct burner; Average Tested Operating Rate = 229 mw; Results = Passed; AFS Date = 2013-01-22 00:00:00.0; AFS ID = legacy)</t>
  </si>
  <si>
    <t>232 mw</t>
  </si>
  <si>
    <t>0.0 lbs/hr, 0.0 ppm(turbine + duct burner</t>
  </si>
  <si>
    <t>Tested pollutants: NO2, NO; Permitted Allowable Emission Rate = 27.8 lbs/hr, 3 ppm(turbine + duct burners); Permitted Maximum Operating Rate = 175 MW; Average Tested Emission Rate = 26.23 lbs/hr, 2.95 ppm (turbine + duct burner; Average Tested Operating Rate = 232 mw; Results = Passed; AFS Date = 2013-01-22 00:00:00.0; AFS ID = legacy)</t>
  </si>
  <si>
    <t>Tested pollutants: NO2, NO; Permitted Allowable Emission Rate = 27.8 lbs/hr, 3 ppm(turbine + duct burners); Permitted Maximum Operating Rate = 175 MW; Average Tested Emission Rate = 22.73 lbs/hr, 2.64 ppm (turbine + duct burner; Average Tested Operating Rate = 228 mw; Results = Passed; AFS Date = 2013-01-22 00:00:00.0; AFS ID = legacy)</t>
  </si>
  <si>
    <t>228 mw</t>
  </si>
  <si>
    <t>0.7 lbs/hr, 0.13 ppm(turbine + duct burner</t>
  </si>
  <si>
    <t>231 mw</t>
  </si>
  <si>
    <t>5.52 lbs/hr, 1.03 ppm(turbine + duct burner</t>
  </si>
  <si>
    <t>Tested pollutants: NO2, NO; Permitted Allowable Emission Rate = 27.8 lbs/hr, 3 ppm(turbine + duct burners); Permitted Maximum Operating Rate = 175 MW; Average Tested Emission Rate = 25.21 lbs/hr, 2.86 ppm (turbine + duct burner; Average Tested Operating Rate = 231 mw; Results = Passed; AFS Date = 2013-01-22 00:00:00.0; AFS ID = legacy)</t>
  </si>
  <si>
    <t>0.73 lb/hr</t>
  </si>
  <si>
    <t>0857043333</t>
  </si>
  <si>
    <t>DP&amp;L Tait Generating Station</t>
  </si>
  <si>
    <t>2101 Arbor Boulevard</t>
  </si>
  <si>
    <t>1762</t>
  </si>
  <si>
    <t>80 MW (1115 mmBtu/hr nominal heat input) natural gas or fuel oil fired simple cycle turbine with water injection controls, CT-1</t>
  </si>
  <si>
    <t>CT-1(Other): Max. controlled emission rate = permit limit; CT-2(Other): Max. controlled emission rate = permit limit; CT-3(gas)(Other): Max. controlled emission rate = permit limit; CT-3(gas)(Other): Max. controlled emission rate = permit limit</t>
  </si>
  <si>
    <t>25 ppmvd @15% O2</t>
  </si>
  <si>
    <t>86 MW</t>
  </si>
  <si>
    <t>20 ppmvd @ 15% O2</t>
  </si>
  <si>
    <t>CT-1(Other): Max. controlled emission rate = permit limit; CT-2(Other): Max. controlled emission rate = permit limit; CT-3(gas)(Other): Max. controlled emission rate = permit limit</t>
  </si>
  <si>
    <t>80MW; 1115 mmBtu/hr</t>
  </si>
  <si>
    <t>1700 lb/hr</t>
  </si>
  <si>
    <t>86MW</t>
  </si>
  <si>
    <t>41.8</t>
  </si>
  <si>
    <t>80 MW (1115 mmBtu/hr nominal heat input) natural gas or fuel oil fired simple cycle turbine with water injection controls, CT-2</t>
  </si>
  <si>
    <t>58.6</t>
  </si>
  <si>
    <t>22 ppmvd @ 15% O2</t>
  </si>
  <si>
    <t>80 MW (1115 mmBtu/hr nominal heat input) natural gas or fuel oil fired simple cycle turbine with water injection and dry low NOx (DLN) combustor controls, CT-3</t>
  </si>
  <si>
    <t>15 ppmvd @ 15% O2</t>
  </si>
  <si>
    <t>11 ppmvd @ 15% O2</t>
  </si>
  <si>
    <t>301 lb/hr</t>
  </si>
  <si>
    <t>85MW</t>
  </si>
  <si>
    <t>8.2</t>
  </si>
  <si>
    <t>0857751312</t>
  </si>
  <si>
    <t>Clean Water Ltd.</t>
  </si>
  <si>
    <t>300 Cherokee Drive</t>
  </si>
  <si>
    <t>B108</t>
  </si>
  <si>
    <t>135.6 MMBTU Spreader Stoker Boiler w/ fabric filter, capable of coal, clean cellulosic biomass and/or pelletized fuel (capacity with CCB is 131 MMBtu/hr; capacity with pelletized fuel 90 MMBtu/hr) [This emissions unit was formerly identified as B008 under facility ID 1431070270 and has been incorporated into this facility ID as emissions unit B108 in accordance with Engineering Guide 58.]</t>
  </si>
  <si>
    <t>Fabric Filter Baghouse and Over-fire Air System</t>
  </si>
  <si>
    <t>76,000 lb of steam/hr</t>
  </si>
  <si>
    <t>135.6 MMBtu/hr (100,000 lb of steam/hr)</t>
  </si>
  <si>
    <t>0.70 lb/mmBtu</t>
  </si>
  <si>
    <t>0.38 lb/mmBtu</t>
  </si>
  <si>
    <t>Testing was conducted to gather new baseline emissions data for NOx and CO after installation of a new Over-fire air system.  100% coal was used to fire the boiler during the test.  CO emissions were found to be 59 ppmvd @ 3% O2 and 0.05 lb/mmBtu.
Test Report: Report ID# 56838 (attachment ID - 676210)
ITT: Report ID# 54681 (attachment ID - 648371)</t>
  </si>
  <si>
    <t>1667080028</t>
  </si>
  <si>
    <t>Cleveland Steel Container Corp - Streetsboro</t>
  </si>
  <si>
    <t>10048 Aurora Hudson Rd</t>
  </si>
  <si>
    <t>Streetsboro</t>
  </si>
  <si>
    <t>44241</t>
  </si>
  <si>
    <t>Spray painting line used to coat the interior and exterior of covers for 5-gallon steel pails. Includes 5 MMBtu/hr dry-off oven.  Emissions are vented to a regenerative thermal oxidizer control device shared with K001.</t>
  </si>
  <si>
    <t>80 covers/minute</t>
  </si>
  <si>
    <t>54 covers/minute</t>
  </si>
  <si>
    <t>1677011251</t>
  </si>
  <si>
    <t>Urban Renewables III, LLC</t>
  </si>
  <si>
    <t>2460 Akron Peninsula Rd</t>
  </si>
  <si>
    <t>Reciprocating internal combustion engine burning landfill gas to drive an electrical generator.</t>
  </si>
  <si>
    <t>1000 kW</t>
  </si>
  <si>
    <t>610 ppmvd @ 15% O2</t>
  </si>
  <si>
    <t>997.98 kW</t>
  </si>
  <si>
    <t>230.8 ppmvd @ 15% O2</t>
  </si>
  <si>
    <t>Testing to comply with 40 CFR part 60 subpart JJJJ. Emission Standards for Stationary Non-Emergency SI. Stationary SI Landfill/Digester Gas Engines. Table 1 (HP &gt; 500).</t>
  </si>
  <si>
    <t>80 ppmvd @ 15% O2</t>
  </si>
  <si>
    <t>997.96 kW</t>
  </si>
  <si>
    <t>25.3 ppmvd @ 15% O2</t>
  </si>
  <si>
    <t>220 ppmvd @ 15% O2</t>
  </si>
  <si>
    <t>53.9 ppmvd @ 15% O2</t>
  </si>
  <si>
    <t>370 kw</t>
  </si>
  <si>
    <t>30% reduction in total VOC through Catalyst</t>
  </si>
  <si>
    <t>333 kw or 95.8% of Max</t>
  </si>
  <si>
    <t>64.05ppmvd@15%O2 or 33.03% Reduction</t>
  </si>
  <si>
    <t>$ test runs were conducted, However two of which failed on the Testing method applicability.  The two middle runs with correct data were used and testing was accepted.</t>
  </si>
  <si>
    <t>0210012004</t>
  </si>
  <si>
    <t>Augusta Compressor Facility- Utica Gas Services, L.L.C.</t>
  </si>
  <si>
    <t>8034 Bane Rd NE</t>
  </si>
  <si>
    <t>East Twp.</t>
  </si>
  <si>
    <t>44427</t>
  </si>
  <si>
    <t>1,775-hp Caterpillar G3606 Compressor Engine w/ Oxidation Catalyst</t>
  </si>
  <si>
    <t>Oxid. Cat. 3(Catalytic Converter): Oxidative Catalyst; Oxid. Cat. 4(Catalytic Converter): Oxidative Catalyst; Oxid. Cat. 5(Catalytic Converter): Oxidative Catalyst; Oxid. Cat. 6(Catalytic Converter): Oxidative Catalyst; Oxid. Cat. 7(Catalytic Converter):</t>
  </si>
  <si>
    <t>1775 Hp</t>
  </si>
  <si>
    <t>0.54 lbs/hr, 0.7 g/hp/hr, 60ppmvd@15%O2</t>
  </si>
  <si>
    <t>1703 Hp or 96% of Max</t>
  </si>
  <si>
    <t>0.17 lbs/hr, 0.05 g/hp/hr, 4.2ppmvd@15%O2</t>
  </si>
  <si>
    <t>1.18 lbs/hr, 2.0 g/hp/hr, 270ppmvd@15%O2</t>
  </si>
  <si>
    <t>0.25 lbs/hr, 0.1 g/hp/hr, 9.5  ppmvd@15%O2</t>
  </si>
  <si>
    <t>1.96 lbs/hr, 1.0 g/hp/hr, 82
ppmvd@15%O2</t>
  </si>
  <si>
    <t>0.7 lbs/hr, 0.2 g/hp/hr, 16.5
ppmvd@15%O2</t>
  </si>
  <si>
    <t>1680 Hp or 95% of Max</t>
  </si>
  <si>
    <t>0.24 lbs/hr, 0.07 g/hp/hr, 9.7 ppmvd@15%O2</t>
  </si>
  <si>
    <t>0.66 lbs/hr, 0.2 g/hp/hr, 15.6
ppmvd@15%O2</t>
  </si>
  <si>
    <t>0.13 lbs/hr, 0.04 g/hp/hr, 3.2ppmvd@15%O2</t>
  </si>
  <si>
    <t>605-hp Baldor IGLC420-2N Engine Driven Emergency Generator</t>
  </si>
  <si>
    <t>605 Hp</t>
  </si>
  <si>
    <t>1.33 lbs/hr, 2.0 g/hp/hr, 160ppmvd@15%O2</t>
  </si>
  <si>
    <t>551 Hp or 91% of Max</t>
  </si>
  <si>
    <t>0.12 lbs/hr, 0.1 g/hp/hr, 7.2
ppmvd@15%O2</t>
  </si>
  <si>
    <t>0.93 lbs/hr, 1.0 g/hp/hr, 86ppmvd@15%O2</t>
  </si>
  <si>
    <t>0.1 lbs/hr, 0.02 g/hp/hr, 1.4ppmvd@15%O2</t>
  </si>
  <si>
    <t>2.67 lbs/hr, 4.0 g/hp/hr, 540 ppmvd@15%O2</t>
  </si>
  <si>
    <t>0.08 lbs/hr, 0.1 g/hp/hr, 8.1 ppmvd@15%O2</t>
  </si>
  <si>
    <t>0.02 lbs/hr, 0.01 g/hp/hr, 1.1ppmvd@15%O2</t>
  </si>
  <si>
    <t>0.06 lbs/hr, 0.1 g/hp/hr, 5.8 ppmvd@15%O2</t>
  </si>
  <si>
    <t>0.14 lbs/hr, 0.1 g/hp/hr, 8.1
ppmvd@15%O2</t>
  </si>
  <si>
    <t>1651 Hp or 93% of Max</t>
  </si>
  <si>
    <t>0.11 lbs/hr, 0.03 g/hp/hr, 4.5 ppmvd@15%O2</t>
  </si>
  <si>
    <t>0.16 lbs/hr, 0.05 g/hp/hr, 4.1ppmvd@15%O2</t>
  </si>
  <si>
    <t>0.86 lbs/hr, 0.2 g/hp/hr, 20.8
ppmvd@15%O2</t>
  </si>
  <si>
    <t>1624 Hp or 91% of Max</t>
  </si>
  <si>
    <t>0.23 lbs/hr, 0.06 g/hp/hr, 5.7ppmvd@15%O2</t>
  </si>
  <si>
    <t>0.10 lbs/hr, 0.03 g/hp/hr, 4.0 ppmvd@15%O2</t>
  </si>
  <si>
    <t>0.97 lbs/hr, 0.3 g/hp/hr, 23.2
ppmvd@15%O2</t>
  </si>
  <si>
    <t>1610 Hp or 91% of Max</t>
  </si>
  <si>
    <t>0.95 lbs/hr, 0.3 g/hp/hr, 23.2
ppmvd@15%O2</t>
  </si>
  <si>
    <t>0.21 lbs/hr, 0.1 g/hp/hr, 5.3ppmvd@15%O2</t>
  </si>
  <si>
    <t>0.27 lbs/hr, 0.1 g/hp/hr, 10.8 ppmvd@15%O2</t>
  </si>
  <si>
    <t>0210002013</t>
  </si>
  <si>
    <t>Chesapeake Exploration LLC - Slates 16-12-5</t>
  </si>
  <si>
    <t>County Highway 59</t>
  </si>
  <si>
    <t>Kilgore</t>
  </si>
  <si>
    <t>43903</t>
  </si>
  <si>
    <t>211 hp CAT G3306TA Flash Gas Compressor equipped with catalyst.
For this EU, GP12.1 covers one or multiple stationary natural gas-fired spark ignition (SI) internal combustion engines (ICE) with a combined total horsepower (HP) of no more than 1,800 HP for the site.  Includes 2007 and later model year engines manufactured after the applicable effective date identified in 40 CFR 60.4230(a)(3) and engines manufactured before the effective date of the NSPS, where compliance with the Part 60 Subpart JJJJ emissions standards for the same size engine can be met by retrofitting the engine with a control device and demonstrated through stack testing.</t>
  </si>
  <si>
    <t>Alliance Source Testing, Inc.</t>
  </si>
  <si>
    <t>211 bhp</t>
  </si>
  <si>
    <t>60 ppmvd@15%O2</t>
  </si>
  <si>
    <t>96% or 202 bhp</t>
  </si>
  <si>
    <t>6.0 ppmvd@15%O2</t>
  </si>
  <si>
    <t>Caterpillar 215 bhp Natural Gas Engine G6X08478</t>
  </si>
  <si>
    <t>270 ppmvd@15%O2</t>
  </si>
  <si>
    <t>96% or 202 bHp</t>
  </si>
  <si>
    <t>66.0 ppmvd@15%O2</t>
  </si>
  <si>
    <t>82 ppmvd@15%O2</t>
  </si>
  <si>
    <t>202 bhp or 96%</t>
  </si>
  <si>
    <t>21.3 ppmvd@15%O2</t>
  </si>
  <si>
    <t>0210002014</t>
  </si>
  <si>
    <t>Chesapeake Exploration LLC - Scott 24-12-5 Pad</t>
  </si>
  <si>
    <t>Ponder Rd</t>
  </si>
  <si>
    <t>211 hp CAT G3306TA flash gas compressor equipped with catalyst.
For this EU, GP12.1 covers one or multiple stationary natural gas-fired spark ignition (SI) internal combustion engines (ICE) with a combined total horsepower (HP) of no more than 1,800 HP for the site.  Includes 2007 and later model year engines manufactured after the applicable effective date identified in 40 CFR 60.4230(a)(3) and engines manufactured before the effective date of the NSPS, where compliance with the Part 60 Subpart JJJJ emissions standards for the same size engine can be met by retrofitting the engine with a control device and demonstrated through stack testing.</t>
  </si>
  <si>
    <t>215 hp</t>
  </si>
  <si>
    <t>2.9 lb/hr or 1.0 g/hp-hr</t>
  </si>
  <si>
    <t>176 = 75%</t>
  </si>
  <si>
    <t>0.06 lb/hr or 0.2 g/Hp-hr</t>
  </si>
  <si>
    <t>Testing was accepted a the rate of 75% of max given that the facility is aware if they increase above this rate by more than 10% of the tested rate they will have to test again.</t>
  </si>
  <si>
    <t>215Hp</t>
  </si>
  <si>
    <t>11.5 lb/hr or 4.0 g/hp-hr</t>
  </si>
  <si>
    <t>162 hp=75%</t>
  </si>
  <si>
    <t>0.1 lb/hr and 0.4 g/hp-hr</t>
  </si>
  <si>
    <t>5.73 lb/hr or 2.0 g/hp-hr</t>
  </si>
  <si>
    <t>176=75%</t>
  </si>
  <si>
    <t>0.08 lb/hr and 0.2 g/hp-hr</t>
  </si>
  <si>
    <t>0210012002</t>
  </si>
  <si>
    <t>Utica Gas Services, LLC-Carrollton Compressor Facility</t>
  </si>
  <si>
    <t>2098 Panda Road SE</t>
  </si>
  <si>
    <t>1,775 HP natural gas-fired Caterpillar G3606 engine #6 equipped with an oxidation catalyst</t>
  </si>
  <si>
    <t>Oxid. Cat.(Catalytic Converter): Oxidative Catalyst</t>
  </si>
  <si>
    <t>Air Hygiene Inc.</t>
  </si>
  <si>
    <t>CO&lt;270 ppmvd @ 15% O2 and 2.0 g/hp-hr</t>
  </si>
  <si>
    <t>1652 Hp</t>
  </si>
  <si>
    <t>7.11ppmvd @ 15 % O2 and 0.04 g/hp-hr</t>
  </si>
  <si>
    <t>VOC&lt; 60 ppmvd @ 15% O2 and 0.7 g/ hp-hr.</t>
  </si>
  <si>
    <t>3.9 ppmvd@ 15% O2 and 0.04 g/hp-hr</t>
  </si>
  <si>
    <t>Method 320 utilized to provide the NMHC numbers in place of 25A. 320 pollutant designation is not applicable to this test event. Using the 25A tab for VOC reporting purposes.</t>
  </si>
  <si>
    <t>NOX&lt; 82 ppmvd@15% or  O2 and 1.0 g/hp-hr</t>
  </si>
  <si>
    <t>20.55 ppmvd @ 15% O2 and 0.21g/hp-hr</t>
  </si>
  <si>
    <t>1,775 HP natural gas-fired Caterpillar G3606 engine #7 equipped with an oxidation catalyst</t>
  </si>
  <si>
    <t>Air Hygiene, Inc.</t>
  </si>
  <si>
    <t>1608 Hp</t>
  </si>
  <si>
    <t>4.49 ppmvd@ 15% O2 and 0.05 g/hp-hr</t>
  </si>
  <si>
    <t>5.85ppmvd @ 15 % O2 and 0.04 g/hp-hr</t>
  </si>
  <si>
    <t>20.18 ppmvd @ 15% O2 and 0.22 g/hp-hr</t>
  </si>
  <si>
    <t>1,775 HP natural gas-fired Caterpillar G3606 engine #3 equipped with an oxidation catalyst</t>
  </si>
  <si>
    <t>1666 Hp</t>
  </si>
  <si>
    <t>27.0 ppmvd @ 15% O2 and 0.2 g/hp-hr</t>
  </si>
  <si>
    <t>1775 HP</t>
  </si>
  <si>
    <t>6.4 ppmvd@ 15% O2 and 0.05 g/hp-hr</t>
  </si>
  <si>
    <t>1666 hp</t>
  </si>
  <si>
    <t>4.1ppmvd @ 15 % O2 and 0.02 g/hp-hr</t>
  </si>
  <si>
    <t>1,775 HP natural gas-fired Caterpillar G3606 engine #4 equipped with an oxidation catalyst</t>
  </si>
  <si>
    <t>1690 Hp</t>
  </si>
  <si>
    <t>17.1 ppmvd @ 15% O2 and 0.2 g/hp-hr</t>
  </si>
  <si>
    <t>1690</t>
  </si>
  <si>
    <t>8.1ppmvd @ 15 % O2 and 0.1 g/hp-hr</t>
  </si>
  <si>
    <t>5.9 ppmvd@ 15% O2 and 0.1 g/hp-hr</t>
  </si>
  <si>
    <t>1,775 HP natural gas-fired Caterpillar G3606 engine #5 equipped with an oxidation catalyst</t>
  </si>
  <si>
    <t>1775 hp</t>
  </si>
  <si>
    <t>1657 Hp</t>
  </si>
  <si>
    <t>21.10 ppmvd @ 15% O2 and 0.22 g/hp-hr</t>
  </si>
  <si>
    <t>1657</t>
  </si>
  <si>
    <t>8.6 ppmvd @ 15 % O2 and 0.05 g/hp-hr</t>
  </si>
  <si>
    <t>5.5 ppmvd@ 15% O2 and 0.05 g/hp-hr</t>
  </si>
  <si>
    <t>1,775 HP natural gas-fired Caterpillar G3606 engine #8 equipped with an oxidation catalyst</t>
  </si>
  <si>
    <t>1654 hp</t>
  </si>
  <si>
    <t>30.64 ppmvd @ 15% O2 and 0.3 g/hp-hr</t>
  </si>
  <si>
    <t>1654 Hp</t>
  </si>
  <si>
    <t>2.52 ppmvd@ 15% O2 and 0.02 g/hp-hr</t>
  </si>
  <si>
    <t>3.96ppmvd @ 15 % O2 and 0.02 g/hp-hr</t>
  </si>
  <si>
    <t>1,775 HP natural gas-fired Caterpillar G3606 engine #9 equipped with an oxidation catalyst</t>
  </si>
  <si>
    <t>Air Hygiene, Inc</t>
  </si>
  <si>
    <t>1661 Hp</t>
  </si>
  <si>
    <t>3.31 ppmvd@ 15% O2 and 0.03 g/hp-hr</t>
  </si>
  <si>
    <t>4.77ppmvd @ 15 % O2 and 0.03 g/hp-hr</t>
  </si>
  <si>
    <t>1661</t>
  </si>
  <si>
    <t>30.14 ppmvd @ 15% O2 and 0..32 g/hp-hr</t>
  </si>
  <si>
    <t>1,775 HP natural gas-fired Caterpillar G3606 engine #1 equipped with an oxidation catalyst.</t>
  </si>
  <si>
    <t>1775Hp</t>
  </si>
  <si>
    <t>160 ppmvd @15 % O2 and 2 g/hp-hr</t>
  </si>
  <si>
    <t>1678Hp</t>
  </si>
  <si>
    <t>39.12 ppmvd @ 15% O2 and .2 g/hp-hr</t>
  </si>
  <si>
    <t>86 ppmvd @ 15% O2 and 1.0g/hp-hr</t>
  </si>
  <si>
    <t>1678 Hp</t>
  </si>
  <si>
    <t>4.5 ppmvd @ 15% O2 and .04 g/hp-hr</t>
  </si>
  <si>
    <t>540 ppmvd @ 15% O2 or 4g/hp-hr</t>
  </si>
  <si>
    <t>1678 HP</t>
  </si>
  <si>
    <t>9.58 ppmvd @ 15% O2 and .01 g/hp-hr</t>
  </si>
  <si>
    <t>1,775 HP natural gas-fired Caterpillar G3606 engine #2 equipped with an oxidation catalyst</t>
  </si>
  <si>
    <t>1620 Hp</t>
  </si>
  <si>
    <t>28.18 ppmvd @ 15 % O2 and .01 g/hp-hr</t>
  </si>
  <si>
    <t>1620 HP</t>
  </si>
  <si>
    <t>2.95 ppmvd @ 15% O2 and .01 g/hp-hr</t>
  </si>
  <si>
    <t>1625 Hp</t>
  </si>
  <si>
    <t>4.96 ppmvd @ 15% O2 and 0 g/hp-hr</t>
  </si>
  <si>
    <t>1,775 HP natural gas-fired Caterpillar G3606 engine #10equipped with an oxidation catalyst</t>
  </si>
  <si>
    <t>1620Hp</t>
  </si>
  <si>
    <t>4.21 ppmvd @ 15% O2 and 0 g/hp-hr</t>
  </si>
  <si>
    <t>35.61ppmvd @ 15% O2 and .21 g/hp-hr</t>
  </si>
  <si>
    <t>1625 HP</t>
  </si>
  <si>
    <t>4.8 ppmvd @ 15%  and 0 g/hp-hr</t>
  </si>
  <si>
    <t>605</t>
  </si>
  <si>
    <t>1724 Hp or 97% of Max</t>
  </si>
  <si>
    <t>0.06 lbs/hr, 0.02 g/hp/hr, 2.4 ppmvd@15%O2</t>
  </si>
  <si>
    <t>0.24 lbs/hr, 0.1 g/hp/hr, 5.9ppmvd@15%O2</t>
  </si>
  <si>
    <t>0.65 lbs/hr, 0.2 g/hp/hr, 15.5
ppmvd@15%O2</t>
  </si>
  <si>
    <t>1621 Hp or 91% of Max</t>
  </si>
  <si>
    <t>0.16 lbs/hr, 0.05g/hp/hr, 6.6 ppmvd@15%O2</t>
  </si>
  <si>
    <t>0.24 lbs/hr, 0.1 g/hp/hr, 6.2ppmvd@15%O2</t>
  </si>
  <si>
    <t>1.05 lbs/hr, 0.3 g/hp/hr, 26.0
ppmvd@15%O2</t>
  </si>
  <si>
    <t>1632 Hp or 92% of Max</t>
  </si>
  <si>
    <t>0.14 lbs/hr, 0.04 g/hp/hr, 3.5ppmvd@15%O2</t>
  </si>
  <si>
    <t>0.07 lbs/hr, 0.02 g/hp/hr, 2.8 ppmvd@15%O2</t>
  </si>
  <si>
    <t>0.78 lbs/hr, 0.2 g/hp/hr, 19
ppmvd@15%O2</t>
  </si>
  <si>
    <t>215 bhp</t>
  </si>
  <si>
    <t>4.8 ppmvd@15%O2</t>
  </si>
  <si>
    <t>0210012008</t>
  </si>
  <si>
    <t>Chesapeake Exploration LLC - Mangun 22-15-5 Pad</t>
  </si>
  <si>
    <t>Lustre Rd NE</t>
  </si>
  <si>
    <t>44607</t>
  </si>
  <si>
    <t>145 hp Spark Ignition Internal Combustion Engine</t>
  </si>
  <si>
    <t>145 hp</t>
  </si>
  <si>
    <t>24.9 ppmvd @ 15% O2</t>
  </si>
  <si>
    <t>145 HP</t>
  </si>
  <si>
    <t>130 HP</t>
  </si>
  <si>
    <t>2.1 ppmvd @ 15% O2</t>
  </si>
  <si>
    <t>2.9 ppmvd @ 15% O2</t>
  </si>
  <si>
    <t>215 Hp</t>
  </si>
  <si>
    <t>0210012020</t>
  </si>
  <si>
    <t>Chesapeake Exploration LLC - Rutledge 10-14-6 Pad</t>
  </si>
  <si>
    <t>Canyon Rd SW</t>
  </si>
  <si>
    <t>Natural Gas Engines</t>
  </si>
  <si>
    <t>11.5 lb/hr or 4.0 g-hp/hr</t>
  </si>
  <si>
    <t>195 hp = 90%</t>
  </si>
  <si>
    <t>0.3 lb/hr and 0.7 g-hp/hr</t>
  </si>
  <si>
    <t>2.9 lb/hr and 1.0 g-hp/hr</t>
  </si>
  <si>
    <t>194 =90%</t>
  </si>
  <si>
    <t>0.1 lb/hr and 0.1 g-hp/hr</t>
  </si>
  <si>
    <t>5.73 lb/hr and 2.0 g-hp/hr</t>
  </si>
  <si>
    <t>194 = 90%</t>
  </si>
  <si>
    <t>0.05 lb/hr and 0.1 g-hp/hr</t>
  </si>
  <si>
    <t>Amsterdam Road SW</t>
  </si>
  <si>
    <t>0210012024</t>
  </si>
  <si>
    <t>Chesapeake Exploration LLC - Brunk 32-13-5 Pad</t>
  </si>
  <si>
    <t>Pinto Rd SE</t>
  </si>
  <si>
    <t>270 ppmvd @ 15% O@</t>
  </si>
  <si>
    <t>91% or 196 bhp</t>
  </si>
  <si>
    <t>67.7 ppmvd@15%O2</t>
  </si>
  <si>
    <t>Caterpillar 215 hp Natural Gas engine serial# 4FD04197</t>
  </si>
  <si>
    <t>47.6 ppmvd@15%O2</t>
  </si>
  <si>
    <t>16.8 ppmvd@15%O2</t>
  </si>
  <si>
    <t>0210012025</t>
  </si>
  <si>
    <t>Chesapeake Exploration LLC - Davis Farms 2-14-6 Pad</t>
  </si>
  <si>
    <t>Pillar Rd SW</t>
  </si>
  <si>
    <t>91% or 197 bhp</t>
  </si>
  <si>
    <t>8.6 ppmvd@15%O2</t>
  </si>
  <si>
    <t>Caterpillar 215 hp Natural Gas Engine serial# 4FD04263</t>
  </si>
  <si>
    <t>29.7 ppmvd@15%O2</t>
  </si>
  <si>
    <t>19.4 ppmvd@15%O2</t>
  </si>
  <si>
    <t>0215050202</t>
  </si>
  <si>
    <t>BRINKER COMPRESSOR STATION</t>
  </si>
  <si>
    <t>5213 Leetonia Rd</t>
  </si>
  <si>
    <t>Leetonia</t>
  </si>
  <si>
    <t>44431</t>
  </si>
  <si>
    <t>Ingersoll-Rand 38 KVG, serial no. 83NL844, 4-stroke rich burn, natural gas fired reciprocating internal combustion engine (RICE) having a maximum capacity of 10.3 mmBTU/hr (880 BHP). Compressor no.15501.</t>
  </si>
  <si>
    <t>CAT1(Catalytic Converter): COMPR #15501 CATLAYTIC CONVERTER; CAT2(Catalytic Converter): COMPR 315502 CATALYTIC CONVERTER; CAT3(Catalytic Converter): COMPR #15503 CATALYTIC CONVERTER</t>
  </si>
  <si>
    <t>880 Hp</t>
  </si>
  <si>
    <t>815 Hp</t>
  </si>
  <si>
    <t>17.4 ppmvd @ 15% O2</t>
  </si>
  <si>
    <t>B001 Tested on 1/31/14 because of span selection error and B002/B003 tested on 12/2/13.</t>
  </si>
  <si>
    <t>Ingersoll-Rand 38 KVG, serial no. 83NL845, 4-stroke rich burn, natural gas fired reciprocating internal combustion engine (RICE) having a maximum capacity of 10.3 mmBTU/hr (880 BHP). Compressor no.15502.</t>
  </si>
  <si>
    <t>833 Hp</t>
  </si>
  <si>
    <t>2.3 ppmvd @ 15% O2</t>
  </si>
  <si>
    <t>Ingersoll-Rand 48 KVSFT 563, serial no. 48FT563, 4-stroke lean burn, natural gas fired reciprocating internal combustion engine (RICE) having a maximum capacity of 13.7 mmBTU/hr (1,320 BHP). Compressor no.15503.</t>
  </si>
  <si>
    <t>1320 Hp</t>
  </si>
  <si>
    <t>47 ppmvd @ 15% O2</t>
  </si>
  <si>
    <t>1251 Hp</t>
  </si>
  <si>
    <t>4.9 ppmvd @ 15% O2</t>
  </si>
  <si>
    <t>44053</t>
  </si>
  <si>
    <t>0.82 lb/hr</t>
  </si>
  <si>
    <t>0.5 g/hp-hr</t>
  </si>
  <si>
    <t>0.39 g/hp-hr</t>
  </si>
  <si>
    <t>0.40 g/hp-hr</t>
  </si>
  <si>
    <t>2,199 hp</t>
  </si>
  <si>
    <t>0.30 g/hp-hr</t>
  </si>
  <si>
    <t>0.33 g/hp-hr</t>
  </si>
  <si>
    <t>0.41 g/hp-hr</t>
  </si>
  <si>
    <t>2,140 hp</t>
  </si>
  <si>
    <t>0.36 g/hp-hr</t>
  </si>
  <si>
    <t>0.68 lb/hr</t>
  </si>
  <si>
    <t>0.31 g/hp-hr</t>
  </si>
  <si>
    <t>1148 Hp</t>
  </si>
  <si>
    <t>Engine 5 Converter(Catalytic Converter): Engine #5; Cat B010(Catalytic Converter): Catalytic Converter for B010, engine #6</t>
  </si>
  <si>
    <t>2370 HP</t>
  </si>
  <si>
    <t>1.0 lb/hr and 93% Removal efficiency</t>
  </si>
  <si>
    <t>93% of max</t>
  </si>
  <si>
    <t>0.13 lb/hr and 98.5% removal</t>
  </si>
  <si>
    <t>2370</t>
  </si>
  <si>
    <t>540 ppmvd@15%O2 or 4.0 g/hp-hr and 93% removal</t>
  </si>
  <si>
    <t>98% of max</t>
  </si>
  <si>
    <t>11.0 ppmvd and 0.094 g/hp-hr and 95.3% removal</t>
  </si>
  <si>
    <t>2370 Hp</t>
  </si>
  <si>
    <t>86 ppmvd@15%O2 or 1.0 g/hp-hr</t>
  </si>
  <si>
    <t>23.0 ppmvd@15%O2 and 0.122 gram/hp-hr</t>
  </si>
  <si>
    <t>160 ppmvd@15%O2 or 2.0 g/hp-hr</t>
  </si>
  <si>
    <t>98%</t>
  </si>
  <si>
    <t>71.3 ppmvd@15%O2 and 1.01 g/hp-hr</t>
  </si>
  <si>
    <t>0285012009</t>
  </si>
  <si>
    <t>Aspire Energy of Ohio LLC - AEO-C06</t>
  </si>
  <si>
    <t>County Rd 40</t>
  </si>
  <si>
    <t>Penn Twp.</t>
  </si>
  <si>
    <t>43758</t>
  </si>
  <si>
    <t>Morgan</t>
  </si>
  <si>
    <t>Portable 276 bhp (@1,800 RPM), 2.05 MMBtu/hr Caterpillar Model G3406 TA, 4-stroke rich burn (4SRB), spark ignition (SI), natural gas-fired internal combustion engine, driving a pump or compressor, manufactured April 2012 and installed in October 2012.</t>
  </si>
  <si>
    <t>Converter(Catalytic Converter): Catalytic Converter</t>
  </si>
  <si>
    <t>276 hp</t>
  </si>
  <si>
    <t>1.0 g/hp-hr
82 ppm @ 15% O2</t>
  </si>
  <si>
    <t>179 hp</t>
  </si>
  <si>
    <t>0.42 g/hp-hr
28.79 ppm @ 15% O2</t>
  </si>
  <si>
    <t>Averages: 
104.95ppm
0.1659 lbs/hr
28.79 ppm @ 15% O2
0.420 g/hp-hr</t>
  </si>
  <si>
    <t>2.0 g/hp-hr 270 ppm @ 15% O2</t>
  </si>
  <si>
    <t>179</t>
  </si>
  <si>
    <t>0.245 g/hp-hr 44.49 ppm @ 15%O2</t>
  </si>
  <si>
    <t>Averages:
160.77 ppm
0.1546 lbs/hr
44.49 ppm @ 15% O2
0.245 g/hp-hr</t>
  </si>
  <si>
    <t>0.7 g/hp-hr 60 ppm @ 15% O2</t>
  </si>
  <si>
    <t>0.144 g/hp-hr 10.25 ppm @ 15% O2</t>
  </si>
  <si>
    <t>Averages:
37.491 ppm
0.4005 lbs/hr carbon
10.25 ppm @ 15% O2
0.144 g/hp-hr</t>
  </si>
  <si>
    <t>0.31 lb/hr</t>
  </si>
  <si>
    <t>NOx Controls(Other): NOx Reduction System; watr inject3(Other): water injection NOx reduction system</t>
  </si>
  <si>
    <t>1673 MMBtu/hr</t>
  </si>
  <si>
    <t>251.4 lbs/hr, 25 ppmvd at 15% O2 as 4 hr avg</t>
  </si>
  <si>
    <t>1603.2 MMBtu/hr</t>
  </si>
  <si>
    <t>129.0 lbs/hr, 24 ppmvd at 15% O2 as 4 hr avg</t>
  </si>
  <si>
    <t>Natural gas was used as the fuel for this test.</t>
  </si>
  <si>
    <t>CGL1-SCR(NOx Reduction Technology): Urea Injection and Selective Catalytic Reduction</t>
  </si>
  <si>
    <t>92 MMBtu/hr</t>
  </si>
  <si>
    <t>83.8 MMBtu/hr</t>
  </si>
  <si>
    <t>9.2 lbs/hr, 0.10 lb/MMBtu</t>
  </si>
  <si>
    <t>1.98 lbs/hr, 0.024 lb/MMBtu</t>
  </si>
  <si>
    <t>The average SCR temperature for the test was 635.7 F. The urea injection rate was 7.0 gal/hr.</t>
  </si>
  <si>
    <t>85.1 MMBtu/hr</t>
  </si>
  <si>
    <t>The SCR temperature averaged 633.7 F for the test. The urea injection rate was 6.9 gal/hr.</t>
  </si>
  <si>
    <t>1.74 lbs/hr, 0.02 lb/MMBtu</t>
  </si>
  <si>
    <t>51.0 gallons gasoline/hr</t>
  </si>
  <si>
    <t>46.2 gallons gasoline/hr</t>
  </si>
  <si>
    <t>4.08 lbs/hr</t>
  </si>
  <si>
    <t>5.74 lbs/hr</t>
  </si>
  <si>
    <t>0387020374</t>
  </si>
  <si>
    <t>OMEGA JV2 Bowling Green Peaking Station</t>
  </si>
  <si>
    <t>811 East Poe Road</t>
  </si>
  <si>
    <t>422.57 mmBtu/hour natural gas-fired turbine: modification to correct the emission limitations</t>
  </si>
  <si>
    <t>Water injection</t>
  </si>
  <si>
    <t>422.57 MMBtu/hr</t>
  </si>
  <si>
    <t>263.8 lbs/hr</t>
  </si>
  <si>
    <t>305.6 MMBtu/hr</t>
  </si>
  <si>
    <t>11.21 lbs/hr</t>
  </si>
  <si>
    <t>Low process weight rate determination made by Mohammad Smidi.</t>
  </si>
  <si>
    <t>71.2 lbs/hr</t>
  </si>
  <si>
    <t>0387020378</t>
  </si>
  <si>
    <t>AMP Bowling Green Peaking Plant</t>
  </si>
  <si>
    <t>1225 College Drive</t>
  </si>
  <si>
    <t>16.5 WM NG fired turbine W/SCR</t>
  </si>
  <si>
    <t>SCR-P001(Other): 14 ppmvd @ 15% O2</t>
  </si>
  <si>
    <t>16.5 MW</t>
  </si>
  <si>
    <t>0.112 lb/MMBtu</t>
  </si>
  <si>
    <t>16.2 MW</t>
  </si>
  <si>
    <t>0.0156 lb/MMBtu</t>
  </si>
  <si>
    <t>The test did not conform to the proper testing methodology because the stack did not meet the Method 1 criteria. This was informal testing performed for informational purposes only.</t>
  </si>
  <si>
    <t>0607015001</t>
  </si>
  <si>
    <t>Tri-County Compressor Station (MarkWest / Ohio Oil Gath</t>
  </si>
  <si>
    <t>North of intersection of Hwy 379 and Town</t>
  </si>
  <si>
    <t>Barnesville</t>
  </si>
  <si>
    <t>43713</t>
  </si>
  <si>
    <t>Compressor Engine #3 - 1980 HP (15.43 MMBtu/hr) Waukesha P9390  - natural gas-fired four-stroke rich burn internal combustion engine  equipped with a three-way oxidation catalyst controlling CH2O, CO, NOx, &amp; VOCs by 80, 97, 98.5 &amp; 66 percent respectively</t>
  </si>
  <si>
    <t>CC002(Catalytic Converter): Compressor Engine #2 - 3-way Catalyst; CC003(Catalytic Converter): Compressor Engine #3 - 3-way Catalyst; CC004(Catalytic Converter): Compressor Engine #4 - 3-way Catalyst; CC005(Catalytic Converter): Compressor Engine #5 - 3-w</t>
  </si>
  <si>
    <t>Air Hygiene International</t>
  </si>
  <si>
    <t>1980 Hp</t>
  </si>
  <si>
    <t>1.0 g/hp-hr</t>
  </si>
  <si>
    <t>1861 Hp</t>
  </si>
  <si>
    <t>0.06 g/hp-hr</t>
  </si>
  <si>
    <t>testing November 15th and 16th, 2013</t>
  </si>
  <si>
    <t>Compressor Engine #4 - 1980 HP (15.43 MMBtu/hr) Waukesha P9390  - natural gas-fired four-stroke rich burn internal combustion engine  equipped with a three-way oxidation catalyst controlling CH2O, CO, NOx, &amp; VOCs by 80, 97, 98.5 &amp; 66 percent respectively</t>
  </si>
  <si>
    <t>1881 Hp</t>
  </si>
  <si>
    <t>0.08 g/hp-hr</t>
  </si>
  <si>
    <t>270 ppm</t>
  </si>
  <si>
    <t>1881</t>
  </si>
  <si>
    <t>0.77 ppm</t>
  </si>
  <si>
    <t>60 ppm</t>
  </si>
  <si>
    <t>0.73 ppm</t>
  </si>
  <si>
    <t>Compressor Engine #5 - 1980 HP (15.43 MMBtu/hr) Waukesha P9390  - natural gas-fired four-stroke rich burn internal combustion engine  equipped with a three-way oxidation catalyst controlling CH2O, CO, NOx, &amp; VOCs by 80, 97, 98.5 &amp; 66 percent respectively</t>
  </si>
  <si>
    <t>1.24 ppm</t>
  </si>
  <si>
    <t>0.89 ppm</t>
  </si>
  <si>
    <t>0679000330</t>
  </si>
  <si>
    <t>East Ohio Gas Jefferson Compressor Sta.</t>
  </si>
  <si>
    <t>4378 Williams Lake Rd SW</t>
  </si>
  <si>
    <t>1340 HP 4 stroke lean burn natural gas fired reciprocating engine with catalytic oxidation</t>
  </si>
  <si>
    <t>S001(Catalytic Converter): Catalytic Converter for P001</t>
  </si>
  <si>
    <t>2.0 g/HP-hr; 160 ppmvd @ 15% O2</t>
  </si>
  <si>
    <t>1134 HP</t>
  </si>
  <si>
    <t>0.636 g/HP-hr; 121.6 ppmvd @ 15% O2</t>
  </si>
  <si>
    <t>PTIO P0110413 and NSPS JJJJ testing requirements.</t>
  </si>
  <si>
    <t>4.0 g/HP-hr; 540 ppmvd @ 15% O2</t>
  </si>
  <si>
    <t>0.036 g/HP-hr; 11.2 ppmvd @ 15% O2</t>
  </si>
  <si>
    <t>PTIO P0110413 and NSPS JJJJ testing requirements</t>
  </si>
  <si>
    <t>1340</t>
  </si>
  <si>
    <t>1.0 g/HP-hr; 86 ppmvd @ 15% O2</t>
  </si>
  <si>
    <t>1134</t>
  </si>
  <si>
    <t>0.012 g/HP-hr; 6.5 ppmvd @ 15% O2</t>
  </si>
  <si>
    <t>RTO(Thermal Incinerator): Regenerative Thermal Oxidizer</t>
  </si>
  <si>
    <t>Bureau Veritas</t>
  </si>
  <si>
    <t>75 ppmv at 15% O2</t>
  </si>
  <si>
    <t>3.2 MW</t>
  </si>
  <si>
    <t>41 ppmv at 15% O2</t>
  </si>
  <si>
    <t>Per TES/Central Office request, this test was to be conducted with:2 runs at the maximum firing rate of the turbine/HRSG at the maximum biogas flow rate (landfill gas + digester gas) and the maximum natural gas flow rate; and 1 run conducted at the maximum biogas flow rate (normal operation) since biogas is considered by NSPS KK to have a higher lb/mmBtu emission rate than that of natural gas.  On a monthly average, the fuel burned at this emissions unit is greater than 50% biogas, so the applicable NOx emission limitation under NSPS KK is 74 ppmv at 15% O2.  Run 1 was conducted while operating the turbine only at the maximum flow rate of biogas (2 MW) and run 2 was conducted while operating the turbine at maximum load (biogas + natural gas at 4.3 MW).  Additional runs were not conducted since a bearing failed in the lube oil pump.  Testing was re-scheduled for 10/10/2013 to complete the required test runs.</t>
  </si>
  <si>
    <t>74 ppmv at 15% O2</t>
  </si>
  <si>
    <t>6.5 MW</t>
  </si>
  <si>
    <t>45 ppmv at 15% O2</t>
  </si>
  <si>
    <t>Per TES/Central Office request, this test was conducted with:2 runs at the maximum firing rate of the turbine/HRSG at the maximum biogas flow rate (landfill gas + digester gas) and the maximum natural gas flow rate; and 1 run conducted at the maximum biogas flow rate (normal operation) since biogas is considered by NSPS KK to have a higher lb/mmBtu emission rate than that of natural gas.  On a monthly average, the fuel burned at this emissions unit is greater than 50% biogas, so the applicable NOx emission limitation under NSPS KK is 74 ppmv at 15% O2.  Runs 1 and 2 were conducted at 8.8 megawatts with the maximum capacity of the turbine/HRSG being 10 MW.  Run 3 was conducted at 2 MW with the maximum capacity of the turbine being 5 MW.</t>
  </si>
  <si>
    <t>2.68 lb/hr</t>
  </si>
  <si>
    <t>1.0 ppm</t>
  </si>
  <si>
    <t>1861</t>
  </si>
  <si>
    <t>12.47 ppm</t>
  </si>
  <si>
    <t>0.04 g/hp-hr</t>
  </si>
  <si>
    <t>Compressor Engine #6 - 1980 HP (15.43 MMBtu/hr) Waukesha P9390  - natural gas-fired four-stroke rich burn internal combustion engine  equipped with a three-way oxidation catalyst controlling CH2O, CO, NOx, &amp; VOCs by 80, 97, 98.5 &amp; 66 percent respectively</t>
  </si>
  <si>
    <t>7.9 ppm</t>
  </si>
  <si>
    <t>0.02 g/hp-hr</t>
  </si>
  <si>
    <t>0634005029</t>
  </si>
  <si>
    <t>Cadiz Gas Plant</t>
  </si>
  <si>
    <t>43071 Industrial Park Rd</t>
  </si>
  <si>
    <t>Compressor Engine #7 - 4735 HP Caterpillar G3616 engine (CM-1206-7) - natural gas-fired four-stroke lean burn internal combustion engine equipped with an oxidation catalyst controlling CO, VOC and formaldehyde 95, 75, and 90 percent respectively.</t>
  </si>
  <si>
    <t>CC007(Catalytic Converter): oxidation catalyst</t>
  </si>
  <si>
    <t>4,735 hp</t>
  </si>
  <si>
    <t>270.0 ppm</t>
  </si>
  <si>
    <t>4,715 hp</t>
  </si>
  <si>
    <t>7.8 ppm</t>
  </si>
  <si>
    <t>4,735</t>
  </si>
  <si>
    <t>60.0 ppm</t>
  </si>
  <si>
    <t>2.8 ppm</t>
  </si>
  <si>
    <t>82.0 ppm</t>
  </si>
  <si>
    <t>Compressor Engine #8 - 4735 HP Caterpillar G3616 engine (CM-1206-8) - natural gas-fired four-stroke lean burn internal combustion engine equipped with an oxidation catalyst controlling CO, VOC and formaldehyde 95, 75, and 90 percent respectively.</t>
  </si>
  <si>
    <t>CC008(Catalytic Converter): oxidation catalyst</t>
  </si>
  <si>
    <t>4,725 ppm</t>
  </si>
  <si>
    <t>8.4 ppm</t>
  </si>
  <si>
    <t>4,725</t>
  </si>
  <si>
    <t>6.5 ppm</t>
  </si>
  <si>
    <t>4,725 hp</t>
  </si>
  <si>
    <t>3.5 ppm</t>
  </si>
  <si>
    <t>0634005035</t>
  </si>
  <si>
    <t>Chesapeake Exploration LLC- Henderson South 10-12-6 Pad</t>
  </si>
  <si>
    <t>Township Highway 225</t>
  </si>
  <si>
    <t>Scio</t>
  </si>
  <si>
    <t>43988</t>
  </si>
  <si>
    <t>Flash Gas Compressor equipped with catalyst, 145 hp, Cat G3306 NA (Spark Ignition Internal Combustion Engine, P002)
Flash Gas Compressor equipped with catalyst, 211 hp, CAT G3306 TA (Spark Ignition Internal Combustion Engine, P002)</t>
  </si>
  <si>
    <t>82 ppm</t>
  </si>
  <si>
    <t>185 Hp</t>
  </si>
  <si>
    <t>31.6 ppm</t>
  </si>
  <si>
    <t>4.4 ppm</t>
  </si>
  <si>
    <t>36.6 ppm</t>
  </si>
  <si>
    <t>0634005040</t>
  </si>
  <si>
    <t>Archer Compressor Facility</t>
  </si>
  <si>
    <t>County Highway 45</t>
  </si>
  <si>
    <t>Alliance Source Testing, LLC</t>
  </si>
  <si>
    <t>0.2 g/HP-hr</t>
  </si>
  <si>
    <t>PTIO P0113393 and NSPS JJJJ testing requirements.</t>
  </si>
  <si>
    <t>Compressor Engine #2  - 1775 HP Caterpillar G3606 (4S-LB) - natural gas-fired four-cycle lean burn internal combustion engine rated equipped with an oxidation catalyst controlling CO and VOC emissions.</t>
  </si>
  <si>
    <t>OxidCat-102(Catalytic Converter): Oxidative Catalyst; OxidCat-102(Catalytic Converter): Oxidative Catalyst</t>
  </si>
  <si>
    <t>0.88 lb/hr</t>
  </si>
  <si>
    <t>1621</t>
  </si>
  <si>
    <t>1.96 lb/hr</t>
  </si>
  <si>
    <t>Compressor Engine #3 - 1775 HP Caterpillar G3606 (4S-LB) - natural gas-fired four-cycle lean burn internal combustion engine rated equipped with an oxidation catalyst controlling CO and VOC emissions.</t>
  </si>
  <si>
    <t>1598</t>
  </si>
  <si>
    <t>Compressor Engine #4 - 1775 HP Caterpillar G3606 (4S-LB) - natural gas-fired four-cycle lean burn internal combustion engine rated equipped with an oxidation catalyst controlling CO and VOC emissions.</t>
  </si>
  <si>
    <t>1609</t>
  </si>
  <si>
    <t>0.40 lb/hr</t>
  </si>
  <si>
    <t>Compressor Engine #5 - 1775 HP Caterpillar G3606 (4S-LB) - natural gas-fired four-cycle lean burn internal combustion engine rated equipped with an oxidation catalyst controlling CO and VOC emissions.</t>
  </si>
  <si>
    <t>1615</t>
  </si>
  <si>
    <t>0.89 lb/hr</t>
  </si>
  <si>
    <t>0.22</t>
  </si>
  <si>
    <t>Compressor Engine #1 - 1775 HP Caterpillar G3606 (4S-LB) - natural gas-fired four-cycle lean burn internal combustion engine rated equipped with an oxidation catalyst controlling CO and VOC emissions.</t>
  </si>
  <si>
    <t>OxidCat-101(Catalytic Converter): Oxidative Catalyst</t>
  </si>
  <si>
    <t>1632 HP</t>
  </si>
  <si>
    <t>0.79 lb/hr</t>
  </si>
  <si>
    <t>1775</t>
  </si>
  <si>
    <t>1632</t>
  </si>
  <si>
    <t>0656035002</t>
  </si>
  <si>
    <t>Statoil - Eisenbarth Pad</t>
  </si>
  <si>
    <t>42240 Long Ridge Road</t>
  </si>
  <si>
    <t>Clarington</t>
  </si>
  <si>
    <t>(1) - 860 Hp, 6.5 mmBTU/hr, 4 stroke, lean burn, catalytic oxidation, 
Caterpillar G 3512 LE natural gas-fired internal combustion engine.</t>
  </si>
  <si>
    <t>Oxidative catalyst</t>
  </si>
  <si>
    <t>Air Hygiene international, Inc.</t>
  </si>
  <si>
    <t>860</t>
  </si>
  <si>
    <t>4.0 g/hp-hr
540 ppmvd @ 15% O2</t>
  </si>
  <si>
    <t>0.03 g/hp-hr
3.90 ppmvd @ 15% O2</t>
  </si>
  <si>
    <t>860 hp</t>
  </si>
  <si>
    <t>2.0 g/hp-hr
160 ppmvd @ 15% O2</t>
  </si>
  <si>
    <t>860 Hp</t>
  </si>
  <si>
    <t>0.52 g/hp-hr
48.94 ppmvd @ 15% O2</t>
  </si>
  <si>
    <t>1.0 g/hp-hr
86 ppmvd @ 15% O2</t>
  </si>
  <si>
    <t>0.06 g/hp-hr
5.52 ppmvd @ 15% O2</t>
  </si>
  <si>
    <t>Catalyst 1(Catalytic Converter): Oxidation Catalyst 1</t>
  </si>
  <si>
    <t>1380 Hp</t>
  </si>
  <si>
    <t>0.7 g/Hp-hr</t>
  </si>
  <si>
    <t>1178 Hp</t>
  </si>
  <si>
    <t>0.07 g/Hp-hr</t>
  </si>
  <si>
    <t>2.0 g/Hp-hr</t>
  </si>
  <si>
    <t>0.02 g/Hp-hr</t>
  </si>
  <si>
    <t>1.0 g/Hp-hr</t>
  </si>
  <si>
    <t>1173 Hp</t>
  </si>
  <si>
    <t>0.13 g/Hp-hr</t>
  </si>
  <si>
    <t>0.03 g/Hp-hr</t>
  </si>
  <si>
    <t>0.6 g/Hp-hr</t>
  </si>
  <si>
    <t>oxidative catalyst reduction</t>
  </si>
  <si>
    <t>3.0 grams/Hp-hr
3.79 lbs/hr</t>
  </si>
  <si>
    <t>1.06 grams/Hp-hr
2.68 lbs/hr</t>
  </si>
  <si>
    <t>Testing occurred March 26 - 28, 2013.
Lisa witnessed three different tests.</t>
  </si>
  <si>
    <t>1.0 grams/Hp-hr
0.55 lb/hr</t>
  </si>
  <si>
    <t>0.11 grams/Hp-hr
0.28 lb/hr</t>
  </si>
  <si>
    <t>0.06 grams/Hp-hr
0.16 lb/hr</t>
  </si>
  <si>
    <t>0.91 grams/Hp-hr
2.31 lbs/hr</t>
  </si>
  <si>
    <t>0.91 grams/Hp-hr
2.29 lbs/hr</t>
  </si>
  <si>
    <t>0.07 grams/Hp-hr
0.18 lb/hr</t>
  </si>
  <si>
    <t>0.09 grams/Hp-hr
0.24 lb/hr</t>
  </si>
  <si>
    <t>1.10 grams/Hp-hr
2.79 lbs/hr</t>
  </si>
  <si>
    <t>0.08 grams/Hp-hr
0.20 lb/hr</t>
  </si>
  <si>
    <t>1.04 grams/Hp-hr
2.64 lbs/hr</t>
  </si>
  <si>
    <t>0.13 grams/Hp-hr
0.34 lb/hr</t>
  </si>
  <si>
    <t>1.05 grams/Hp-hr
2.65 lbs/hr</t>
  </si>
  <si>
    <t>0.05 grams/Hp-hr
0.12 lb/hr</t>
  </si>
  <si>
    <t>1.03 grams/Hp-hr
2.61 lbs/hr</t>
  </si>
  <si>
    <t>0857043334</t>
  </si>
  <si>
    <t>DPL Energy LLC</t>
  </si>
  <si>
    <t>1511</t>
  </si>
  <si>
    <t>Natural gas and No. 2 fuel oil fired simple cycle stationary combustion turbine No. 4 - Tait CT4, with a nominal production rating of 80 MW and a nominal heat input of 1115.2 mmBtu/hour, with dry low NOx combustion and water injection controls</t>
  </si>
  <si>
    <t>Control is within the combustion zone as dry low NOx combustion</t>
  </si>
  <si>
    <t>80 MW &amp; 1115.2 mmBtu/hr</t>
  </si>
  <si>
    <t>15ppm NOx @ 15%O2 &amp; 161 lb NOx/hr</t>
  </si>
  <si>
    <t>6.6 ppm @ 15% &amp; 23 lb/hr</t>
  </si>
  <si>
    <t>This was a subpart GG test to determine low mass emission rates.  The test was conducted a all 4 loads.  The following emissions measured at load stated:  P001 @ 70MW yielded 6.5 ppm &amp; 21 lb/hr, P001 @ 58MW yielded 6.5 ppm &amp; 18 lb/hr, P001 @ 45MW yielded 6.9 ppm &amp; 17 lb/hr.  P002 @ 70MW yielded 7.5 ppm &amp; 23 lb/hr, P002 @ 57MW yielded 6.6 ppm &amp; 18 lb/hr, P002 @ 45MW yielded 6.8 ppm &amp; 16 lb/hr.  P003 @ 70MW yielded 7.2 ppm &amp; 23 lb/hr, P003 @ 57MW yielded 6.8 ppm &amp; 19 lb/hr, P003 @ 45MW yielded 6.4 ppm &amp; 15.7 lb/hr.  P004 @ 69MW yielded 6.9 ppm &amp; 22 lb/hr, P004 @ 57MW yielded 6.5 ppm &amp; 19 lb/hr, P004 @ 45MW yielded 6.5 ppm &amp; 16 lb/hr.</t>
  </si>
  <si>
    <t>20 ppmv CO @ 15% O2; 301 lb CO/ hr</t>
  </si>
  <si>
    <t>7ppm &amp; 15 lb/hr</t>
  </si>
  <si>
    <t>This was a subpart GG test to determine low mass emission rates.  The test was conducted a all 4 loads.  The following CO emissions were measured at the load stated:  P001 @ 70MW = 5.2 &amp; 10lb/hr, P001 @ 58MW = 4.6 ppm &amp; 8 lb/hr, P001 @ 45MW = 4.5 ppm &amp; 7 lb/hr. P003 @ 70MW = 5.5 ppm &amp; 10 lb/hr, P003 @ 57MW = 3 ppm &amp; 5 lb/hr, P003 @ 45MW = 3 ppm &amp; 4.2 lb/hr.  P004 @ 69MW = 2.1 ppm &amp; 4 lb/hr, P004 @ 57MW = 1.5 ppm &amp; 3 lb/hr, P004 @ 45MW = 1.5ppm &amp; 2 lb/hr.</t>
  </si>
  <si>
    <t>Natural gas and No. 2 fuel oil fired simple cycle stationary combustion turbine No. 5 - Tait CT5, with a nominal production rating of 80 MW and a nominal heat input of 1115.2 mmBtu/hour, with dry low NOx combustion and water injection controls</t>
  </si>
  <si>
    <t>81 MW</t>
  </si>
  <si>
    <t>5.2 ppm @ 15% &amp; 24 lb/hr</t>
  </si>
  <si>
    <t>12.7 ppm &amp; 27 lb/hr</t>
  </si>
  <si>
    <t>Natural gas and No. 2 fuel oil fired simple cycle stationary combustion turbine No. 6 - Tait CT6, with a nominal production rating of 80 MW and a nominal heat input of 1115.2 mmBtu/hour, with dry low NOx combustion and water injection controls</t>
  </si>
  <si>
    <t>7.3 ppm @ 15% &amp; 26 lb/hr</t>
  </si>
  <si>
    <t>Natural gas and No. 2 fuel oil fired simple cycle stationary combustion turbine No. 7 - Tait CT7, with a nominal production rating of 80 MW and a nominal heat input of 1115.2 mmBtu/hour, with dry low NOx combustion and water injection controls</t>
  </si>
  <si>
    <t>7.1 ppm @ 15% &amp; 25 lb/hr</t>
  </si>
  <si>
    <t>1.5 ppm &amp; 3.2 lb/hr</t>
  </si>
  <si>
    <t>95%DE</t>
  </si>
  <si>
    <t>96%DE</t>
  </si>
  <si>
    <t>This test was designed to determine the destruction efficiency of the common control (regenerative thermal oxidizer) tied to the closed vent system for overall control.  A new closed vent system pressure drop was established at -0.70" during this compliance test.  In addition, a new RTO operating temperature of 1555 degrees Fahrenheit was established. All major aspects of the facility appeared to be operating at representative conditions.  Specifically, the G-cones were holding or receiving waste water throughout the test.  The VDR was fed in the first run while the blower operated throughout runs 2 and 3. The SBR blowers operated throughout the test.  Three centrifuges operated in the first test run.  The DAF processed waste water during 2 test runs.  Dryer fuel was loaded during 2 test runs and the decanter operated in the initial run.  Drums were not bulked during the compliance test as that was accomplished the week before the test.  Samples were collected and analyzed for methane with the intent of subtraction from the total hydrocarbons.  The result of the methane analysis indicated methane as a minor contributor to the exhaust VOC loading during this compliance test.  Additionally, a test was run on 11/21/2014 but not used for compliance.  That data is available in an additional test detail file.</t>
  </si>
  <si>
    <t>Centrifuge 2 with fixed roof vented through closed-vent system to a demister followed by a RTO control device equipped with a VOC entrapment chamber at the outlet of the RTO.</t>
  </si>
  <si>
    <t>Centrifuge 3 with fixed roof vented through closed-vent system to a demister followed by a RTO control device equipped with a VOC entrapment chamber at the outlet of the RTO.</t>
  </si>
  <si>
    <t>Decanter Centrifuge vented through closed-vent system to a demister followed by a RTO control device equipped with a VOC entrapment chamber at the outlet of the RTO</t>
  </si>
  <si>
    <t>THIS TESTING WAS CONDUCTED IN ACCORDANCE WITH 40 CFR PART 75 APPENDIX E REQUIREMENTS.  THREE RUNS WERE PERFORMED AT FOUR LOADS.  TEST RESULTS FROM EACH LOAD ARE SHOWN BELOW.  Report ID:  65450
LOAD            MW          NOX LB/MMBTU        O2%
LOW                 5                     0.121             17.03
MID-LOW        23                     0.251              17.00
MID-HIGH        41                     0.447              16.67
HIGH               53                     0.547              15.80</t>
  </si>
  <si>
    <t>0.547 lb/mmBtu</t>
  </si>
  <si>
    <t>56 MW</t>
  </si>
  <si>
    <t>THIS TESTING WAS CONDUCTED IN ACCORDANCE WITH 40 CFR PART 75 APPENDIX E REQUIREMENTS.  THREE RUNS WERE PERFORMED AT FOUR LOADS.  TEST RESULTS FROM EACH LOAD ARE SHOWN BELOW.  Report ID:  65450
LOAD            MW          NOX LB/MMBTU        O2%
LOW                 5                     0.203              18.27
MID-LOW        23                     0.306              17.37
MID-HIGH        41                     0.474              17.00
HIGH               56                     0.591             15.97</t>
  </si>
  <si>
    <t>0.591 lb/mmBtu</t>
  </si>
  <si>
    <t>57 MW</t>
  </si>
  <si>
    <t>0.520 lb/mmbtu</t>
  </si>
  <si>
    <t>This testing was conducted in accordance with 40 CFR Part 45 Appendix E requirements.  Three runs were performed at four load leves.  Testing results from each load are shown below.
                       MW          NOX LB/MMBTU        O2%
LOW                 5                     0.244              15.70
MID-LOW        23                     0.375              16.97
MID-HIGH        41                     0.441              18.20
HIGH               57                     0.520              18.73
Test report from the facility is located in STARS2 under report ID 65450</t>
  </si>
  <si>
    <t>55 MW</t>
  </si>
  <si>
    <t>0.533 lb/mmbtu</t>
  </si>
  <si>
    <t>This testing was conducted in accordance with 40 CFR Part 45 Appendix E requirements.  Three runs were performed at four load leves.  Testing results from each load are shown below.
                       MW          NOX LB/MMBTU        O2%
LOW                 5                     0.257              15.80
MID-LOW        23                     0.413              17.00
MID-HIGH        41                     0.455              18.17
HIGH               55                     0.533              18.87
Test report from the facility is located in STARS2 under report ID 65450</t>
  </si>
  <si>
    <t>1600 kW</t>
  </si>
  <si>
    <t>18.52 lbs NOx/hr</t>
  </si>
  <si>
    <t>3931 HP</t>
  </si>
  <si>
    <t>12.75 lbs NOx/hr</t>
  </si>
  <si>
    <t>ITT Methods were approved by staff that no longer works at Ohio EPA and did not call attention to it.  Tested both NO/NO2 for NOx.</t>
  </si>
  <si>
    <t>OxidCat-104(Catalytic Converter): Oxidative Catalyst</t>
  </si>
  <si>
    <t>EcoTest Energy Services</t>
  </si>
  <si>
    <t>2.00 g/Hp-hr</t>
  </si>
  <si>
    <t>1642 Hp</t>
  </si>
  <si>
    <t>0.0 g/Hp-hr</t>
  </si>
  <si>
    <t>Method 10 not used.  Methods 205, 320 and ASTM 6348-3   FTIR</t>
  </si>
  <si>
    <t>3919 HP</t>
  </si>
  <si>
    <t>13.94 lbs NOx/hr</t>
  </si>
  <si>
    <t>0210002039</t>
  </si>
  <si>
    <t>Kilgore Compressor Station-Utica Gas Services, LLC</t>
  </si>
  <si>
    <t>Pontiff Rd</t>
  </si>
  <si>
    <t>1,775 hp NG-fired 4SLB Stationary ICE equipped w/catalyst Caterpillar G3606:
Serial Number: 4ZS01814</t>
  </si>
  <si>
    <t>CC001(Catalytic Converter): Compressor Engine #1 - Oxidation Catalyst; CC002(Catalytic Converter): Compressor Engine #2 - Oxidation Catalyst; CC003(Catalytic Converter): Compressor Engine #3 - Oxidation Catalyst; CC004(Catalytic Converter): Compressor Eng</t>
  </si>
  <si>
    <t>2.0g/hp-hr &amp; 1.18lbs/hr</t>
  </si>
  <si>
    <t>1616 HP</t>
  </si>
  <si>
    <t>0.003g/hp-hr &amp; 0.01lb/hr</t>
  </si>
  <si>
    <t>2988.7 HP</t>
  </si>
  <si>
    <t>3200 HP</t>
  </si>
  <si>
    <t>14.11 lbs NOx/hr</t>
  </si>
  <si>
    <t>5.93 lbs NOx/hr</t>
  </si>
  <si>
    <t>1,775 hp NG-fired 4SLB Stationary ICE equipped w/catalyst Caterpillar G3606:
Serial Number: 4ZS01805</t>
  </si>
  <si>
    <t>1604 HP</t>
  </si>
  <si>
    <t>0.005g/hp-hr &amp; 0.02lb/hr</t>
  </si>
  <si>
    <t>178.5 lb/hr (all loads)
15 ppmvd @ 15% oxygen</t>
  </si>
  <si>
    <t>41.3, 55.7, 68, &amp;81.0 MW</t>
  </si>
  <si>
    <t>47.25 lb/hr (high)
12.17 ppmvd @ 15%</t>
  </si>
  <si>
    <t>41.3, 55.7, 68, &amp;81 MW</t>
  </si>
  <si>
    <t>12.86 lb/hr (low)</t>
  </si>
  <si>
    <t>41.3, 55.3, 69 &amp; 80.7 MW</t>
  </si>
  <si>
    <t>63.58 lb/hr (high)
14.52 ppmvd @ 15%</t>
  </si>
  <si>
    <t>41.3, 55.3, 69, &amp; 80.7 MW</t>
  </si>
  <si>
    <t>4.27 lb/hr (low)</t>
  </si>
  <si>
    <t>41, 55.3, 68, &amp; 83.3 MW</t>
  </si>
  <si>
    <t>55.03 lb/hr (high)
13.89 ppmvd @ 15% oxygen</t>
  </si>
  <si>
    <t>21.93 lb/hr (low)</t>
  </si>
  <si>
    <t>0634005056</t>
  </si>
  <si>
    <t>Scio Compressor Station</t>
  </si>
  <si>
    <t>37650 Bower Rd</t>
  </si>
  <si>
    <t>Compressor Engine #5 - 1,775 HP Caterpillar G3606 (4S-LB) - natural gas-fired four-cycle lean burn internal combustion engine equipped with an oxidation catalyst controlling CO &amp; VOC emissions</t>
  </si>
  <si>
    <t>CC005(Catalytic Converter): Compressor Engine #5 - Oxidation Catalyst</t>
  </si>
  <si>
    <t>1,775 Hp</t>
  </si>
  <si>
    <t>0.30 g/Hp-hr
270 ppm</t>
  </si>
  <si>
    <t>1,627 Hp</t>
  </si>
  <si>
    <t>0.01 g/Hp-hr
0.8 ppm</t>
  </si>
  <si>
    <t>1,775 hp NG-fired 4SLB Stationary ICE equipped w/catalyst Caterpillar G3606:
Serial Number: 4ZS01797</t>
  </si>
  <si>
    <t>1598 HP</t>
  </si>
  <si>
    <t>0.01g/hp-hr &amp; 0.02lb/hr</t>
  </si>
  <si>
    <t>Catalysts that are installed to control Multiple Pollutants.</t>
  </si>
  <si>
    <t>Kinder Morgan Technical Services Group</t>
  </si>
  <si>
    <t>2.0 g/bhp-hr</t>
  </si>
  <si>
    <t>1,775 hp NG-fired 4SLB Stationary ICE equipped w/catalyst Caterpillar G3606:
Serial Number: 4ZS01776</t>
  </si>
  <si>
    <t>NSPS 0.7g/Hp-hr &amp; 60ppm @ 15% O2, TV .71lb/hr</t>
  </si>
  <si>
    <t>1722</t>
  </si>
  <si>
    <t>NSPS 0.1g/Hp-hr &amp; 12.3ppm @ 15% O2, TV .53lb/hr</t>
  </si>
  <si>
    <t>The report was accepted as verification of compliance by the OEPA. However a few instances onsite were witnessed and variances were allowed to the testers for only accepting two runs as verification of compliance for P005 (NOx) and P009 (CO).  Many issues could be attributed to the cold weather, however are preventable, and all efforts to prevent these issues from happening in the future will, and have been, taken into account for future test acceptance.</t>
  </si>
  <si>
    <t>0.01g/hp-hr &amp; 0.03lb/hr</t>
  </si>
  <si>
    <t>NSPS 1.0 g/Hp-hr &amp; 82ppm @ 15%O2, TV 1.96lb/hr</t>
  </si>
  <si>
    <t>1663</t>
  </si>
  <si>
    <t>NSPS 0.4 g/Hp-hr &amp; 30.7ppm @ 15%O2, TV 1.35lb/hr</t>
  </si>
  <si>
    <t>1,775 hp NG-fired 4SLB Stationary ICE equipped w/catalyst Caterpillar G3606: 
Serial Number: 4ZS01800</t>
  </si>
  <si>
    <t>1651 HP</t>
  </si>
  <si>
    <t>0.01g/hp-hr &amp; 0.04lb/hr</t>
  </si>
  <si>
    <t>NSPS 0.2g/Hp-hr &amp; 15.6ppm @ 15% O2, TV ..66lb/hr</t>
  </si>
  <si>
    <t>Great Plains Analytical Services</t>
  </si>
  <si>
    <t>1780</t>
  </si>
  <si>
    <t>0.47 lbs/hr, 0.12g/hp/hr, 11.59ppmvd@15%O2</t>
  </si>
  <si>
    <t>Great Plains Analytics</t>
  </si>
  <si>
    <t>1.84 lbs/hr, 0..46 g/hp/hr, 42.81
ppmvd@15%O2</t>
  </si>
  <si>
    <t>Great Plains Analytical</t>
  </si>
  <si>
    <t>1819</t>
  </si>
  <si>
    <t>0.28 lbs/hr, 0.07g/hp/hr, 10.94 ppmvd@15%O2</t>
  </si>
  <si>
    <t>1831</t>
  </si>
  <si>
    <t>1.18 lbs/hr, 0.29 g/hp/hr, 27.9
ppmvd@15%O2</t>
  </si>
  <si>
    <t>0.36 lbs/hr, 0.09 g/hp/hr, 8.91 ppmvd@15%O2</t>
  </si>
  <si>
    <t>0.30 lbs/hr, 0.07 g/hp/hr, 11.62 ppmvd@15%O2</t>
  </si>
  <si>
    <t>1839</t>
  </si>
  <si>
    <t>0.34 lbs/hr, 0.08 g/hp/hr, 8.16  ppmvd@15%O2</t>
  </si>
  <si>
    <t>1.52 lbs/hr, 0.37 g/hp/hr, 34.41
ppmvd@15%O2</t>
  </si>
  <si>
    <t>1809</t>
  </si>
  <si>
    <t>0.27 lbs/hr, 0.06 g/hp/hr, 6.8 ppmvd@15%O2</t>
  </si>
  <si>
    <t>1.5 lbs/hr, 0.38 g/hp/hr, 36.46
ppmvd@15%O2</t>
  </si>
  <si>
    <t>0656105005</t>
  </si>
  <si>
    <t>E2 Appalachian Compression LLC - Reusser</t>
  </si>
  <si>
    <t>Twp Hwy 68 and Twp Hwy 66</t>
  </si>
  <si>
    <t>1680 Hp. natural gas rich burn compressor engine - Waukesha L7044GSI</t>
  </si>
  <si>
    <t>C-3(Catalytic Converter): Engine #3 Catalyst; C-4(Catalytic Converter): Engine #4 Catalyst; C-5(Catalytic Converter): Engine #5 Catalyst; C-6(Catalytic Converter): Engine #6Catalyst; C-8(Catalytic Converter): Engine #8 Catalyst</t>
  </si>
  <si>
    <t>E2 Energy Services</t>
  </si>
  <si>
    <t>1,680 hp</t>
  </si>
  <si>
    <t>1,557 hp</t>
  </si>
  <si>
    <t>0.61 lb/hr</t>
  </si>
  <si>
    <t>6348 03</t>
  </si>
  <si>
    <t>0210002026</t>
  </si>
  <si>
    <t>Chesapeake Exploration LLC - Gartrell 23-13-6 Pad</t>
  </si>
  <si>
    <t>Ohio 164</t>
  </si>
  <si>
    <t>Orange Twp.</t>
  </si>
  <si>
    <t>215 hp CAT G3406NA natural gas engine flash gas compressor equipped with catalyst.</t>
  </si>
  <si>
    <t>82ppmvd@15%O2</t>
  </si>
  <si>
    <t>175 HP or 83% of Max</t>
  </si>
  <si>
    <t>23.9 ppmvd@15%O2</t>
  </si>
  <si>
    <t>If engine exceeds 10% of the tested rate the engine will require a retest.</t>
  </si>
  <si>
    <t>60ppmvd@15%O2</t>
  </si>
  <si>
    <t>2.7 ppmvd@15%O2</t>
  </si>
  <si>
    <t>0210002029</t>
  </si>
  <si>
    <t>Chesapeake Exploration LLC - Colescott 11-12-5 Pad</t>
  </si>
  <si>
    <t>Branch Rd</t>
  </si>
  <si>
    <t>215 hp CAT G3406NA flash gas compressor using natural gas engines and equipped with a catalyst.</t>
  </si>
  <si>
    <t>60 ppmvd@15% O2</t>
  </si>
  <si>
    <t>165 HP or 78% of Max</t>
  </si>
  <si>
    <t>0.30 ppmvd @15% O2</t>
  </si>
  <si>
    <t>Engine will have to retest if the engine exceed 10% operation of the tested rate.</t>
  </si>
  <si>
    <t>211HP</t>
  </si>
  <si>
    <t>82 ppmvd@ 15%O2</t>
  </si>
  <si>
    <t>0.3 ppmvd @ 15% O2</t>
  </si>
  <si>
    <t>Harlem Springs</t>
  </si>
  <si>
    <t>145 Hp</t>
  </si>
  <si>
    <t>1,775 hp NG-fired 4SLB Stationary ICE equipped w/catalyst Caterpillar G3606
Serial Number: 4ZS01713</t>
  </si>
  <si>
    <t>NSPS 0.2g/Hp-hr &amp; 13.3ppm @ 15% O2, TV .58lb/hr</t>
  </si>
  <si>
    <t>1,775 hp NG-fired 4SLB Stationary ICE equipped w/catalyst Caterpillar G3606:
Serial Number: 4ZS01807</t>
  </si>
  <si>
    <t>1610 HP</t>
  </si>
  <si>
    <t>0.01g/hp-hr &amp; 0.03b/hr</t>
  </si>
  <si>
    <t>NSPS 0.2 g/Hp-hr &amp; 15.9ppm @ 15%O2, TV .72lb/hr</t>
  </si>
  <si>
    <t>1,775 hp NG-fired 4SLB Stationary ICE equipped w/catalyst Caterpillar G3606:
Serial Number: 4ZS01796</t>
  </si>
  <si>
    <t>1698</t>
  </si>
  <si>
    <t>NSPS 0.3 g/Hp-hr &amp; 24.1ppm @ 15%O2, TV 1.08lb/hr</t>
  </si>
  <si>
    <t>NSPS 0.1g/Hp-hr &amp; 12.4ppm @ 15% O2, TV .53lb/hr</t>
  </si>
  <si>
    <t>1669</t>
  </si>
  <si>
    <t>NSPS 0.1g/Hp-hr &amp; 11.6ppm @ 15% O2, TV .49lb/hr</t>
  </si>
  <si>
    <t>NSPS 0.3 g/Hp-hr &amp; 22.6ppm @ 15%O2, TV 1.00lb/hr</t>
  </si>
  <si>
    <t>NSPS 0.2g/Hp-hr &amp; 12.8ppm @ 15% O2, TV .56lb/hr</t>
  </si>
  <si>
    <t>1,775 hp NG-fired 4SLB Stationary ICE equipped w/catalyst Caterpillar G3606:
Serial Number: 4ZS01804</t>
  </si>
  <si>
    <t>NSPS 0.3 g/Hp-hr &amp; 25.3ppm @ 15%O2, TV 1.15lb/hr</t>
  </si>
  <si>
    <t>NSPS 0.2g/Hp-hr &amp; 13.3ppm @ 15% O2, TV .56lb/hr</t>
  </si>
  <si>
    <t>1698 *all NOx are 2 run average (P005)</t>
  </si>
  <si>
    <t>NSPS .3 g/Hp-hr &amp; 23.85ppm @ 15%O2, TV 1.05lb/hr</t>
  </si>
  <si>
    <t>NSPS .3 g/Hp-hr &amp; 23.0ppm @ 15%O2, TV 1.04lb/hr</t>
  </si>
  <si>
    <t>NSPS 0.1g/Hp-hr &amp; 12ppm @ 15% O2, TV .52lb/hr</t>
  </si>
  <si>
    <t>1716</t>
  </si>
  <si>
    <t>NSPS 0.1g/Hp-hr &amp;11.0ppm @ 15% O2, TV .48lb/hr</t>
  </si>
  <si>
    <t>NSPS 0.2 g/Hp-hr &amp; 20.2ppm @ 15%O2, TV .91lb/hr</t>
  </si>
  <si>
    <t>1,775 hp NG-fired 4SLB Stationary ICE equipped w/catalyst Caterpillar G3606:
Serial Number: 4ZS01808</t>
  </si>
  <si>
    <t>1769</t>
  </si>
  <si>
    <t>NSPS 0.3 g/Hp-hr &amp; 21.4ppm @ 15%O2, TV .96lb/hr</t>
  </si>
  <si>
    <t>NSPS 0.2g/Hp-hr &amp; 13.9ppm @ 15% O2, TV .6lb/hr</t>
  </si>
  <si>
    <t>NSPS 0.3 g/Hp-hr &amp; 23.9ppm @ 15%O2, TV 1.07lb/hr</t>
  </si>
  <si>
    <t>0607005015</t>
  </si>
  <si>
    <t>Morristown Compressor Station</t>
  </si>
  <si>
    <t>Between Hwys 100 and 203</t>
  </si>
  <si>
    <t>Union Twp.</t>
  </si>
  <si>
    <t>compressor engine</t>
  </si>
  <si>
    <t>CC001(Catalytic Converter): Compressor Engine #1 Catalytic Converter; CC002(Catalytic Converter): Compressor Engine #2 Catalytic Converter; CC003(Catalytic Converter): Compressor Engine #3 Catalytic Converter; CC004(Catalytic Converter): Compressor Engine</t>
  </si>
  <si>
    <t>2,370 hp</t>
  </si>
  <si>
    <t>2.0 g/hp-hr</t>
  </si>
  <si>
    <t>2,236 hp</t>
  </si>
  <si>
    <t>2,283 hp</t>
  </si>
  <si>
    <t>0634005027</t>
  </si>
  <si>
    <t>Arrowhead Compressor Station</t>
  </si>
  <si>
    <t>E of Clements Rd and S of Jockey Hollow</t>
  </si>
  <si>
    <t>Athens Twp.</t>
  </si>
  <si>
    <t>43977</t>
  </si>
  <si>
    <t>Compressor Engine #8 - Caterpillar G3608 - natural gas fired four-stroke, lean burn internal combustion engine rated at an operating capacity of 2,370 horsepower equipped with a catalytic convertor</t>
  </si>
  <si>
    <t>CC006(Catalytic Converter): Compressor Engine #6 Catalytic Convertor; CC07(Catalytic Converter): Compressor Engine #7 Catalytic Convertor; CC008(Catalytic Converter): Compressor Engine #8 Catalytic Convertor</t>
  </si>
  <si>
    <t>2197 Hp</t>
  </si>
  <si>
    <t>0656005011</t>
  </si>
  <si>
    <t>Ormet Production Facility</t>
  </si>
  <si>
    <t>43879 St Rte 7</t>
  </si>
  <si>
    <t>CAT 3516BLE SI combustion engine 1380 bhp</t>
  </si>
  <si>
    <t>2.98 g/Hp-hr</t>
  </si>
  <si>
    <t>1,250 Hp</t>
  </si>
  <si>
    <t>Method 10 not used.  Method 320 used</t>
  </si>
  <si>
    <t>none in facility profile</t>
  </si>
  <si>
    <t>Method 320 used-not ASTM 6348-03</t>
  </si>
  <si>
    <t>0656005010</t>
  </si>
  <si>
    <t>Dominion East Ohio - Switzerland Compressor Station</t>
  </si>
  <si>
    <t>German Ridge Road</t>
  </si>
  <si>
    <t>Switzerland Twp.</t>
  </si>
  <si>
    <t>43942</t>
  </si>
  <si>
    <t>3550 Hp Natural gas-fired (4SLB) Caterpillar model 3612 LE DM5309-06 compressor engines equipped with catalytic reduction (three-way).</t>
  </si>
  <si>
    <t>catalytic reduction</t>
  </si>
  <si>
    <t>3550 Hp</t>
  </si>
  <si>
    <t>0.22 g/Hp-hr</t>
  </si>
  <si>
    <t>3408</t>
  </si>
  <si>
    <t>0.024 g/Hp-hr</t>
  </si>
  <si>
    <t>3242 Hp</t>
  </si>
  <si>
    <t>1687 HP</t>
  </si>
  <si>
    <t>0.02g/hp-hr &amp; 0.07lb/hr</t>
  </si>
  <si>
    <t>2.0 g/hp--hr</t>
  </si>
  <si>
    <t>0.03 g/hp-hr</t>
  </si>
  <si>
    <t>2,299 hp</t>
  </si>
  <si>
    <t>2,212 hp</t>
  </si>
  <si>
    <t>Compressor Engine #7 - Caterpillar G3608 - natural gas fired four-stroke, lean burn internal combustion engine rated at an operating capacity of 2,370 horsepower equipped with a catalytic convertor</t>
  </si>
  <si>
    <t>2252 Hp</t>
  </si>
  <si>
    <t>Catalyst 1(Catalytic Converter): Oxidation Catalyst 1;; Flare(Flare): FL-1</t>
  </si>
  <si>
    <t>1,380 hp</t>
  </si>
  <si>
    <t>889 hp</t>
  </si>
  <si>
    <t>Compressor Engine #10 - 1,775 HP Caterpillar G3606 (4S-LB) - natural gas-fired four-cycle lean burn internal combustion engine equipped with an oxidation catalyst controlling CO &amp; VOC emissions</t>
  </si>
  <si>
    <t>CC010(Catalytic Converter): Compressor Engine #10 - Oxidation Catalyst</t>
  </si>
  <si>
    <t>1,602 Hp</t>
  </si>
  <si>
    <t>0.03 g/Hp-hr
4.6 ppm</t>
  </si>
  <si>
    <t>Compressor Engine #8 - 1,775 HP Caterpillar G3606 (4S-LB) - natural gas-fired four-cycle lean burn internal combustion engine equipped with an oxidation catalyst controlling CO &amp; VOC emissions</t>
  </si>
  <si>
    <t>CC008(Catalytic Converter): Compressor Engine #8 - Oxidation Catalyst</t>
  </si>
  <si>
    <t>0.3 g/Hp-hr
270 ppm</t>
  </si>
  <si>
    <t>1,615 Hp</t>
  </si>
  <si>
    <t>0.03 g/Hp-hr
5.1 ppm</t>
  </si>
  <si>
    <t>0.03g/hp-hr &amp; .11lb/hr</t>
  </si>
  <si>
    <t>Compressor Engine #6 - Caterpillar G3608 - natural gas fired four-stroke, lean burn internal combustion engine rated at an operating capacity of 2,370 horsepower equipped with a catalytic convertor</t>
  </si>
  <si>
    <t>2207 Hp</t>
  </si>
  <si>
    <t>0.04 g/Hp-hr</t>
  </si>
  <si>
    <t>Compressor Engine #7 - 1,775 HP Caterpillar G3606 (4S-LB) - natural gas-fired four-cycle lean burn internal combustion engine equipped with an oxidation catalyst controlling CO &amp; VOC emissions</t>
  </si>
  <si>
    <t>CC007(Catalytic Converter): Compressor Engine #7 - Oxidation Catalyst</t>
  </si>
  <si>
    <t>1,605 Hp</t>
  </si>
  <si>
    <t>0.04 g/Hp-hr
6.3 ppm</t>
  </si>
  <si>
    <t>0661005008</t>
  </si>
  <si>
    <t>Seneca Gas Plant</t>
  </si>
  <si>
    <t>Zep Road</t>
  </si>
  <si>
    <t>Compressor Engine #1 - Natural gas-fired four-stroke lean burn (4SLB) internal combustion engine rated at an operating capacity of 4,735 horsepower (hp) and equipped with an oxidation catalyst.</t>
  </si>
  <si>
    <t>CC001(Catalytic Converter): Compressor Engine #1 - Catalyic Convertor</t>
  </si>
  <si>
    <t>4,356 hp</t>
  </si>
  <si>
    <t>0.041 g/hp-hr</t>
  </si>
  <si>
    <t>Compressor Engine #3 - Caterpillar G3608 - natural gas fired four-stroke, lean burn internal combustion engine rated at an operating capacity of 2,370 horsepower equipped with a catalytic convertor.</t>
  </si>
  <si>
    <t>CC003(Catalytic Converter): Compressor Engine #3 Catalytic Convertor</t>
  </si>
  <si>
    <t>Air Hygiene</t>
  </si>
  <si>
    <t>0.14 g/hp-hr</t>
  </si>
  <si>
    <t>0.05 g/hp-hr</t>
  </si>
  <si>
    <t>CC003(Catalytic Converter): Compressor Engine #3 Catalytic Convertor; CC004(Catalytic Converter): Compressor Engine #4 Catalytic Convertor</t>
  </si>
  <si>
    <t>Air Hygeine International</t>
  </si>
  <si>
    <t>0.14 g/Hp-hr</t>
  </si>
  <si>
    <t>2243 Hp</t>
  </si>
  <si>
    <t>0.05 g/Hp-hr</t>
  </si>
  <si>
    <t>Compressor Engine #5 - Caterpillar G3608 - natural gas fired four-stroke, lean burn internal combustion engine rated at an operating capacity of 2,370 horsepower equipped with a catalytic convertor</t>
  </si>
  <si>
    <t>CC005(Catalytic Converter): Compressor Engine #5 Catalytic Convertor</t>
  </si>
  <si>
    <t>2209 Hp</t>
  </si>
  <si>
    <t>0634005034</t>
  </si>
  <si>
    <t>Lake Compressor Station</t>
  </si>
  <si>
    <t>County Highway 21</t>
  </si>
  <si>
    <t>Freeport</t>
  </si>
  <si>
    <t>Compressor Engine #1 - 1480 HP (11.39 MMBtu/hr) Waukesha L7042  - natural gas-fired four-stroke rich burn internal combustion engine equipped with a three-way oxidation catalyst controlling CH2O, CO, NOx, &amp; VOCs by 80, 97, 98.5 &amp; 66 percent respectively</t>
  </si>
  <si>
    <t>CC001(Catalytic Converter): Compressor Engine #1 - 3-way Catalyst</t>
  </si>
  <si>
    <t>1,480 hp</t>
  </si>
  <si>
    <t>OxidCat-102(Catalytic Converter): Oxidative Catalyst</t>
  </si>
  <si>
    <t>1600 Hp</t>
  </si>
  <si>
    <t>Method 10 not used.  Method 205, 320 and ASTM 6348-3  FTIR</t>
  </si>
  <si>
    <t>Compressor Engine #6 - 1,775 HP Caterpillar G3606 (4S-LB) - natural gas-fired four-cycle lean burn internal combustion engine equipped with an oxidation catalyst controlling CO &amp; VOC emissions</t>
  </si>
  <si>
    <t>CC006(Catalytic Converter): Compressor Engine #6 - Oxidation Catalyst</t>
  </si>
  <si>
    <t>1,630 Hp</t>
  </si>
  <si>
    <t>0.05 g/Hp-hr
6.9 ppm</t>
  </si>
  <si>
    <t>Compressor Engine #3 - 1,775 HP Caterpillar G3606 (4S-LB) - natural gas-fired four-cycle lean burn internal combustion engine equipped with an oxidation catalyst controlling CO &amp; VOC emissions</t>
  </si>
  <si>
    <t>CC003(Catalytic Converter): Compressor Engine #3 - Oxidation Catalyst</t>
  </si>
  <si>
    <t>1,616 Hp</t>
  </si>
  <si>
    <t>0.05 g/Hp-hr
7.1 ppm</t>
  </si>
  <si>
    <t>0.7g/Hp-hr &amp; .71lb/hr</t>
  </si>
  <si>
    <t>1651</t>
  </si>
  <si>
    <t>0.04g/Hp-hr &amp; 0.13lb/hr</t>
  </si>
  <si>
    <t>1.0 g/Hp-hr &amp; 1.96lb/hr</t>
  </si>
  <si>
    <t>0.4 g/Hp-hr &amp; 1.36lb/hr</t>
  </si>
  <si>
    <t>0634005077</t>
  </si>
  <si>
    <t>Gulfport Energy - Michael Well Pad</t>
  </si>
  <si>
    <t>75096 Tyson Rd</t>
  </si>
  <si>
    <t>Flushing</t>
  </si>
  <si>
    <t>One or multiple stationary natural gas-fired spark ignition (SI) internal combustion engines (ICE) wiht a combined total horsepower (HP) of no more than 1,800 HP for the site.</t>
  </si>
  <si>
    <t>118 Hp</t>
  </si>
  <si>
    <t>4.0 g/Hp-hr</t>
  </si>
  <si>
    <t>53 Hp</t>
  </si>
  <si>
    <t>0.055 g/Hp-hr</t>
  </si>
  <si>
    <t>method 10 not used.  Method 1-3A and ASTM 6348-03 used</t>
  </si>
  <si>
    <t>1633</t>
  </si>
  <si>
    <t>0.04g/Hp-hr &amp; 0.16lb/hr</t>
  </si>
  <si>
    <t>0.3 g/Hp-hr &amp; 1.05lb/hr</t>
  </si>
  <si>
    <t>1,980 hp</t>
  </si>
  <si>
    <t>1,794 hp</t>
  </si>
  <si>
    <t>0.03g/Hp-hr &amp; 0.13lb/hr</t>
  </si>
  <si>
    <t>0.4 g/Hp-hr &amp; 1.33lb/hr</t>
  </si>
  <si>
    <t>0.4 g/Hp-hr &amp; 1.26lb/hr</t>
  </si>
  <si>
    <t>0.03g/Hp-hr &amp; 0.12lb/hr</t>
  </si>
  <si>
    <t>1604</t>
  </si>
  <si>
    <t>0.03g/Hp-hr &amp; 0.11lb/hr</t>
  </si>
  <si>
    <t>0.5 g/Hp-hr &amp; 1.57lb/hr</t>
  </si>
  <si>
    <t>0634005033</t>
  </si>
  <si>
    <t>Harrison West Compressor Station</t>
  </si>
  <si>
    <t>Possum Hollow Road</t>
  </si>
  <si>
    <t>Compressor Engine #7 - 1980 HP (15.43 MMBtu/hr) Waukesha P9390  - natural gas-fired four-stroke rich burn internal combustion engine  equipped with a three-way oxidation catalyst controlling CH2O, CO, NOx, &amp; VOCs by 80, 97, 98.5 &amp; 66 percent respectively</t>
  </si>
  <si>
    <t>CC001(Catalytic Converter): Compressor Engine #1 - 3-way Catalyst; CC003(Catalytic Converter): Compressor Engine #3 - 3-way Catalyst; CC004(Catalytic Converter): Compressor Engine #4 - 3-way Catalyst; CC007(Catalytic Converter): Compressor Engine #7 - 3-w</t>
  </si>
  <si>
    <t>0.25 g/hp-hr</t>
  </si>
  <si>
    <t>1,799 hp</t>
  </si>
  <si>
    <t>0.4 g/Hp-hr &amp; 1.35lb/hr</t>
  </si>
  <si>
    <t>0.03g/Hp-hr &amp; 0.10lb/hr</t>
  </si>
  <si>
    <t>1610</t>
  </si>
  <si>
    <t>0.03g/Hp-hr &amp; 0.09lb/hr</t>
  </si>
  <si>
    <t>0.4 g/Hp-hr &amp; 1.41lb/hr</t>
  </si>
  <si>
    <t>1687</t>
  </si>
  <si>
    <t>0.4 g/Hp-hr &amp; 1.30lb/hr</t>
  </si>
  <si>
    <t>CC002(Catalytic Converter): Compressor Engine #2 - 3-way Catalyst; CC003(Catalytic Converter): Compressor Engine #3 - 3-way Catalyst; CC004(Catalytic Converter): Compressor Engine #4 - 3-way Catalyst; CC005(Catalytic Converter):; CC011(Catalytic Converter</t>
  </si>
  <si>
    <t>1,677 hp</t>
  </si>
  <si>
    <t>1616</t>
  </si>
  <si>
    <t>0.3 g/Hp-hr &amp; 1.18lb/hr</t>
  </si>
  <si>
    <t>0.4 g/Hp-hr &amp; 1.38lb/hr</t>
  </si>
  <si>
    <t>Compressor Engine #4 - Caterpillar G3608 - natural gas fired four-stroke, lean burn internal combustion engine rated at an operating capacity of 2,370 horsepower equipped with a catalytic convertor</t>
  </si>
  <si>
    <t>CC004(Catalytic Converter): Compressor Engine #4 Catalytic Convertor</t>
  </si>
  <si>
    <t>2,165 hp</t>
  </si>
  <si>
    <t>0.061 g/ph-hr</t>
  </si>
  <si>
    <t>2185 Hp</t>
  </si>
  <si>
    <t>CC007(Catalytic Converter): oxidation catalyst; CC008(Catalytic Converter): oxidation catalyst</t>
  </si>
  <si>
    <t>4,378 hp</t>
  </si>
  <si>
    <t>EcoTest Energy Inc.</t>
  </si>
  <si>
    <t>0.08 g/Hp-hr</t>
  </si>
  <si>
    <t>Method 10 not used.  Method 205, 320 and ASTM 6348-3 used. FTIR</t>
  </si>
  <si>
    <t>Compressor Engine #2 - Natural gas-fired four-stroke lean burn (4SLB) internal combustion engine rated at an operating capacity of 4,735 horsepower (hp) and equipped with an oxidation catalyst.</t>
  </si>
  <si>
    <t>CC002(Catalytic Converter): Compressor Engine #2 - Catalytic Convertor</t>
  </si>
  <si>
    <t>4,404 hp</t>
  </si>
  <si>
    <t>0.087 g/hp-hr</t>
  </si>
  <si>
    <t>CC006(Catalytic Converter): Compressor Engine #6 - 3-way Catalyst</t>
  </si>
  <si>
    <t>1,840 hp</t>
  </si>
  <si>
    <t>0.09 g/hp-hr</t>
  </si>
  <si>
    <t>OxidCat-103(Catalytic Converter): Oxidative Catalyst</t>
  </si>
  <si>
    <t>1627 Hp</t>
  </si>
  <si>
    <t>0.09 g/Hp-hr</t>
  </si>
  <si>
    <t>Method 10 not used.  Method 205, 320 and ASTM 6348-3 used.  FTIR</t>
  </si>
  <si>
    <t>1633 HP</t>
  </si>
  <si>
    <t>0.0g/hp-hr &amp; 0.0lb/hr Non-Detect</t>
  </si>
  <si>
    <t>OxidCat-105(Catalytic Converter): Oxidative Catalyst</t>
  </si>
  <si>
    <t>1638 Hp</t>
  </si>
  <si>
    <t>0.1 g/Hp-hr</t>
  </si>
  <si>
    <t>Method  10 not used.  Methods 205, 320 and ASTM 6348-3  FTIR</t>
  </si>
  <si>
    <t>Compressor Engine #6 - 1775 HP Caterpillar G3606 (4S-LB) - natural gas-fired four-cycle lean burn internal combustion engine rated equipped with an oxidation catalyst controlling CO and VOC emissions.</t>
  </si>
  <si>
    <t>OxidCat-106(Catalytic Converter): Oxidative Catalyst</t>
  </si>
  <si>
    <t>EcoTest Services</t>
  </si>
  <si>
    <t>1683 Hp</t>
  </si>
  <si>
    <t>Compressor Engine #7 - 1775 HP Caterpillar G3606 (4S-LB) - natural gas-fired four-cycle lean burn internal combustion engine rated equipped with an oxidation catalyst controlling CO and VOC emissions.</t>
  </si>
  <si>
    <t>OxidCat-107(Catalytic Converter): Oxidative Catalyst</t>
  </si>
  <si>
    <t>1703 Hp</t>
  </si>
  <si>
    <t>Method 10 not used.  Method 205, 320 and ASSTM 6348-3  FTIR</t>
  </si>
  <si>
    <t>Compressor Engine #1 - 1,775 HP Caterpillar G3606 (4S-LB) - natural gas-fired four-cycle lean burn internal combustion engine equipped with an oxidation catalyst controlling CO &amp; VOC emissions.</t>
  </si>
  <si>
    <t>CC001(Catalytic Converter): Compressor Engine #1 - Oxidation Catalyst</t>
  </si>
  <si>
    <t>0.30 g/Hp-hr</t>
  </si>
  <si>
    <t>1,650 Hp</t>
  </si>
  <si>
    <t>Compressor Engine #2 - 1,775 HP Caterpillar G3606 (4S-LB) - natural gas-fired four-cycle lean burn internal combustion engine equipped with an oxidation catalyst controlling CO &amp; VOC emissions</t>
  </si>
  <si>
    <t>CC002(Catalytic Converter): Compressor Engine #2 - Oxidation Catalyst</t>
  </si>
  <si>
    <t>1,659 Hp</t>
  </si>
  <si>
    <t>Compressor Engine #9 - 1,775 HP Caterpillar G3606 (4S-LB) - natural gas-fired four-cycle lean burn internal combustion engine equipped with an oxidation catalyst controlling CO &amp; VOC emissions</t>
  </si>
  <si>
    <t>CC009(Catalytic Converter): Compressor Engine #9 - Oxidation Catalyst</t>
  </si>
  <si>
    <t>1,613 Hp</t>
  </si>
  <si>
    <t>0.1 g/Hp-hr
7 ppm</t>
  </si>
  <si>
    <t>Compressor Engine #4 - 1,775 HP Caterpillar G3606 (4S-LB) - natural gas-fired four-cycle lean burn internal combustion engine equipped with an oxidation catalyst controlling CO &amp; VOC emissions</t>
  </si>
  <si>
    <t>CC004(Catalytic Converter): Compressor Engine #4 - Oxidation Catalyst</t>
  </si>
  <si>
    <t>1,651 Hp</t>
  </si>
  <si>
    <t>0.1 g/Hp-hr
8.8 ppm</t>
  </si>
  <si>
    <t>1,820 hp</t>
  </si>
  <si>
    <t>0.10 g/hp-hr</t>
  </si>
  <si>
    <t>1,571 hp</t>
  </si>
  <si>
    <t>Catalyst 2(Catalytic Converter): Oxidation Catalyst; Flare(Flare): FL-1</t>
  </si>
  <si>
    <t>911 hp</t>
  </si>
  <si>
    <t>0.106 g/hp-hr</t>
  </si>
  <si>
    <t>0210002047</t>
  </si>
  <si>
    <t>Chesapeake Exploration LLC - Hutchison 33-15-5 Pad</t>
  </si>
  <si>
    <t>Moccasin Road NE</t>
  </si>
  <si>
    <t>Augusta Twp.</t>
  </si>
  <si>
    <t>150 Hp or 71% of Max</t>
  </si>
  <si>
    <t>3.0ppmvd@15%O2</t>
  </si>
  <si>
    <t>Unit not tested at 90% of Max</t>
  </si>
  <si>
    <t>150 hp or 71%</t>
  </si>
  <si>
    <t>1.9ppmvd@15%O2</t>
  </si>
  <si>
    <t>1,525 hp</t>
  </si>
  <si>
    <t>0.11 g/hp-hr</t>
  </si>
  <si>
    <t>0210002056</t>
  </si>
  <si>
    <t>Chesapeake Exploration LLC - Bryan Shaw 21-13-5 Pad</t>
  </si>
  <si>
    <t>Perron Rd SE</t>
  </si>
  <si>
    <t>One or multiple stationary natural gas-fired spark ignition (SI) internal combustion engines (ICE) with a combined total horsepower (HP) of no more than 1,800 HP for the site.
Includes 2007 and later model year engines manufactured after the applicable effective date identified in 40 CFR 60.4230(a)(3) and engines manufactured before the NSPS effective date where compliance with the Part 60 Subpart JJJJ emissions standards for the same size engine can be demonstrated through stack testing.</t>
  </si>
  <si>
    <t>185 Bhp</t>
  </si>
  <si>
    <t>NOx-82 ppmvd @ 15% O2</t>
  </si>
  <si>
    <t>167 Bhp</t>
  </si>
  <si>
    <t>3.1 ppmvd</t>
  </si>
  <si>
    <t>G6X08444 Serial # 185 Bhp Site Rate engine Tested</t>
  </si>
  <si>
    <t>NMEVOC-60 ppmvd @ 15% O2</t>
  </si>
  <si>
    <t>0.4 ppmvd</t>
  </si>
  <si>
    <t>G6X08444 185 Bhp site rate engine tested</t>
  </si>
  <si>
    <t>0210002057</t>
  </si>
  <si>
    <t>Chesapeake Exploration LLC - Javersak 28-12-5 Pad</t>
  </si>
  <si>
    <t>Saber Road</t>
  </si>
  <si>
    <t>One or multiple stationary natural gas-fired spark ignition (SI) internal combustion engines (ICE) with a combined total horsepower (HP) of no more than 1,800 HP for the site.*
Includes 2007 and later model year engines manufactured after the applicable effective date identified in 40 CFR 60.4230(a)(3); and engines manufactured before the effective date of the NSPS, where compliance with the Part 60 Subpart JJJJ emissions standards for the same size engine can be met by retrofitting the engine with a control device and demonstrated through stack testing.</t>
  </si>
  <si>
    <t>174 Site Ratew 211 Max</t>
  </si>
  <si>
    <t>167 or 96% of Site Rate</t>
  </si>
  <si>
    <t>0.2 ppmvd @ 15% O2</t>
  </si>
  <si>
    <t>174 Site rate 211 Max</t>
  </si>
  <si>
    <t>60 ppmvd @15%O2</t>
  </si>
  <si>
    <t>167 96% of Site Rate</t>
  </si>
  <si>
    <t>0.3  ppmvd @15%O2</t>
  </si>
  <si>
    <t>Air Hygiene Services</t>
  </si>
  <si>
    <t>86ppmvd@15%O2, 0.82lbs/hr, 1.0g/hp-hr</t>
  </si>
  <si>
    <t>1684 HP</t>
  </si>
  <si>
    <t>5.22ppmvd@15%O2, 0.20lbs/hr, 0.05g/hp-hr</t>
  </si>
  <si>
    <t>160ppmvd@15%O2, 1.96lbs/hr, 2.0g/hp-hr</t>
  </si>
  <si>
    <t>30.37ppmvd@15%O2, 1.23lbs/hr, 0.33g/hp-hr</t>
  </si>
  <si>
    <t>1666 HP</t>
  </si>
  <si>
    <t>5.36ppmvd@15%O2, 0.20lbs/hr, 0.05g/hp-hr</t>
  </si>
  <si>
    <t>1,824 hp</t>
  </si>
  <si>
    <t>32.64ppmvd@15%O2, 1.27lbs/hr, 0.35g/hp-hr</t>
  </si>
  <si>
    <t>82ppmvd@15%O2, 1.96lbs/hr, 1.0g/hp-hr</t>
  </si>
  <si>
    <t>1617 HP</t>
  </si>
  <si>
    <t>28.57ppmvd@15%O2, 1.04lbs/hr, 0.29g/hp-hr</t>
  </si>
  <si>
    <t>60ppmvd@15%O2, 0.82lbs/hr, 0.07g/hp-hr</t>
  </si>
  <si>
    <t>4.26ppmvd@15%O2, 0.15lbs/hr, 0.04g/hp-hr</t>
  </si>
  <si>
    <t>1613 HP</t>
  </si>
  <si>
    <t>26.08ppmvd@15%O2, 0.96lbs/hr, 0.27g/hp-hr</t>
  </si>
  <si>
    <t>4.49ppmvd@15%O2, 0.16lbs/hr, 0.04g/hp-hr</t>
  </si>
  <si>
    <t>4,376 hp</t>
  </si>
  <si>
    <t>0.12 g/hp-hr</t>
  </si>
  <si>
    <t>1622 HP</t>
  </si>
  <si>
    <t>31.59ppmvd@15%O2, 1.16lbs/hr, 0.32g/hp-hr</t>
  </si>
  <si>
    <t>Compressor Engine #2 - 1480 HP (11.39 MMBtu/hr) Waukesha L7042  - natural gas-fired four-stroke rich burn internal combustion engine  equipped with a three-way oxidation catalyst controlling CH2O, CO, NOx, &amp; VOCs by 80, 97, 98.5 &amp; 66 percent respectively</t>
  </si>
  <si>
    <t>CC002(Catalytic Converter): Compressor Engine #2 - 3-way Catalyst</t>
  </si>
  <si>
    <t>1,881 hp</t>
  </si>
  <si>
    <t>0.13 g/hp-hr</t>
  </si>
  <si>
    <t>4.14ppmvd@15%O2, 0.14lbs/hr, 0.04g/hp-hr</t>
  </si>
  <si>
    <t>1623 HP</t>
  </si>
  <si>
    <t>3.95ppmvd@15%O2, 0.13lbs/hr, 0.04g/hp-hr</t>
  </si>
  <si>
    <t>26.92ppmvd@15%O2, 0.94lbs/hr, 0.26g/hp-hr</t>
  </si>
  <si>
    <t>1615 HP</t>
  </si>
  <si>
    <t>27.51ppmvd@15%O2, 0.99lbs/hr, 0.28g/hp-hr</t>
  </si>
  <si>
    <t>0634005049</t>
  </si>
  <si>
    <t>Gulfport Energy- Ryser #1-25H Well Pad</t>
  </si>
  <si>
    <t>77100 Scott Hill Road</t>
  </si>
  <si>
    <t>One or multiple stationary natural gas-fired spark ignition (SI) internal combustion engines (ICE) with a combined total horsepower (HP) of no more than 1,800 HP for the site.</t>
  </si>
  <si>
    <t>BCMJ Control, Inc</t>
  </si>
  <si>
    <t>325 Hp caterpillar engine s#4RD00578</t>
  </si>
  <si>
    <t>134 hp</t>
  </si>
  <si>
    <t>215 Hp Caterpillar engine-NOX            42.0 g/Hp-hr                             215 Hp                                    0.14 g/Hp-hr                             36 Hp
S# G6X00951</t>
  </si>
  <si>
    <t>4.36ppmvd@15%O2, 0.15lbs/hr, 0.04g/hp-hr</t>
  </si>
  <si>
    <t>4.58ppmvd@15%O2, 0.16lbs/hr, 0.04g/hp-hr</t>
  </si>
  <si>
    <t>23.59ppmvd@15%O2, 0.86lbs/hr, 0.24g/hp-hr</t>
  </si>
  <si>
    <t>1643 HP</t>
  </si>
  <si>
    <t>30.40ppmvd@15%O2, 1.19lbs/hr, 0.33g/hp-hr</t>
  </si>
  <si>
    <t>4.96ppmvd@15%O2, 0.19lbs/hr, 0.05g/hp-hr</t>
  </si>
  <si>
    <t>Compressor Engine #2 - 1480 HP (11.39 MMBtu/hr) Waukesha L7042  - natural gas-fired four-stroke rich burn internal combustion engine equipped with a three-way oxidation catalyst controlling CH2O, CO, NOx, &amp; VOCs by 80, 97, 98.5 &amp; 66 percent respectively</t>
  </si>
  <si>
    <t>1,151 hp</t>
  </si>
  <si>
    <t>0.16 g/hp-hr</t>
  </si>
  <si>
    <t>1593 HP</t>
  </si>
  <si>
    <t>34.64ppmvd@15%O2, 1.14lbs/hr, 0.32g/hp-hr</t>
  </si>
  <si>
    <t>3.16ppmvd@15%O2, 0.10lbs/hr, 0.03g/hp-hr</t>
  </si>
  <si>
    <t>0634005059</t>
  </si>
  <si>
    <t>Chesapeake Exploration LLC - Kidd 21-12-6 Pad</t>
  </si>
  <si>
    <t>Township Highway 219 - Beagle Club Rd</t>
  </si>
  <si>
    <t>One or multiple stationary natural gas-fired spark ignition (SI) internal combustion engines (ICE) with a combined total horsepower (HP) of no more than 1,800 HP for the site.*
Includes 2007 and later model year engines manufactured after the applicable effective date identified in 40 CFR 60.4230(a)(3) and engines manufactured before the NSPS effective date where compliance with the Part 60 Subpart JJJJ emissions standards for the same size engine can be demonstrated through stack testing.</t>
  </si>
  <si>
    <t>143 Hp</t>
  </si>
  <si>
    <t>0.17 g/Hp-hr</t>
  </si>
  <si>
    <t>1,482 hp</t>
  </si>
  <si>
    <t>0.18 g/hp-hr</t>
  </si>
  <si>
    <t>CC004(Catalytic Converter): Compressor Engine #4 - 3-way Catalyst</t>
  </si>
  <si>
    <t>1,782 hp</t>
  </si>
  <si>
    <t>Compressor Engine #9 - Waukesha L7042 - natural gas fired four-stroke, rich burn internal combustion engine rated at an operating capacity of 1,480 horsepower equipped with a three-way oxidation catalyst.</t>
  </si>
  <si>
    <t>1,014 hp</t>
  </si>
  <si>
    <t>1788</t>
  </si>
  <si>
    <t>0.20 lbs/hr, 0.05 g/hp/hr, 8.06 ppmvd@15%O2</t>
  </si>
  <si>
    <t>1,324 hp</t>
  </si>
  <si>
    <t>0.21 g/hp-hr</t>
  </si>
  <si>
    <t>0634005072</t>
  </si>
  <si>
    <t>Gulfport Energy - Milliken</t>
  </si>
  <si>
    <t>31255 Cadiz-Piedmont Rd</t>
  </si>
  <si>
    <t>BCMJ Controls Inc</t>
  </si>
  <si>
    <t>145 Hp S# O7Y05427</t>
  </si>
  <si>
    <t>122 Hp</t>
  </si>
  <si>
    <t>0.21 g/Hp-hr</t>
  </si>
  <si>
    <t>60 Hp HEC engine                                 4.8 g/Hp-hr                               60 Hp                                       0.68 g/Hp-hr                             30 Hp</t>
  </si>
  <si>
    <t>1,526 hp</t>
  </si>
  <si>
    <t>0.22 g/hp-hr</t>
  </si>
  <si>
    <t>CC005(Catalytic Converter): Compressor Engine #5 - 3-way Catalyst</t>
  </si>
  <si>
    <t>1,868</t>
  </si>
  <si>
    <t>0.23 g/hp-hr</t>
  </si>
  <si>
    <t>10A</t>
  </si>
  <si>
    <t>Compressor Engine #8 - 1775 HP Caterpillar G3606 (4S-LB) - natural gas-fired four-cycle lean burn internal combustion engine rated equipped with an oxidation catalyst controlling CO and VOC emissions.</t>
  </si>
  <si>
    <t>OxidCat-108(Catalytic Converter): Oxidative Catalyst</t>
  </si>
  <si>
    <t>0.23 g/Hp-hr</t>
  </si>
  <si>
    <t>Method 10 not used.  Methods 205, 320 and ASTM 6348-3  FTIR</t>
  </si>
  <si>
    <t>0.2 g/hp-hr</t>
  </si>
  <si>
    <t>0.7 g/hp-hr</t>
  </si>
  <si>
    <t>0.002 g/hp-hr</t>
  </si>
  <si>
    <t>0.23 lbs/hr, 0.05 g/hp/hr, 9.11 ppmvd@15%O2</t>
  </si>
  <si>
    <t>1.66 lbs/hr, 0.42 g/hp/hr, 39.26
ppmvd@15%O2</t>
  </si>
  <si>
    <t>0.41 lbs/hr, 0.10 g/hp/hr, 10.27ppmvd@15%O2</t>
  </si>
  <si>
    <t>0661005010</t>
  </si>
  <si>
    <t>E2 Appalachian Compression LLC - Upper Hill</t>
  </si>
  <si>
    <t>Opossum Run Rd and Town Hwy 120</t>
  </si>
  <si>
    <t>Sarahsville</t>
  </si>
  <si>
    <t>43779</t>
  </si>
  <si>
    <t>1,680 Hp. Waukesha (L7044GSI) natural gas-fired, rich burn, turbocharged, with oxidation catalyst, compressor engine.</t>
  </si>
  <si>
    <t>C-7(Catalytic Converter): Engine Catalyst; C-8(Catalytic Converter): Engine Catalyst; C-9(Catalytic Converter): Engine Catalyst</t>
  </si>
  <si>
    <t>1680 Hp</t>
  </si>
  <si>
    <t>1528 Hp</t>
  </si>
  <si>
    <t>Method 10 not used.  Method 3A and ASTM 6348-03 used</t>
  </si>
  <si>
    <t>1.48 lbs/hr, 0.37 g/hp/hr, 34.26
ppmvd@15%O2</t>
  </si>
  <si>
    <t>1,551 hp</t>
  </si>
  <si>
    <t>0.46 lbs/hr, 0.11 g/hp/hr, 11.11ppmvd@15%O2</t>
  </si>
  <si>
    <t>1821</t>
  </si>
  <si>
    <t>1.38 lbs/hr, 0.34 g/hp/hr, 35.58
ppmvd@15%O2</t>
  </si>
  <si>
    <t>0.35 lbs/hr, 0.08 g/hp/hr, 9.44ppmvd@15%O2</t>
  </si>
  <si>
    <t>1817</t>
  </si>
  <si>
    <t>0.49 lbs/hr, 0.12 g/hp/hr, 11.91ppmvd@15%O2</t>
  </si>
  <si>
    <t>1.75 lbs/hr, 0.43 g/hp/hr, 40.52
ppmvd@15%O2</t>
  </si>
  <si>
    <t>0.27 lbs/hr, 0.06 g/hp/hr, 10.1 ppmvd@15%O2</t>
  </si>
  <si>
    <t>0.28 g/hr-hr</t>
  </si>
  <si>
    <t>0.28 lbs/hr, 0.07 g/hp/hr, 10.74ppmvd@15%O2</t>
  </si>
  <si>
    <t>0.33 lbs/hr, 0.08 g/hp/hr, 12.9 ppmvd@15%O2</t>
  </si>
  <si>
    <t>1,406 hp</t>
  </si>
  <si>
    <t>0.34 g/hp-hr</t>
  </si>
  <si>
    <t>CO-270 ppmvd @ 15% O2</t>
  </si>
  <si>
    <t>174 Site Rate 211 Max</t>
  </si>
  <si>
    <t>168 HP</t>
  </si>
  <si>
    <t>0210012022</t>
  </si>
  <si>
    <t>Chesapeake Exploration LLC - Krichbaum 2-14-5 Pad</t>
  </si>
  <si>
    <t>1.1 ppmvd@15% O2</t>
  </si>
  <si>
    <t>CC007(Catalytic Converter): Compressor Engine #7 - 3-way Catalyst</t>
  </si>
  <si>
    <t>1,822 hp</t>
  </si>
  <si>
    <t>0.35 g/hp-hr</t>
  </si>
  <si>
    <t>168 hp</t>
  </si>
  <si>
    <t>64 ppmvd @ 15% O2</t>
  </si>
  <si>
    <t>0210012030</t>
  </si>
  <si>
    <t>Blue Racer Midstream LLC - Carroll Co Field Station #1</t>
  </si>
  <si>
    <t>Cobbler Rd NE</t>
  </si>
  <si>
    <t>1,340 HP Caterpillar G3516LE 4SLB Compressor Engine #1 with Oxidation Catalyst. Engine model year: 2013.</t>
  </si>
  <si>
    <t>CC-1(Catalytic Converter): Oxidation Catalyst 1; CC-2(Catalytic Converter): Oxidation Catalyst 2</t>
  </si>
  <si>
    <t>82 ppmvd@15%O2 &amp; 1.0 g/bhp-hr</t>
  </si>
  <si>
    <t>1159 Hp or 83.9%</t>
  </si>
  <si>
    <t>26.72 ppmvd@15%O2 &amp; 0.39 g/bhp-hr</t>
  </si>
  <si>
    <t>Testing at a lower rate than 90% of Maximum was allowed because they were barely able to achieve each of these loads independently of the other engine, without taking the other engine down. 90% of the time the engines operate at 50% or lower and they have records to show that.  Utilized M320 with SF6 Tracer as a surrogate for M7E as allowed by JJJJ</t>
  </si>
  <si>
    <t>60 ppmvd @15%O2 &amp; 0.7 g/bhp-hr</t>
  </si>
  <si>
    <t>1159 Hp or 83.9 %</t>
  </si>
  <si>
    <t>Testing at a lower rate than 90% of Maximum was allowed because they were barely able to achieve each of these loads independently of the other engine, without taking the other engine down. 90% of the time the engines operate at 50% or lower and they have records to show that.  Utilized Method 320 in conjunction with 25A to eliminate NMOC's</t>
  </si>
  <si>
    <t>CC003(Catalytic Converter): Compressor Engine #3 - 3-way Catalyst</t>
  </si>
  <si>
    <t>Air Hygiene Internatjional</t>
  </si>
  <si>
    <t>1,340 HP Caterpillar G3516LE 4SLB Compressor Engine #2 with Oxidation Catalyst.  Engine model year: 2013.</t>
  </si>
  <si>
    <t>1006 Hp or 72.8%</t>
  </si>
  <si>
    <t>1006 Hp or 73.8%</t>
  </si>
  <si>
    <t>26.48 ppmvd@15%O2 &amp; 0.39 g/bhp-hr</t>
  </si>
  <si>
    <t>0.38 lbs/hr, 0.09 g/hp/hr, 16.14 ppmvd@15%O2</t>
  </si>
  <si>
    <t>0210012038</t>
  </si>
  <si>
    <t>Chesapeake Exploration LLC - GF Farms 25-14-5 Pad</t>
  </si>
  <si>
    <t>Steubenville Rd SE</t>
  </si>
  <si>
    <t>167 96% of site Rate</t>
  </si>
  <si>
    <t>0.4 ppmvd @ 15% O2</t>
  </si>
  <si>
    <t>174 Site Rate 211 MAX</t>
  </si>
  <si>
    <t>167 97% of Site Rate</t>
  </si>
  <si>
    <t>0.7 ppmvd @ 15% O2</t>
  </si>
  <si>
    <t>0210012045</t>
  </si>
  <si>
    <t>Chesapeake Exploration LLC - Stanton 29-13-5 Pad</t>
  </si>
  <si>
    <t>Canyon Road SE</t>
  </si>
  <si>
    <t>211 HP MAX 195 Site rate HP</t>
  </si>
  <si>
    <t>175 Hp</t>
  </si>
  <si>
    <t>3.2 ppmvd @ 15% O2</t>
  </si>
  <si>
    <t>0.6 ppmvd @ 15% O2</t>
  </si>
  <si>
    <t>0210032001</t>
  </si>
  <si>
    <t>Chesapeake Exploration LLC - Edie 17-13-6 Pad</t>
  </si>
  <si>
    <t>Leesville</t>
  </si>
  <si>
    <t>44639</t>
  </si>
  <si>
    <t>155 HP or 73.5% of Max</t>
  </si>
  <si>
    <t>0.2 ppmvd@15%O2</t>
  </si>
  <si>
    <t>Engine will require a retest if engine exceeds 10% of the tested rate.</t>
  </si>
  <si>
    <t>4.5 ppmvd@15% O2</t>
  </si>
  <si>
    <t>0630005024</t>
  </si>
  <si>
    <t>Gulfport Energy Corporation - Karen 23-9-7 Pad</t>
  </si>
  <si>
    <t>Oxford Rd</t>
  </si>
  <si>
    <t>Quaker City</t>
  </si>
  <si>
    <t>43773</t>
  </si>
  <si>
    <t>63 Hp</t>
  </si>
  <si>
    <t>0.397 g/Hp-hr</t>
  </si>
  <si>
    <t>method 10 not used.  methods 1-3a and ASTM 6348-03  FTIR</t>
  </si>
  <si>
    <t>44619</t>
  </si>
  <si>
    <t>1340 Hp</t>
  </si>
  <si>
    <t>0215112002</t>
  </si>
  <si>
    <t>Chesapeake Exploration LLC - Pitts 22-14-4 Pad</t>
  </si>
  <si>
    <t>Nature Rd SE (Carroll Rd)</t>
  </si>
  <si>
    <t>Summitville</t>
  </si>
  <si>
    <t>43962</t>
  </si>
  <si>
    <t>193 HP</t>
  </si>
  <si>
    <t>193 Hp</t>
  </si>
  <si>
    <t>8.0 ppmvd @ 15% O2</t>
  </si>
  <si>
    <t>0630005012</t>
  </si>
  <si>
    <t>Gulfport Energy- Groh Well Pad</t>
  </si>
  <si>
    <t>19667 Cadiz Rd</t>
  </si>
  <si>
    <t>42773</t>
  </si>
  <si>
    <t>One 50-hp Zenith ZPP416 and one 203-hp Caterpillar G3306B NA natural gas-fired engines for compressors.
One or multiple stationary natural gas-fired spark ignition (SI) internal combustion engines (ICE) wiht a combined total horsepower (HP) or no more than 1,800 HP for the site.</t>
  </si>
  <si>
    <t>BCMJ Controls Inc.</t>
  </si>
  <si>
    <t>128 Hp</t>
  </si>
  <si>
    <t>0.51 g/Hp-hr</t>
  </si>
  <si>
    <t>0247080487</t>
  </si>
  <si>
    <t>West Lorain Plant</t>
  </si>
  <si>
    <t>7101 WEST ERIE AVENUE</t>
  </si>
  <si>
    <t>Distillate oil fired, 810.7 mmBtu/hr heat input rated, Combustion Turbine for electric generation.</t>
  </si>
  <si>
    <t>60MW</t>
  </si>
  <si>
    <t>Corr. curve development @  30%,50%,75%,80% load</t>
  </si>
  <si>
    <t>15MW,29MW,43.67MW,60MW</t>
  </si>
  <si>
    <t>25.23ppm,41.77ppm,75.7ppm,129.87ppm</t>
  </si>
  <si>
    <t>These results are just the corrected ppm values of NOx that will be used to develop the Correlation Curves for Appendix E certification.  These are not to be used for final compliance . Just a report of results. See attached reports for breakdown of NOx emissions.</t>
  </si>
  <si>
    <t>12MW,30MW,44MW,56MW</t>
  </si>
  <si>
    <t>37.32ppm,64.96ppm,93.95ppm,123.93ppm</t>
  </si>
  <si>
    <t>1585 Hp</t>
  </si>
  <si>
    <t>1221 Hp</t>
  </si>
  <si>
    <t>C-4(Catalytic Converter): Engine Catalyst</t>
  </si>
  <si>
    <t>1547 Hp</t>
  </si>
  <si>
    <t>Method 10 not used.  Method 3a and ASTM 6348-03 used</t>
  </si>
  <si>
    <t>1600 KW</t>
  </si>
  <si>
    <t>1,590 hp</t>
  </si>
  <si>
    <t>catalyst</t>
  </si>
  <si>
    <t>BCMJ Controls, Inc</t>
  </si>
  <si>
    <t>52 Hp</t>
  </si>
  <si>
    <t>0.69 g/Hp-hr</t>
  </si>
  <si>
    <t>1,441 hp</t>
  </si>
  <si>
    <t>0.71 g/hp-hr</t>
  </si>
  <si>
    <t>0.74 lb/hr</t>
  </si>
  <si>
    <t>270 ppmvd@15%O2 &amp; 2.0 g/bhp-hr</t>
  </si>
  <si>
    <t>0.78 ppmvd@15%O2 &amp; 0.0069 g/bhp-hr</t>
  </si>
  <si>
    <t>Testing at a lower rate than 90% of Maximum was allowed because they were barely able to achieve each of these loads independently of the other engine, without taking the other engine down. 90% of the time the engines operate at 50% or lower and they have records to show that. Utilized M320 with SF6 Tracer as a surrogate for M10 as allowed by JJJJ</t>
  </si>
  <si>
    <t>270ppmvd@15%O2, 1.18lbs/hr, 2.0g/hp-hr</t>
  </si>
  <si>
    <t>0.79ppmvd@15%O2, 0.02lbs/hr, 0.00g/hp-hr</t>
  </si>
  <si>
    <t>C-2(Catalytic Converter): Engine Catalyst; C-3(Catalytic Converter): Engine Catalyst</t>
  </si>
  <si>
    <t>1575 Hp</t>
  </si>
  <si>
    <t>0.87 lb/hr</t>
  </si>
  <si>
    <t>Method 10 not used.  Method 3a and ASTM 6348-03</t>
  </si>
  <si>
    <t>1512 Hp</t>
  </si>
  <si>
    <t>0634005043</t>
  </si>
  <si>
    <t>Gulfport Energy- BK Stephens</t>
  </si>
  <si>
    <t>75501 Tyson Road</t>
  </si>
  <si>
    <t>BCMJ Control Inc</t>
  </si>
  <si>
    <t>400 Hp</t>
  </si>
  <si>
    <t>280 Hp</t>
  </si>
  <si>
    <t>1.09 g/Hp-hr</t>
  </si>
  <si>
    <t>400 Hp Waukesha engine-Serial #-C-17249/1-results above
203 Hp Caterpillar engine-Serial #4FD18737-  tested rate:    0.16 g/Hp-hr NOX             0.1 g/Hp-hr CO          0.13 g/Hp-hr VOC
                                                                            allowable rate:    2.0 g/Hp-hr NOX                4.0 g/Hp-hr CO          1.0 g/Hp-hr  VOC</t>
  </si>
  <si>
    <t>0370010128</t>
  </si>
  <si>
    <t>Jay Plastics-Broscho Fab. Prod. Div.</t>
  </si>
  <si>
    <t>1595 W. LONGVIEW AVENUE</t>
  </si>
  <si>
    <t>44906</t>
  </si>
  <si>
    <t>9.361 mmBtu/hr (1531 HP) NG, 4-stroke, LB, SI ICE - Generator #4</t>
  </si>
  <si>
    <t>GEN1 cat(Catalytic Converter): 3-way catalytic converter for Generator #1</t>
  </si>
  <si>
    <t>1142 kW</t>
  </si>
  <si>
    <t>1089.05 kW</t>
  </si>
  <si>
    <t>1.1 g/bhp-hr</t>
  </si>
  <si>
    <t>0634005054</t>
  </si>
  <si>
    <t>Gulfport Energy - Lyons Well Pad</t>
  </si>
  <si>
    <t>27650 Friendly Ridge Rd</t>
  </si>
  <si>
    <t>Tippecanoe</t>
  </si>
  <si>
    <t>44699</t>
  </si>
  <si>
    <t>Two 50-hp Blackmer 942 natural gas-fired engines for compressors.</t>
  </si>
  <si>
    <t>non selective catalytic reduction</t>
  </si>
  <si>
    <t>380 Hp</t>
  </si>
  <si>
    <t>296 Hp</t>
  </si>
  <si>
    <t>1.11 g/Hp-hr</t>
  </si>
  <si>
    <t>0656105006</t>
  </si>
  <si>
    <t>Eclipse Resources 1 LP - Tippens Pad</t>
  </si>
  <si>
    <t>40417 Eddy Ridge Road</t>
  </si>
  <si>
    <t>Windrock, Inc</t>
  </si>
  <si>
    <t>47 Hp Arrow Model 42 engine</t>
  </si>
  <si>
    <t>4.8 g/Hp-hr</t>
  </si>
  <si>
    <t>33 Hp</t>
  </si>
  <si>
    <t>1.14 g/Hp-hr</t>
  </si>
  <si>
    <t>Arrow engine E001 serial # 4B081005143 was tested (it may have been removed from site or status not updated in Stars)
Cummins Model GRA855 also tested-CO  allowable emission rate-4.0 g/hp-hr      Maximum Operating Rate-225 Hp    Emission Rate- 1.0 g/Hp-hr   Tested Operating Rate-173 Hp</t>
  </si>
  <si>
    <t>11.581 mmBtu/hour (1475 HP), Natural Gas-Fired, 4-Stroke, Rich-Burn, Spark Ignition, Reciprocating Internal Combustion Engine, w/NSCR</t>
  </si>
  <si>
    <t>1368 kW</t>
  </si>
  <si>
    <t>1042.5 kW</t>
  </si>
  <si>
    <t>Low process weight rate determination made by Chad Winebrenner.</t>
  </si>
  <si>
    <t>1.42 ppmvd@15%O2 &amp; 0.013 g/bhp-hr</t>
  </si>
  <si>
    <t>0335012004</t>
  </si>
  <si>
    <t>Napoleon Biogas, LLC</t>
  </si>
  <si>
    <t>12329 County Road P-3</t>
  </si>
  <si>
    <t>Jenbacher Engine (1996 hp)</t>
  </si>
  <si>
    <t>1966 hp</t>
  </si>
  <si>
    <t>2.7 g/bhp-hr</t>
  </si>
  <si>
    <t>1912 hp</t>
  </si>
  <si>
    <t>1.9 g/bhp-hr</t>
  </si>
  <si>
    <t>C-9(Catalytic Converter): Engine Catalyst</t>
  </si>
  <si>
    <t>1,680 Hp</t>
  </si>
  <si>
    <t>1,545 Hp</t>
  </si>
  <si>
    <t>1.96 lbs/hr</t>
  </si>
  <si>
    <t>10.14ppmvd@15%O2, 0.23lbs/hr, 0.06g/hp-hr</t>
  </si>
  <si>
    <t>10.32ppmvd@15%O2, 0.22lbs/hr, 0.06g/hp-hr</t>
  </si>
  <si>
    <t>540ppmvd@15%O2, 1.18lbs/hr, 4.0g/hp-hr</t>
  </si>
  <si>
    <t>11.10ppmvd@15%O2, 0.26lbs/hr, 0.07g/hp-hr</t>
  </si>
  <si>
    <t>0250002027</t>
  </si>
  <si>
    <t>Poland-CLL Production Facility</t>
  </si>
  <si>
    <t>East of Cowden Rd and Moore Rd</t>
  </si>
  <si>
    <t>Poland Twp.</t>
  </si>
  <si>
    <t>1,340-hp Caterpillar G3516LE natural gas-fired compressor engine with oxidation catalyst, manufactured on 5/31/2007</t>
  </si>
  <si>
    <t>Catalytic Co(Catalytic Converter): Catalytic Converter</t>
  </si>
  <si>
    <t>60 ppmvd@15%O2 and 0.7 g/bhp-hr</t>
  </si>
  <si>
    <t>590 hp or 44.0%</t>
  </si>
  <si>
    <t>13.0 ppmvd @15%O2 and 0.19g/bhp-hr</t>
  </si>
  <si>
    <t>NSPS JJJJ Required test   The facility was aware of the fact that they were well below the 90% threshold and are aware that they will have to test again if they run at a rate of 10% greater than the tested.</t>
  </si>
  <si>
    <t>82 ppmvd@15%O2 and 1.0g/bhp-hr</t>
  </si>
  <si>
    <t>590 hp or 44% load</t>
  </si>
  <si>
    <t>59 ppmvd@15%O2 and 0.93g/bhp-hr</t>
  </si>
  <si>
    <t>690 hp</t>
  </si>
  <si>
    <t>0634005058</t>
  </si>
  <si>
    <t>Atlas Noble, LLC - Cramblett Well Pad</t>
  </si>
  <si>
    <t>Bowers Road</t>
  </si>
  <si>
    <t>North Twp.</t>
  </si>
  <si>
    <t>NA - One or multiple stationary diesel-fired compression ignition (CI) (diesel) internal combustion engines (ICE), certified to meet the Tier 3 emission standards for diesel engines, with a combined total horsepower (HP) of no more than 250 HP for the site .</t>
  </si>
  <si>
    <t>68 hp</t>
  </si>
  <si>
    <t>540 ppm</t>
  </si>
  <si>
    <t>33 hp</t>
  </si>
  <si>
    <t>114 ppm</t>
  </si>
  <si>
    <t>VRU engine 2- 68 hp caterpillar engine</t>
  </si>
  <si>
    <t>114.4 ppmvd@15%O2</t>
  </si>
  <si>
    <t>12.66ppmvd@15%O2, .28lbs/hr, 0.08g/hp-hr</t>
  </si>
  <si>
    <t>10B</t>
  </si>
  <si>
    <t>Air Compliance/Consultants</t>
  </si>
  <si>
    <t>0278002033</t>
  </si>
  <si>
    <t>Halcon Operating Co Inc - Avalon Farms Production Facility</t>
  </si>
  <si>
    <t>3393 Warren Sharon Rd</t>
  </si>
  <si>
    <t>Vienna Twp..</t>
  </si>
  <si>
    <t>44473</t>
  </si>
  <si>
    <t>CTRL-3(Other): NSCR</t>
  </si>
  <si>
    <t>400 HP</t>
  </si>
  <si>
    <t>82 ppmvd@15%O2 and 2.0 g/bhp-hr</t>
  </si>
  <si>
    <t>260 hp</t>
  </si>
  <si>
    <t>12.97 ppmvd and 0.21 g/bhp-hr</t>
  </si>
  <si>
    <t>.7 g/bhp-hr and 60 ppmvd@15%O2</t>
  </si>
  <si>
    <t>260 Hp</t>
  </si>
  <si>
    <t>0.012 g and 0.76 ppmvd</t>
  </si>
  <si>
    <t>555 Hp</t>
  </si>
  <si>
    <t>Engine 5 Converter(Catalytic Converter): Engine #5; Cat B010(Catalytic Converter): Catalytic Converter for B010, engine #6; Catalytic(Catalytic Converter): Engine 7 Catalytic converter</t>
  </si>
  <si>
    <t>86 ppm@15% O2 or 1.0g/bhp-hr</t>
  </si>
  <si>
    <t>2315 Hp</t>
  </si>
  <si>
    <t>6.3 ppm@15% O2 and 0.076g/bhp-hr</t>
  </si>
  <si>
    <t>B009-2.8 Catalyst Pressure and 853 degF Catalyst temp, B010-2.16 Catalyst Pressure and 908 degF Catalyst temp, B014-1.0 Catalyst Pressure and 851 degF Catalyst Temperature</t>
  </si>
  <si>
    <t>82 ppm@15%O2 or 1.0 g/bhp-hr</t>
  </si>
  <si>
    <t>20.13 ppm@15%O2 and 0.25 g/bhp-hr</t>
  </si>
  <si>
    <t>2,370 hp 4SLB SI ICE: CAT 3608 w/catalyst</t>
  </si>
  <si>
    <t>160ppm@15%O2 or 2.0g/bhp-hr</t>
  </si>
  <si>
    <t>2362 Hp</t>
  </si>
  <si>
    <t>82.92 ppm@15%O2 and 1.03g/bhp-hr</t>
  </si>
  <si>
    <t>60 ppm @15%O2 or 0.7 g/bhp-hr</t>
  </si>
  <si>
    <t>7.0ppm @15%O2 and 0.084g/bhp-hr</t>
  </si>
  <si>
    <t>Three way Catalyst; CatOx(Catalytic Converter): Catalytic oxidizer for Engine 2</t>
  </si>
  <si>
    <t>160 ppm @ 15% O2 and 2.0 g/hp-hr</t>
  </si>
  <si>
    <t>1207 Hp or 90.1%</t>
  </si>
  <si>
    <t>91.7ppm @ 15% O2 and 1.3 g/hp-hr</t>
  </si>
  <si>
    <t>1.0 g/bhp-hr or 86ppmvd@ 15% O2</t>
  </si>
  <si>
    <t>0.13 g/bhp-hr or 9.6 ppmvd@ 15% O2</t>
  </si>
  <si>
    <t>RTO #1/P051 (east bank)(Thermal Incinerator): Control eff. based on manufacturer specifications.</t>
  </si>
  <si>
    <t>80 gallons/hr</t>
  </si>
  <si>
    <t>40.8 lbs/hr</t>
  </si>
  <si>
    <t>32.3 gallons/hr</t>
  </si>
  <si>
    <t>The incinerator combustion temperature averaged 1,299 F during the test. The tested operating rate was less than 90% of the maximum operating rate; however, the test was performed under the worst-case scenario for generation of NOx.</t>
  </si>
  <si>
    <t>NOx Controls(Other): NOx Reduction System; watr inject1(Other): water injection NOx reduction system</t>
  </si>
  <si>
    <t>251.4 lbs/hr
25 ppmvd at 15% O2 (4 hr avg)</t>
  </si>
  <si>
    <t>1458 MMBtu/hr</t>
  </si>
  <si>
    <t>109.61 lbs/hr
22.7 pppmvd at 15% O2 (4 hr avg)</t>
  </si>
  <si>
    <t>The natural gas fuel was sampled and analyzed subsequent to the test and was found to have a sulfur content of 1.171 ppmv.</t>
  </si>
  <si>
    <t>0.54 g/bhp-hr</t>
  </si>
  <si>
    <t>13.38ppmvd@15%O2, 0.30lbs/hr, 0.08g/hp-hr</t>
  </si>
  <si>
    <t>0.52 g/bhp-hr</t>
  </si>
  <si>
    <t>2.0 grams/bhp-hr</t>
  </si>
  <si>
    <t>0.71 grams/bhp-hr</t>
  </si>
  <si>
    <t>1.0 gram/bhp-hr</t>
  </si>
  <si>
    <t>&lt;0.033 gram/bhp-hr</t>
  </si>
  <si>
    <t>1.30 grams/bhp-hr</t>
  </si>
  <si>
    <t>1.10 grams/bhp-hr</t>
  </si>
  <si>
    <t>135.9 ppmvd</t>
  </si>
  <si>
    <t>Engine Tested was site rated at 185 Bhp and had serial # G6X08444</t>
  </si>
  <si>
    <t>270ppmvd@15%O2</t>
  </si>
  <si>
    <t>148ppmvd@15%O2</t>
  </si>
  <si>
    <t>540 ppm @ 15% O2 or 2.0 g/bhp-hr  93%DE</t>
  </si>
  <si>
    <t>15.87 ppm @ 15% O2 or 0.12 g/bhp-hr  93.5%DE</t>
  </si>
  <si>
    <t>0634005048</t>
  </si>
  <si>
    <t>Gulfport Energy- Boy Scout Well Pad</t>
  </si>
  <si>
    <t>79900 Adams Rd</t>
  </si>
  <si>
    <t>One 60 hp Waukesha 310 and one 64 hp HEC 3491-OPV natural gas engines for compressors</t>
  </si>
  <si>
    <t>4.0 g/Hp-hr
Catterpillar</t>
  </si>
  <si>
    <t>217 Hp</t>
  </si>
  <si>
    <t>2.59 g/Hp-hr</t>
  </si>
  <si>
    <t>118 hp Cummins engine(same allowable rates as above)   0.42 g/Hp-hr CO        
145 Hp Caterpillar engine (one hour run only-same allowable rates as above)  1.16 g/Hp-hr CO</t>
  </si>
  <si>
    <t>0.59 g/Hp-hr</t>
  </si>
  <si>
    <t>800 MW</t>
  </si>
  <si>
    <t>824 MW</t>
  </si>
  <si>
    <t>116 Hp</t>
  </si>
  <si>
    <t>0.174 g/Hp-hr</t>
  </si>
  <si>
    <t>method 25B not used.  methods 1-3a and ASTM 6348-03  FTIR</t>
  </si>
  <si>
    <t>3.0 g/bhp-hr</t>
  </si>
  <si>
    <t>0.317 g/Hp-hr</t>
  </si>
  <si>
    <t>method 7E not used.  methods 1-3a and ASTM 6348-03  FTIR</t>
  </si>
  <si>
    <t>0.26 g/Hp-hr</t>
  </si>
  <si>
    <t>3408 Hp</t>
  </si>
  <si>
    <t>0.089 g/Hp-hr</t>
  </si>
  <si>
    <t>0.5 g/Hp-hr</t>
  </si>
  <si>
    <t>0.39 g/Hp-hr</t>
  </si>
  <si>
    <t>NSPS 2.0g/hp-hr &amp; 270 ppm@ 15%O2, TV 1.18lbs/hr</t>
  </si>
  <si>
    <t>1722 HP</t>
  </si>
  <si>
    <t>NSPS .02g/hp-hr &amp; 3.0 ppm@ 15%O2, TV 0.08lbs/hr</t>
  </si>
  <si>
    <t>0.066 g/Hp-hr</t>
  </si>
  <si>
    <t>0.6 g/bhp-hr</t>
  </si>
  <si>
    <t>0.5 g/bhp-hr</t>
  </si>
  <si>
    <t>Kinder Morgan Corp.</t>
  </si>
  <si>
    <t>3,400 Hp</t>
  </si>
  <si>
    <t>4.33 g/Hp-hr</t>
  </si>
  <si>
    <t>3,268 Hp</t>
  </si>
  <si>
    <t>method ASTM 6522-00</t>
  </si>
  <si>
    <t>Kindermorgan Corp.</t>
  </si>
  <si>
    <t>3400 Hp</t>
  </si>
  <si>
    <t>8 gr/Hp-hr</t>
  </si>
  <si>
    <t>3346 Hp</t>
  </si>
  <si>
    <t>4.62 g/Hp-hr</t>
  </si>
  <si>
    <t>Method 7E not used.  ASTM 6522-00 used.</t>
  </si>
  <si>
    <t>0.70 g/hp-hr</t>
  </si>
  <si>
    <t>0.45 g/hp-hr</t>
  </si>
  <si>
    <t>18.33 lbs CO/hr</t>
  </si>
  <si>
    <t>16.28 lbs CO/hr</t>
  </si>
  <si>
    <t>ITT Methods were approved by staff that no longer works at Ohio EPA and did not call attention to it.</t>
  </si>
  <si>
    <t>0.42 g/hp-hr</t>
  </si>
  <si>
    <t>0.48 g/hp-hr</t>
  </si>
  <si>
    <t>25.93 lbs CO/hr</t>
  </si>
  <si>
    <t>16.55 lbs CO/hr</t>
  </si>
  <si>
    <t>0.17 g/hp-hr</t>
  </si>
  <si>
    <t>18.49 lbs CO/hr</t>
  </si>
  <si>
    <t>0 g/hp-hr</t>
  </si>
  <si>
    <t>1980 hp</t>
  </si>
  <si>
    <t>Natural gas fired reciprocating internal combustion engine rated at 1265 HP (9.55 mmBtu/hr)-Caterpillar Model G3516LE, 4 stroke lean burn (4SLB) spark ignition (SI) internal combustion engine (ICE) with a Miratech catalytic converter; complying with emission limitations in 40 CFR 63, Subpart ZZZZ Table 2d #9; and installed before 6/12/06.</t>
  </si>
  <si>
    <t>Oxidative Catalyst 1(Other): B001 Catalytic Oxidizer; Oxidative Catalyst 2(Other): B002 Catalytic oxidizer</t>
  </si>
  <si>
    <t>1,265 Hp</t>
  </si>
  <si>
    <t>47 ppm @ 15% O2 and 93% destruction efficiency</t>
  </si>
  <si>
    <t>738 or 58%</t>
  </si>
  <si>
    <t>2.15 ppm @ 15% O2 and 99% DE</t>
  </si>
  <si>
    <t>0.15 g/hp-hr</t>
  </si>
  <si>
    <t>RMC Environmenatl</t>
  </si>
  <si>
    <t>825 MW</t>
  </si>
  <si>
    <t>818 MW</t>
  </si>
  <si>
    <t>828 MW</t>
  </si>
  <si>
    <t>2500 Hp</t>
  </si>
  <si>
    <t>8 g/Hp-hr</t>
  </si>
  <si>
    <t>2483 Hp</t>
  </si>
  <si>
    <t>4.77 g/Hp-hr</t>
  </si>
  <si>
    <t>Method 7E was not used.  ASTM 6522-00 method was used.</t>
  </si>
  <si>
    <t>2512 Hp</t>
  </si>
  <si>
    <t>4.76 g/Hp-hr</t>
  </si>
  <si>
    <t>0.28 g/hp-hr</t>
  </si>
  <si>
    <t>0.38 g/hp-hr</t>
  </si>
  <si>
    <t>793 or 62%</t>
  </si>
  <si>
    <t>2.99ppm @ 15% O2 and 98% DE</t>
  </si>
  <si>
    <t>0.44 g/hp-hr</t>
  </si>
  <si>
    <t>2,165</t>
  </si>
  <si>
    <t>0.37 g/hp-hr</t>
  </si>
  <si>
    <t>415 Hp Caterpillar G379 TA natural gas fired recovery compressor engine equipped with a catalytic converter. (non JJJJ engine). 
68 Hp Caterpillar VRG330 natural gas fired vapor recovery unit equipped with a catalytic convertor.</t>
  </si>
  <si>
    <t>415 hp</t>
  </si>
  <si>
    <t>204 hp</t>
  </si>
  <si>
    <t>21 ppm</t>
  </si>
  <si>
    <t>0.50 g/Hp-hr</t>
  </si>
  <si>
    <t>0.29 g/Hp-hr</t>
  </si>
  <si>
    <t>0.28 g/Hp-hr</t>
  </si>
  <si>
    <t>0.18 g/Hp-hr</t>
  </si>
  <si>
    <t>150 or 71% of Max</t>
  </si>
  <si>
    <t>229.7ppmvd@15%O2</t>
  </si>
  <si>
    <t>Unit not tested at 90% of Max and was very close to its limit on this occasion.</t>
  </si>
  <si>
    <t>0.35 g/Hp-hr</t>
  </si>
  <si>
    <t>270 ppmvd @ 15% O2 and 2.0 g/bhp-hr</t>
  </si>
  <si>
    <t>23.71 ppmvd and 0.23 g</t>
  </si>
  <si>
    <t>0.20 g/Hp-hr</t>
  </si>
  <si>
    <t>0.32 g/Hp-hr</t>
  </si>
  <si>
    <t>26.91ppmvd@15%O2, 0.66lbs/hr, 0.18g/hp-hr</t>
  </si>
  <si>
    <t>0.43 g/Hp-hr</t>
  </si>
  <si>
    <t>0634005045</t>
  </si>
  <si>
    <t>Gulfport Energy- Clay Well Pad</t>
  </si>
  <si>
    <t>31501 Morrison Road</t>
  </si>
  <si>
    <t>One or multiple stationary natural gas-fired spark ignition (SI) internal combustion engines (ICE) with a combined total horsepower (HP) of no more than 1,800 HP for the site.
Includes 2007 and later model year engines manufactured after the applicable effective date identified in 40 CFR 60.4230(a)(3) and engines manufactured before the NSPS effective date where compliance with the Part 60 Subpart JJJJ emissions standards for the same size engine can be demonstrated through stack testing.</t>
  </si>
  <si>
    <t>none-carbureted air fuel mix to control emissions</t>
  </si>
  <si>
    <t>BCMJ Control, Inc.</t>
  </si>
  <si>
    <t>3.86 h/Hp-hr</t>
  </si>
  <si>
    <t>(second engine) Serial # 9TG00298    4.0 g/Hp-hr                          630 Hp                                0.001 g/Hp-hr                       350 Hp                                                                                                   Method 320</t>
  </si>
  <si>
    <t>0.35 Hp-hr</t>
  </si>
  <si>
    <t>4,735 Hp</t>
  </si>
  <si>
    <t>0.27 g/hp-hr</t>
  </si>
  <si>
    <t>39.1 ppmvd@15%O2</t>
  </si>
  <si>
    <t>0.006 g/hp-hr</t>
  </si>
  <si>
    <t>270 ppmvd@15%O2 and 2.0g/bhp-hr</t>
  </si>
  <si>
    <t>590 Hp or 44%</t>
  </si>
  <si>
    <t>4.18 ppmvd@15%O2 and 0.04g/bhp-hr</t>
  </si>
  <si>
    <t>0.001 g/hp-hr</t>
  </si>
  <si>
    <t>4,378 Hp</t>
  </si>
  <si>
    <t>0.032 g/hp-hr</t>
  </si>
  <si>
    <t>1207 HP or 90.1</t>
  </si>
  <si>
    <t>4.22 ppm @ 15% O2 and 0.036 g/hp-hr</t>
  </si>
  <si>
    <t>0.7 gr/hp-hr</t>
  </si>
  <si>
    <t>1,868 hp</t>
  </si>
  <si>
    <t>0.193 g/hr-hr</t>
  </si>
  <si>
    <t>270 ppm @ 15% O2 or 2.0 g/bhp-hr</t>
  </si>
  <si>
    <t>4.59 ppm @ 15% O2 or 0.035g/bhp-hr</t>
  </si>
  <si>
    <t>0.085 g/hp-hr</t>
  </si>
  <si>
    <t>0.854 g/hp-hr</t>
  </si>
  <si>
    <t>0.459 g/hp-hr</t>
  </si>
  <si>
    <t>46.8 ppmvd</t>
  </si>
  <si>
    <t>0.015 g/hp-hr</t>
  </si>
  <si>
    <t>0.172 g/hp-hr</t>
  </si>
  <si>
    <t>47.5 ppmvd @ 15% O2</t>
  </si>
  <si>
    <t>0.004 g/hp-hr</t>
  </si>
  <si>
    <t>0.20 g/hp-hr</t>
  </si>
  <si>
    <t>0.175 g/hp-hr</t>
  </si>
  <si>
    <t>856 RPM</t>
  </si>
  <si>
    <t>5.63 LB/HR CO</t>
  </si>
  <si>
    <t>Fuel BTU Content 978.  Average gas process rate for the plant on this date 3.54MMSCF/day.</t>
  </si>
  <si>
    <t>0.067 g/hp-hr</t>
  </si>
  <si>
    <t>0.081 g/hp-hr</t>
  </si>
  <si>
    <t>51.3 ppmvd @ 15% O2</t>
  </si>
  <si>
    <t>0.031 g/hp-hr</t>
  </si>
  <si>
    <t>211 Bhp</t>
  </si>
  <si>
    <t>167 bhp/96.0%</t>
  </si>
  <si>
    <t>54.5 ppmvd</t>
  </si>
  <si>
    <t>0.033 g/hp-hr</t>
  </si>
  <si>
    <t>0.112 g/hp-hr</t>
  </si>
  <si>
    <t>0.026 g/hp-hr</t>
  </si>
  <si>
    <t>8.07ppmvd@15%O2, 1.18lbs/hr, 0.05g/hp-hr</t>
  </si>
  <si>
    <t>0.225 g/hp-hr</t>
  </si>
  <si>
    <t>0.018 g/hp-hr</t>
  </si>
  <si>
    <t>1,782</t>
  </si>
  <si>
    <t>0.269 g/hp-hr</t>
  </si>
  <si>
    <t>1,980</t>
  </si>
  <si>
    <t>0.703 g/hp-hr</t>
  </si>
  <si>
    <t>0.075 g/hp-hr</t>
  </si>
  <si>
    <t>1,280 hp</t>
  </si>
  <si>
    <t>0.326 g/hp-hr</t>
  </si>
  <si>
    <t>0.74 g/hp-hr</t>
  </si>
  <si>
    <t>CC002(Catalytic Converter): Compressor Engine #2 - 3-way Catalyst; CC003(Catalytic Converter): Compressor Engine #3 - 3-way Catalyst; CC004(Catalytic Converter): Compressor Engine #4 - 3-way Catalyst; CC005(Catalytic Converter):  CC011(Catalytic Converter</t>
  </si>
  <si>
    <t>0.054 g/hp-hr</t>
  </si>
  <si>
    <t>0.007 g/hp-hr</t>
  </si>
  <si>
    <t>0.019 g/hp-hr</t>
  </si>
  <si>
    <t>0.151 g/hp-hr</t>
  </si>
  <si>
    <t>0634005037</t>
  </si>
  <si>
    <t>Chesapeake Exploration LLC - Gotshall 14-12-5 Pad</t>
  </si>
  <si>
    <t>Burrier Rd</t>
  </si>
  <si>
    <t>Flash gas compressor equipped with catalyst, 211 hp, CAT G3306TA (Spark Ignition Internal Combustion Engine, P002)</t>
  </si>
  <si>
    <t>175 hp</t>
  </si>
  <si>
    <t>85.7 ppm</t>
  </si>
  <si>
    <t>174 Site Rate   211 Max</t>
  </si>
  <si>
    <t>167 of Site Rate 96%</t>
  </si>
  <si>
    <t>86.4 ppmvd @ 15%O2</t>
  </si>
  <si>
    <t>160 ppm</t>
  </si>
  <si>
    <t>21.6 ppm</t>
  </si>
  <si>
    <t>86.0 ppm</t>
  </si>
  <si>
    <t>Method 7E not used.  Method 205, 320 and ASTM 6348-3 used. FTIR</t>
  </si>
  <si>
    <t>Method 25B not used.  Method 205, 320 and ASTM 6348-3 used. FTIR</t>
  </si>
  <si>
    <t>0.12 g/Hp-hr</t>
  </si>
  <si>
    <t>Method 25B not used.  Method 205, 320 and ASTM 6348-3  FTIR</t>
  </si>
  <si>
    <t>Method 7E not used.  Method 205, 320 and ASTM 6348-3  FTIR</t>
  </si>
  <si>
    <t>Method 25 B not used.  Method 205, 320 and ASTM 6348-3 used.  FTIR</t>
  </si>
  <si>
    <t>1.0 0 g/Hp-hr</t>
  </si>
  <si>
    <t>Method 7E not used.  Method 205, 320 and ASTM 6348-3 used.  FTIR</t>
  </si>
  <si>
    <t>1.00 g/Hp-hr</t>
  </si>
  <si>
    <t>0.4 g/Hp-hr</t>
  </si>
  <si>
    <t>Method 7E not used.  Methods 205, 320 and ASTM 6348-3   FTIR</t>
  </si>
  <si>
    <t>Method 25B not used.  Methods 205, 320 and ASTM 6348-3   FTIR</t>
  </si>
  <si>
    <t>Method 7E not used.  Methods 205, 320 and ASTM 6348-3  FTIR</t>
  </si>
  <si>
    <t>Method 25B not used.  Methods 205, 320 and ASTM 6348-3  FTIR</t>
  </si>
  <si>
    <t>0.2 g/Hp-hr</t>
  </si>
  <si>
    <t>0.3 g/Hp-hr</t>
  </si>
  <si>
    <t>Method 7E not used.  Method 205, 320 and ASSTM 6348-3  FTIR</t>
  </si>
  <si>
    <t>Method 25 B not used.  Method 205, 320 and ASSTM 6348-3  FTIR</t>
  </si>
  <si>
    <t>0.70 g/Hp-hr</t>
  </si>
  <si>
    <t>0.043 g/Hp-hr</t>
  </si>
  <si>
    <t>0.341 g/Hp-hr</t>
  </si>
  <si>
    <t>0.67 g/Hp-hr</t>
  </si>
  <si>
    <t>0.56 g/Hp-hr</t>
  </si>
  <si>
    <t>P002 (second engine) Serial # 9TG00298             1.0 g/Hp-hr                          630 Hp                                0.39 g/Hp-hr                        350 Hp                                                                                        Method 320</t>
  </si>
  <si>
    <t>Serial # 9TG00298                 2.0 g/Hp-hr                          630 Hp                                 1.15 g/Hp-hr                       350                                                                                                               Method 320-infra red</t>
  </si>
  <si>
    <t>81.8 ppm</t>
  </si>
  <si>
    <t>118 hp Cummins engine   0.18 g/Hp-hr VOC        allowable rate-1.0 g/Hp-hr  VOC       
145 Hp Caterpillar engine (one hour run only)  0.79  g/Hp-hr VOC     allowable rate-1.0 g/Hp-hr VOC</t>
  </si>
  <si>
    <t>2.0 g/Hp-hr
400 Hp Waukesha</t>
  </si>
  <si>
    <t>1.62 g/Hp-hr</t>
  </si>
  <si>
    <t>118 hp Cummins engine(same allowable rates as above)   0.11 g/Hp-hr NOX         
145 Hp Caterpillar engine (one hour run only-same allowable rates as above)  4.91 g/Hp-hr NOX- Fail</t>
  </si>
  <si>
    <t>325 Hp caterpillar engine S#4FD00578</t>
  </si>
  <si>
    <t>134 Hp</t>
  </si>
  <si>
    <t>0.34 g/Hp-hr</t>
  </si>
  <si>
    <t>215 Hp Caterpillar engine-NOX   2.0 g/Hp-hr                             215 Hp                                    0.34 g/Hp-hr                             36 Hp
S# G6X00951</t>
  </si>
  <si>
    <t>325 Hp Caterpillar S # 4FD00578</t>
  </si>
  <si>
    <t>0.06 g/Hp-hr</t>
  </si>
  <si>
    <t>215 Hp Caterpillar engine-NOX                                  1.0 g/Hp-hr                             215 Hp                                     0.06 g/Hp-hr                             36 Hp
Serial # G6X00951</t>
  </si>
  <si>
    <t>9.68ppmvd@15%O2, 0.21lbs/hr, 0.06g/hp-hr</t>
  </si>
  <si>
    <t>0.50 g/Hp-hr
82 ppm</t>
  </si>
  <si>
    <t>0.50 g/Hp-hr
40.3 ppm</t>
  </si>
  <si>
    <t>0.14 g/Hp-hr
60 ppm</t>
  </si>
  <si>
    <t>0.07 g/Hp-hr
6.7 ppm</t>
  </si>
  <si>
    <t>0.02 g/Hp-hr
2.4 ppm</t>
  </si>
  <si>
    <t>0.2 g/Hp-hr
19.8 ppm</t>
  </si>
  <si>
    <t>9.77ppmvd@15%O2, 0.23lbs/hr, 0.06g/hp-hr</t>
  </si>
  <si>
    <t>0.50g/Hp-hr</t>
  </si>
  <si>
    <t>0.10 g/Hp-hr
9.7 ppm</t>
  </si>
  <si>
    <t>2,775 Hp</t>
  </si>
  <si>
    <t>0.1 g/Hp-hr
7.6 ppm</t>
  </si>
  <si>
    <t>0.02 g/Hp-hr
1.5 ppm</t>
  </si>
  <si>
    <t>0.5 g/Hp-hr
82 ppm</t>
  </si>
  <si>
    <t>1,616</t>
  </si>
  <si>
    <t>0.2 g/Hp-hr
21 ppm</t>
  </si>
  <si>
    <t>0.2 g/Hp-hr
20.2 ppm</t>
  </si>
  <si>
    <t>1,651</t>
  </si>
  <si>
    <t>0.10 g/Hp-hr
8.3 ppm</t>
  </si>
  <si>
    <t>0.05 g/Hp-hr
82 ppm</t>
  </si>
  <si>
    <t>0.3 g/Hp-hr
26.5 ppm</t>
  </si>
  <si>
    <t>0.1 g/Hp-hr
8.4 ppm</t>
  </si>
  <si>
    <t>0.2 g/Hp-hr
20.9 ppm</t>
  </si>
  <si>
    <t>0.14 g/Hp-hr 
60 ppm</t>
  </si>
  <si>
    <t>0.08 g/Hp-hr
6.9 ppm</t>
  </si>
  <si>
    <t>0.3 g/Hp-hr
24.6 ppm</t>
  </si>
  <si>
    <t>0.1 g/Hp-hr
8.7 ppm</t>
  </si>
  <si>
    <t>1,602</t>
  </si>
  <si>
    <t>0.3 g/Hp-hr
25.2 ppm</t>
  </si>
  <si>
    <t>CC013(Catalytic Converter): Generator #3 - Three-way Catalyst</t>
  </si>
  <si>
    <t>86 ppm</t>
  </si>
  <si>
    <t>1.1 ppm</t>
  </si>
  <si>
    <t>25 ppm</t>
  </si>
  <si>
    <t>12 ppm</t>
  </si>
  <si>
    <t>2.9 ppm</t>
  </si>
  <si>
    <t>93% Destruction Efficiency</t>
  </si>
  <si>
    <t>2343 Hp</t>
  </si>
  <si>
    <t>97.3% Destruction</t>
  </si>
  <si>
    <t>145 Hp Caterpillar S# O7Y05427</t>
  </si>
  <si>
    <t>1.15 g/Hp-hr</t>
  </si>
  <si>
    <t>60 Hp HEC engine                       2.8 g/Hp-hr                              60 Hp                                        0.11 g/Hp-hr                             30 Hp</t>
  </si>
  <si>
    <t>145 Hp Caterpillar S# 07Y05427</t>
  </si>
  <si>
    <t>60 Hp HEC engine                                                       1.0 g/Hp-hr                               60 Hp                                       0.17 g/Hp-hr                             30 Hp</t>
  </si>
  <si>
    <t>0.855 g/Hp-hr</t>
  </si>
  <si>
    <t>method 7E not used.  Method 1-3A and ASTM 6348-03 used</t>
  </si>
  <si>
    <t>0.095 g/Hp-hr</t>
  </si>
  <si>
    <t>method 25B not used.  Method 1-3A and ASTM 6348-03 used</t>
  </si>
  <si>
    <t>3242</t>
  </si>
  <si>
    <t>0.36 g/Hp-hr</t>
  </si>
  <si>
    <t>1769 HP</t>
  </si>
  <si>
    <t>NSPS 0.3g/hp-hr &amp; 3.7 ppm@ 15%O2, TV 0.10lbs/hr</t>
  </si>
  <si>
    <t>1698 HP</t>
  </si>
  <si>
    <t>NSPS 0.02g/hp-hr &amp; 2.7 ppm@ 15%O2, TV 0.07lbs/hr</t>
  </si>
  <si>
    <t>method 7E not used.  method 320</t>
  </si>
  <si>
    <t>0.10 g/Hp-hr</t>
  </si>
  <si>
    <t>method 25B not used.  method 320</t>
  </si>
  <si>
    <t>NSPS 0.02g/hp-hr &amp; 3.4 ppm@ 15%O2, TV 0.09lbs/hr</t>
  </si>
  <si>
    <t>1669 HP</t>
  </si>
  <si>
    <t>NSPS 0.03g/hp-hr &amp; 3.5 ppm@ 15%O2, TV 0.09lbs/hr</t>
  </si>
  <si>
    <t>1722 HP *all CO results are  2 run average(P009)</t>
  </si>
  <si>
    <t>NSPS 0.03g/hp-hr &amp; 4.7 ppm@ 15%O2, TV 0.13lbs/hr</t>
  </si>
  <si>
    <t>225 Hp Cummins engine</t>
  </si>
  <si>
    <t>173 Hp</t>
  </si>
  <si>
    <t>0.003 g/Hp-hr</t>
  </si>
  <si>
    <t>47 Hp Arrow engine E001</t>
  </si>
  <si>
    <t>2.8 g/Hp-hr</t>
  </si>
  <si>
    <t>0.83 g/Hp-hr</t>
  </si>
  <si>
    <t>Arrow engine E001 serial # 4B081005143 was tested (it may have been removed from site or status not updated in Stars)
Cummins model GRA855-    Allowable NOX Emission Rate-2.0 g/Hp-hr   Maximum Operating Rate-225 Hp    NOX Emission Rate-0.48 g/Hp-hr    Operating Rate-173 Hp</t>
  </si>
  <si>
    <t>0.597 g/hp-hr</t>
  </si>
  <si>
    <t>889</t>
  </si>
  <si>
    <t>0.295 g/hp-hr</t>
  </si>
  <si>
    <t>1716 HP</t>
  </si>
  <si>
    <t>NSPS 0.04g/hp-hr &amp; 5.1 ppm@ 15%O2, TV 0.14lbs/hr</t>
  </si>
  <si>
    <t>0.689 g/hp-hr</t>
  </si>
  <si>
    <t>0.574 g/hp-hr</t>
  </si>
  <si>
    <t>4,356 ph</t>
  </si>
  <si>
    <t>0.391 g/hp-hr</t>
  </si>
  <si>
    <t>0.362 g/hp-hr</t>
  </si>
  <si>
    <t>0.136 g/hp-hr</t>
  </si>
  <si>
    <t>Method 7 E not used.  Method 3A and ASTM 6348-03 used</t>
  </si>
  <si>
    <t>Method 25A not used.  Method 3A and ASTM 6348-03 used</t>
  </si>
  <si>
    <t>NSPS 0.04g/hp-hr &amp; 5.6 ppm@ 15%O2, TV 0.15lbs/hr</t>
  </si>
  <si>
    <t>Method 7E not used.  Method 3a and ASTM 6348-03 used</t>
  </si>
  <si>
    <t>Method 25B not used.  Method 3a and ASTM 6348-03 used</t>
  </si>
  <si>
    <t>Method 25 A not used.  Method 3a and ASTM 6348-03 used</t>
  </si>
  <si>
    <t>Method 7E not used.  Method 3A and ASTM 6348-03 used</t>
  </si>
  <si>
    <t>0.80 lb/hr</t>
  </si>
  <si>
    <t>1663 HP</t>
  </si>
  <si>
    <t>NSPS 0.1g/hp-hr &amp; 9.4 ppm@ 15%O2, TV 0.25lbs/hr</t>
  </si>
  <si>
    <t>800 Kw</t>
  </si>
  <si>
    <t>3.0 g/hp-hr</t>
  </si>
  <si>
    <t>824 KW</t>
  </si>
  <si>
    <t>0.8 gr/hp-hr</t>
  </si>
  <si>
    <t>0.8 g/hp-hr</t>
  </si>
  <si>
    <t>1.3 g/hp-hr</t>
  </si>
  <si>
    <t>0.1 g/hp-hr</t>
  </si>
  <si>
    <t>818</t>
  </si>
  <si>
    <t>3.0g/hp-hr</t>
  </si>
  <si>
    <t>NSPS 0.3g/hp-hr &amp; 3.6 ppm@ 15%O2, TV 0.10lbs/hr</t>
  </si>
  <si>
    <t>823 MW</t>
  </si>
  <si>
    <t>0.6 g/hp-hr</t>
  </si>
  <si>
    <t>0.9 g/hp-hr</t>
  </si>
  <si>
    <t>0684000212</t>
  </si>
  <si>
    <t>Washington Energy Facility</t>
  </si>
  <si>
    <t>859 Ohio 83</t>
  </si>
  <si>
    <t>Beverly</t>
  </si>
  <si>
    <t>45715</t>
  </si>
  <si>
    <t>1329</t>
  </si>
  <si>
    <t>170 MW GE 7FA natural gas fired dry low NOx (DLN) combustion turbine with duct firing operating in combined cycle mode controlled by Selective Catalytic Reduction (SCR)- Modified</t>
  </si>
  <si>
    <t>SCR #1(Other): 32.3 lb/hr with duct burner firing(24.7 lb/hr w/o)</t>
  </si>
  <si>
    <t>181 MW</t>
  </si>
  <si>
    <t>1.09 lbs/hr</t>
  </si>
  <si>
    <t>duct burners on                          Ammonia                       allowable- 28.1 lbs/hr     emission rate-0.81 lb/hr
                                                  formaldehyde                  allowable-0.82 lb/hr        emission rate-&lt;0.41 lb/hr</t>
  </si>
  <si>
    <t>28.6 lb/shr</t>
  </si>
  <si>
    <t>23.07 lbs/hr</t>
  </si>
  <si>
    <t>45.9 lbs/hr</t>
  </si>
  <si>
    <t>4.52 lbs/hr</t>
  </si>
  <si>
    <t>24.7 lbs/hr</t>
  </si>
  <si>
    <t>180 MW</t>
  </si>
  <si>
    <t>19.07 lbs/hr</t>
  </si>
  <si>
    <t>duct burners off
                                       ammonia allowable-26.6 lbs/hr          emission rate-0.61 lbs/hr
                                       formaldehyde allowable-0.8 lb/hr        emission rate-&lt;0.41 lb/hr</t>
  </si>
  <si>
    <t>43.0 lbs/hr</t>
  </si>
  <si>
    <t>4.68 lbs/hr</t>
  </si>
  <si>
    <t>170 MW GE 7FA natural gas fired dry low NOx (DLN) combustion turbine with duct firing operating in combined cycle mode controlled with Selective Catalytic Reduction (SCR)- Modified</t>
  </si>
  <si>
    <t>SCR #2(Other): 32.3 lb/hr with duct burner firing(24.7 lb/hr w/o)</t>
  </si>
  <si>
    <t>ammonia allowable-28.1 lbs/hr         emission rate-1.39 lbs/hr
formaldehyde allowable-0.82 lb/hr     emission rate-&lt;0.43 lb/hr
duct burners on</t>
  </si>
  <si>
    <t>28.bs/hr</t>
  </si>
  <si>
    <t>19.88 lbs/lhr</t>
  </si>
  <si>
    <t>duct burners off
ammonia allowable-26.6 lbs/hr   emission rate-0.73 lb/hr
formaldehyde allowable 0.8 lb/hr  emission rate-&lt;0.41 lb/hr</t>
  </si>
  <si>
    <t>14.68 lb/hr</t>
  </si>
  <si>
    <t>5.14 lbs/hr</t>
  </si>
  <si>
    <t>22 MW</t>
  </si>
  <si>
    <t>29.9 lb NOx/hr; &lt;25ppmvd @ 15% O2</t>
  </si>
  <si>
    <t>26 MW</t>
  </si>
  <si>
    <t>16.4 lb NOx/hr; 14 ppmvd @ 15% O2</t>
  </si>
  <si>
    <t>Unit G1CT1Low Mass Emission Test HIGH Load Demonstration:  Facility tested to provide data to support it as a Low Mass Emitter per 40 CFR 75.19 and to establish emission rates for NOx and Carbon Monoxide. The water to fuel ratio submitted at 1.14. Heat Input measured 271 mmBtu/hr.  Natural gas usage approx. 263730 cf.  Actual test date 06/10/2014.
This HIGH Load demonstration exceeded the permit allowable.  The facility performed another LME late July and August to re-establish the water to fuel ratio while showing passing results.</t>
  </si>
  <si>
    <t>73.5 lb CO/hr</t>
  </si>
  <si>
    <t>155 lb CO/hr</t>
  </si>
  <si>
    <t>27 MW</t>
  </si>
  <si>
    <t>82.9 lb CO/hr</t>
  </si>
  <si>
    <t>Unit G1CT2Low Mass Emission Test HIGH Load Demonstration:  Facility tested to provide data to support it as a Low Mass Emitter per 40 CFR 75.19 and to establish emission rates for NOx and Carbon Monoxide. The water to fuel ratio submitted at 1.14. Heat Input measured 282 mmBtu/hr.  Natural gas usage approx. 274323 cf.  Actual test date 06/10/2014.  Due to the exceedance of this permit allowable at this operating level, facility repeated LME demonstration to establish new water to fuel operating ration in late July/ early August.</t>
  </si>
  <si>
    <t>29.9 lb NOx/hr; &lt;25 ppmvd @ 15%O2</t>
  </si>
  <si>
    <t>18.1 lb NOx/hr; 18 ppmvd @ 15% O2</t>
  </si>
  <si>
    <t>Unit G1CT2Low Mass Emission Test HIGH Load Demonstration:  Facility tested to provide data to support it as a Low Mass Emitter per 40 CFR 75.19 and to establish emission rates for NOx and Carbon Monoxide. The water to fuel ratio submitted at 1.14. Heat Input measured 282 mmBtu/hr.  Natural gas usage approx. 274323 cf.  Actual test date 06/10/2014.</t>
  </si>
  <si>
    <t>18.1 NOx/hr; 18 ppmvd @ 15% O2</t>
  </si>
  <si>
    <t>25 WM</t>
  </si>
  <si>
    <t>29.9 lb NOx/hr; &lt;25ppmvd @ 15%O2</t>
  </si>
  <si>
    <t>12.1 lb NOx/hr; 20 ppmvd @ 15% O2</t>
  </si>
  <si>
    <t>Unit G1CT1Low Mass Emission Test LOW Load Demonstration:  Facility tested to provide data to support it as a Low Mass Emitter per 40 CFR 75.19 and to establish emission rates for NOx and Carbon Monoxide. The water to fuel ratio submitted at 0.78. Heat Input measured 142 mmBtu/hr.  Natural gas usage approx. 137817 cf.</t>
  </si>
  <si>
    <t>44.5 lb CO/hr</t>
  </si>
  <si>
    <t>13 MW</t>
  </si>
  <si>
    <t>37.4 lb CO/hr</t>
  </si>
  <si>
    <t>Unit G1CT2Low Mass Emission Test LOW Load Demonstration:  Facility tested to provide data to support it as a Low Mass Emitter per 40 CFR 75.19 and to establish emission rates for NOx and Carbon Monoxide. The water to fuel ratio submitted at 0.82. Heat Input measured 162 mmBtu/hr.  Natural gas usage approx. 157690 cf.</t>
  </si>
  <si>
    <t>15.5 lb NOx/hr; 18 ppmvd @ 15% O2</t>
  </si>
  <si>
    <t>17 MW</t>
  </si>
  <si>
    <t>53.6 lb CO/hr</t>
  </si>
  <si>
    <t>Unit G1CT1Low Mass Emission Test LOW/MID Load Demonstration:  Facility tested to provide data to support it as a Low Mass Emitter per 40 CFR 75.19 and to establish emission rates for NOx and Carbon Monoxide. The water to fuel ratio submitted at 0.88. Heat Input measured 187 mmBtu/hr.  Natural gas usage approx. 182163 cf.  Actual test date 06/10/2014.</t>
  </si>
  <si>
    <t>Unit G1CT1Low Mass Emission Test LOW/MID Load Demonstration:  Facility tested to provide data to support it as a Low Mass Emitter per 40 CFR 75.19 and to establish emission rates for NOx and Carbon Monoxide. The water to fuel ratio submitted at 0.88. Heat Input measured 187 mmBtu/hr.  Natural gas usage approx. 182163 cf.  Actual test date 06/10/2014.
This HIGH Load demonstration exceeded the permit allowable.  The facility performed another LME late July and August to re-establish the water to fuel ratio while showing passing results.</t>
  </si>
  <si>
    <t>34.5 lb CO/hr</t>
  </si>
  <si>
    <t>Unit G1CT2Low Mass Emission Test LOW/MID Load Demonstration:  Facility tested to provide data to support it as a Low Mass Emitter per 40 CFR 75.19 and to establish emission rates for NOx and Carbon Monoxide. The water to fuel ratio submitted at 0.88. Heat Input measured 200 mmBtu/hr.  Natural gas usage approx. 194107 cf.</t>
  </si>
  <si>
    <t>17.6 lb NOx/hr; 20 ppmvd @ 15% O2</t>
  </si>
  <si>
    <t>17.6 lb NOx/ hr; 20 ppmvd @ 15% O2</t>
  </si>
  <si>
    <t>21 MW</t>
  </si>
  <si>
    <t>51.8 lb CO/hr</t>
  </si>
  <si>
    <t>Unit G1CT1Low Mass Emission Test MID/HIGH Load Demonstration:  Facility tested to provide data to support it as a Low Mass Emitter per 40 CFR 75.19 and to establish emission rates for NOx and Carbon Monoxide. The water to fuel ratio submitted at 0.92. Heat Input measured 224 mmBtu/hr.  Natural gas usage approx. 217363 cf.  Actual test date 06/11/2014.</t>
  </si>
  <si>
    <t>19 lb NOx/hr; 20 ppmvd @ 15% O2</t>
  </si>
  <si>
    <t>Unit G1CT2Low Mass Emission Test MID/HIGH Load Demonstration:  Facility tested to provide data to support it as a Low Mass Emitter per 40 CFR 75.19 and to establish emission rates for NOx and Carbon Monoxide. The water to fuel ratio submitted at 0.93. Heat Input measured 240 mmBtu/hr.  Natural gas usage approx.  233750 cf.  Actual test date 06/11/2014.</t>
  </si>
  <si>
    <t>29.9 lb NOx/hr; &lt; 25ppmvd @ 15%O2</t>
  </si>
  <si>
    <t>21.2 lb NOx/hr; 23ppmvd @ 15%O2</t>
  </si>
  <si>
    <t>Unit G1CT2 Low Mass Emission Test MID/HIGH Load Demonstration:  Facility tested to provide data to support it as a Low Mass Emitter per 40 CFR 75.19 and to establish emission rates for NOx and Carbon Monoxide. The water to fuel ratio submitted at 0.93. Heat Input measured 240 mmBtu/hr.  Natural gas usage approx.  233750 cf.  Actual test date 06/11/2014.</t>
  </si>
  <si>
    <t>29.9 lb NOx/hr; &lt;25 ppmvd @15%O2</t>
  </si>
  <si>
    <t>15.4 lb NOx/hr; 22 ppmvd@15%O2</t>
  </si>
  <si>
    <t>Unit G3CT1 Low Mass Emission Test LOW Load Demonstration:  Facility tested to provide data to support it as a Low Mass Emitter per 40 CFR 75.19 and to establish emission rates for NOx and Carbon Monoxide. The water to fuel ratio submitted at 0.80. Heat Input measured 164 mmBtu/hr.  Natural gas usage approx. 159150 cf.</t>
  </si>
  <si>
    <t>35.1 lb CO/hr</t>
  </si>
  <si>
    <t>29.9 lbNOx/hr; &lt; 25ppmvd@15%O2</t>
  </si>
  <si>
    <t>15.8 lb NOx/hr; 18ppmvd @15%O2</t>
  </si>
  <si>
    <t>Unit G3CT1 Low Mass Emission Test LOW/MID Load Demonstration:  Facility tested to provide data to support it as a Low Mass Emitter per 40 CFR 75.19 and to establish emission rates for NOx and Carbon Monoxide. The water to fuel ratio submitted at 0.97. Heat Input measured 207 mmBtu/hr.  Natural gas usage approx. 205217 cf.</t>
  </si>
  <si>
    <t>73.6 lb CO/hr</t>
  </si>
  <si>
    <t>Unit G3CT1 Low Mass Emission Test LOW/MID Load Demonstration:  Facility tested to provide data to support it as a Low Mass Emitter per 40 CFR 75.19 and to establish emission rates for NOx and Carbon Monoxide. The water to fuel ratio submitted at 0.97. Heat Input measured 207 mmBtu/hr.  Natural gas usage approx. 205217 cf.  Due to the exceedance of this permit allowable at this operating level, facility repeated LME demonstration to establish new water to fuel operating ration in late July/ early August.</t>
  </si>
  <si>
    <t>18 lb NOx/hr; 19 ppmvd @15%O2</t>
  </si>
  <si>
    <t>Unit G3CT1 Low Mass Emission Test MID/HIGH Load Demonstration:  Facility tested to provide data to support it as a Low Mass Emitter per 40 CFR 75.19 and to establish emission rates for NOx and Carbon Monoxide. The water to fuel ratio submitted at 1.07. Heat Input measured 249 mmBtu/hr.  Natural gas usage approx. 242490 cf.  Actual test date 06/13/2014.</t>
  </si>
  <si>
    <t>67.4 lb CO/hr</t>
  </si>
  <si>
    <t>17.2 lb NOx/hr; 15 ppmvd @15%O2</t>
  </si>
  <si>
    <t>Unit G3CT1 Low Mass Emission Test HIGH Load Demonstration:  Facility tested to provide data to support it as a Low Mass Emitter per 40 CFR 75.19 and to establish emission rates for NOx and Carbon Monoxide. The water to fuel ratio submitted at 1.14. Heat Input measured 278 mmBtu/hr.  Natural gas usage approx. 206709 cf.  Actual test date 06/12/2014.</t>
  </si>
  <si>
    <t>111 lb CO/hr</t>
  </si>
  <si>
    <t>Unit G3CT1 Low Mass Emission Test HIGH Load Demonstration:  Facility tested to provide data to support it as a Low Mass Emitter per 40 CFR 75.19 and to establish emission rates for NOx and Carbon Monoxide. The water to fuel ratio submitted at 1.14. Heat Input measured 278 mmBtu/hr.  Natural gas usage approx. 206709 cf.  Actual test date 06/12/2014.  Due to the CO exceedance at this operating level, the facility repeated the LME demonstration late July/ early August to establish a new water to fuel operating scenario.</t>
  </si>
  <si>
    <t>73.5 lb CO/ hr</t>
  </si>
  <si>
    <t>43.5 lb CO/hr</t>
  </si>
  <si>
    <t>Unit G1CT1 Mass Emission Test High Load Demonstration:  Facility tested to provide data to support it as a Low Mass Emitter per 40 CFR 75.19 and to establish emission rates for NOx and Carbon Monoxide.  This was a repeated testing effort as first attempt in June showed exceedances of CO emission rates at higher operating levels apparently due to facility calculation error and establishment of wrong water to fuel ratio. The water to fuel ratio submitted at 0.98.  Heat Input measured 268 lb/MMbtu.  Natural Gas usage approx. 254987 cf.  This test was conducted on 07/29/14 but labled 07/28 to allow file savings.</t>
  </si>
  <si>
    <t>29.9 lb NOx/hr; &lt;25 ppmvd@15%O2</t>
  </si>
  <si>
    <t>24 lb NOx/hr; 22 ppmvd@15%O2</t>
  </si>
  <si>
    <t>Unit G1CT1 Mass Emission Test HIGH Load Demonstration:  Facility tested to provide data to support it as a Low Mass Emitter per 40 CFR 75.19 and to establish emission rates for NOx and Carbon Monoxide.  This was a repeated testing effort as first attempt in June showed exceedances of CO emission rates at higher operating levels apparently due to facility calculation error and establishment of wrong water to fuel ratio. The water to fuel ratio submitted at 0.98.  Heat Input measured 268 lb/MMbtu.  Natural Gas usage approx. 254987 cf.  This test was conducted on 07/29/14 but labled 07/28 to allow file savings.</t>
  </si>
  <si>
    <t>29.1 lb CO/hr</t>
  </si>
  <si>
    <t>Unit G1CT2 Mass Emission Test MID/HIGH Load Demonstration:  Facility tested to provide data to support it as a Low Mass Emitter per 40 CFR 75.19 and to establish emission rates for NOx and Carbon Monoxide.  This was a repeated testing effort as first attempt in June showed exceedances of CO emission rates at higher operating levels apparently due to facility calculation error and establishment of wrong water to fuel ratio. The water to fuel ratio submitted at 0.97.  Heat Input measured 242 lb/MMbtu.  Natural Gas usage approx. 230653 cf. Actual test date 07/30/14.</t>
  </si>
  <si>
    <t>29.9 lbNOx/hr; &lt;25ppmvdNOx@15%O2</t>
  </si>
  <si>
    <t>24.3 lb NOx/hr; 22.5ppmvd@15%O2</t>
  </si>
  <si>
    <t>45.8 lb CO/hr</t>
  </si>
  <si>
    <t>Unit G1CT1Low Mass Emission Test Low Load Demonstration:  Facility tested to provide data to support it as a Low Mass Emitter per 40 CFR 75.19 and to establish emission rates for NOx and Carbon Monoxide.  This was a repeated testing effort as first attempt in June showed exceedances of CO emission rates at higher operating levels apparently due to facility calculation error and establishment of wrong water to fuel ratio. The water to fuel ratio submitted at 0.84. Heat Input measured 146 mmBtu/hr.  Natural gas usage approx. 138633 cf.</t>
  </si>
  <si>
    <t>12.6 lb NOx/hr; 21.9 ppmvd@15%O2</t>
  </si>
  <si>
    <t>Unit G1CT1Low Mass Emission Test Low Load Demonstration:  Facility tested to provide data to support it as a Low Mass Emitter per 40 CFR 75.19 and to establish emission rates for NOx and Carbon Monoxide.  This was a repeated testing effort as first attempt in June showed exceedances of CO emission rates at higher operating levels apparently due to facility calculation error and establishment of wrong water to fuel ratio. The water to fuel ratio submitted at 0.84.  Heat Input measured 146 mmBtu/hr.  Natural gas usage approx. 138633 cf.</t>
  </si>
  <si>
    <t>75 lb CO/ hr</t>
  </si>
  <si>
    <t>38 lb CO/hr</t>
  </si>
  <si>
    <t>Unit G1CT2 Mass Emission Test LOW Load Demonstration:  Facility tested to provide data to support it as a Low Mass Emitter per 40 CFR 75.19 and to establish emission rates for NOx and Carbon Monoxide.  This was a repeated testing effort as first attempt in June showed exceedances of CO emission rates at higher operating levels apparently due to facility calculation error and establishment of wrong water to fuel ratio. The water to fuel ratio submitted at 0.88.  Heat Input measured 166 lb/MMbtu.  Natural Gas usage approx. 158307 cf.</t>
  </si>
  <si>
    <t>29.9 lb NOx/hr; &lt;25ppmvd@15%O2</t>
  </si>
  <si>
    <t>14.6 lb NOx/ hr; 22ppmvd@15%O2</t>
  </si>
  <si>
    <t>29.9 lb NOx/hr; &lt;25ppmvd NOx@15%O2</t>
  </si>
  <si>
    <t>16 MW</t>
  </si>
  <si>
    <t>16.3 lb NOx/hr; 21ppmvd NOx@15%O2</t>
  </si>
  <si>
    <t>Unit G1CT1 Mass Emission Test LOW/MID Load Demonstration:  Facility tested to provide data to support it as a Low Mass Emitter per 40 CFR 75.19 and to establish emission rates for NOx and Carbon Monoxide.  This was a repeated testing effort as first attempt in June showed exceedances of CO emission rates at higher operating levels apparently due to facility calculation error and establishment of wrong water to fuel ratio. The water to fuel ratio submitted at 0.91.  Heat Input measured 190 lb/MMbtu.  Natural Gas usage approx. 180800 cf.</t>
  </si>
  <si>
    <t>47.0 lb CO/hr</t>
  </si>
  <si>
    <t>34.8 CO/hr</t>
  </si>
  <si>
    <t>Unit G1CT2 Mass Emission Test LOW/MID Load Demonstration:  Facility tested to provide data to support it as a Low Mass Emitter per 40 CFR 75.19 and to establish emission rates for NOx and Carbon Monoxide.  This was a repeated testing effort as first attempt in June showed exceedances of CO emission rates at higher operating levels apparently due to facility calculation error and establishment of wrong water to fuel ratio. The water to fuel ratio submitted at 0.90.  Heat Input measured 205 lb/MMbtu.  Natural Gas usage approx. 195240 cf.</t>
  </si>
  <si>
    <t>19.0 lb NOx/hr; 22ppmvd@15%O3</t>
  </si>
  <si>
    <t>24.0 lbNOx/hr; 21ppmvd @ 15%O2</t>
  </si>
  <si>
    <t>Unit G3CT1 Mass Emission Test HIGH Load Demonstration:  Facility tested to provide data to support it as a Low Mass Emitter per 40 CFR 75.19 and to establish emission rates for NOx and Carbon Monoxide.  This was a repeated testing effort as first attempt in June showed exceedances of CO emission rates at higher operating levels apparently due to facility calculation error and establishment of wrong water to fuel ratio. The water to fuel ratio submitted at 1.01.  Heat Input measured 277 lb/MMbtu.  Natural Gas usage approx. 263970 cf. Actual test date 07/31/2014.</t>
  </si>
  <si>
    <t>44.4 lb CO/hr</t>
  </si>
  <si>
    <t>20 MW</t>
  </si>
  <si>
    <t>20.6 lb NOx/hr; 22 ppmvd NOx@15%O2</t>
  </si>
  <si>
    <t>Unit G1CT1 Mass Emission Test MID/HIGH Load Demonstration:  Facility tested to provide data to support it as a Low Mass Emitter per 40 CFR 75.19 and to establish emission rates for NOx and Carbon Monoxide.  This was a repeated testing effort as first attempt in June showed exceedances of CO emission rates at higher operating levels apparently due to facility calculation error and establishment of wrong water to fuel ratio. The water to fuel ratio submitted at 0.95.  Heat Input measured 222 lb/MMbtu.  Natural Gas usage approx. 211117 cf.  Actual test date 07/30/2014.</t>
  </si>
  <si>
    <t>20.6 lb NOx/hr; 22ppmvd NOx@15%O2</t>
  </si>
  <si>
    <t>44.8 lb CO/hr</t>
  </si>
  <si>
    <t>27.4 lb NOx/ hr;  22ppmvd@15%O2</t>
  </si>
  <si>
    <t>Unit G1CT2 Mass Emission Test HIGH Load Demonstration:  Facility tested to provide data to support it as a Low Mass Emitter per 40 CFR 75.19 and to establish emission rates for NOx and Carbon Monoxide.  This was a repeated testing effort as first attempt in June showed exceedances of CO emission rates at higher operating levels apparently due to facility calculation error and establishment of wrong water to fuel ratio. The water to fuel ratio submitted at 0.99.  Heat Input measured 286 lb/MMbtu.  Natural Gas usage approx. 272474 cf.  Actual test date 07/29/14.</t>
  </si>
  <si>
    <t>30.6 lb CO/hr</t>
  </si>
  <si>
    <t>27.4 lb NOx/ hr; 22ppmvd@15%O2</t>
  </si>
  <si>
    <t>13.8 lb NOx /hr; 20.4ppmvd @ 15%O2</t>
  </si>
  <si>
    <t>Unit G3CT1 Mass Emission Test LOW Load Demonstration:  Facility tested to provide data to support it as a Low Mass Emitter per 40 CFR 75.19 and to establish emission rates for NOx and Carbon Monoxide.  This was a repeated testing effort as first attempt in June showed exceedances of CO emission rates at higher operating levels apparently due to facility calculation error and establishment of wrong water to fuel ratio. The water to fuel ratio submitted at 0.90.  Heat Input measured 168 lb/MMbtu.  Natural Gas usage approx. 159980 cf.</t>
  </si>
  <si>
    <t>47.4 lb CO/hr</t>
  </si>
  <si>
    <t>16.2 lbNOx/hr; 20ppmvd @ 15%O2</t>
  </si>
  <si>
    <t>Unit G3CT1 Mass Emission Test LOW/MID Load Demonstration:  Facility tested to provide data to support it as a Low Mass Emitter per 40 CFR 75.19 and to establish emission rates for NOx and Carbon Monoxide.  This was a repeated testing effort as first attempt in June showed exceedances of CO emission rates at higher operating levels apparently due to facility calculation error and establishment of wrong water to fuel ratio. The water to fuel ratio submitted at 0.96.  Heat Input measured 203 lb/MMbtu.  Natural Gas usage approx. 193097 cf.</t>
  </si>
  <si>
    <t>54.4 lb CO/hr</t>
  </si>
  <si>
    <t>20.3 lbNOx/hr; 20ppmvd @ 15%O2</t>
  </si>
  <si>
    <t>Unit G3CT1 Mass Emission Test MID/HIGH Load Demonstration:  Facility tested to provide data to support it as a Low Mass Emitter per 40 CFR 75.19 and to establish emission rates for NOx and Carbon Monoxide.  This was a repeated testing effort as first attempt in June showed exceedances of CO emission rates at higher operating levels apparently due to facility calculation error and establishment of wrong water to fuel ratio. The water to fuel ratio submitted at 1.05.  Heat Input measured 246 lb/MMbtu.  Natural Gas usage approx. 234293 cf. Actual test date 08/01/2014</t>
  </si>
  <si>
    <t>54.0 lb CO/hr</t>
  </si>
  <si>
    <t>80MW; 1500 mmbtu/hr</t>
  </si>
  <si>
    <t>301 lb CO/hr</t>
  </si>
  <si>
    <t>72MW</t>
  </si>
  <si>
    <t>1.4lb/hr; 0.93ppmvd</t>
  </si>
  <si>
    <t>Retest due to maintenance on unit.  Facility supplied support to operate this retest at one operating load based on capacity factor.  Based on the 0.93ppmvd and calculated using the F-factor, the lb/hr calculates to1.4 lb/hr CO. The Reference temperature averaged at 2032 degrees Fahrenheit.</t>
  </si>
  <si>
    <t>12 ppmvd @ 15% O2</t>
  </si>
  <si>
    <t>Retest due to maintenance on unit.  Facility supplied support to operate this retest at one operating load based on capacity factor.  The Reference temperature averaged at 2032 degrees Fahrenheit.</t>
  </si>
  <si>
    <t>80MW</t>
  </si>
  <si>
    <t>25ppmvd@15%O2</t>
  </si>
  <si>
    <t>21ppmvd</t>
  </si>
  <si>
    <t>Another LME retest due to the installation of a new water injection system.  The requirement then being to re-establish the water to fuel ratio.  This test was run at the same load as the initial December 2012 tests.</t>
  </si>
  <si>
    <t>80MW; 1115mmBtu/hr</t>
  </si>
  <si>
    <t>42lb/hr</t>
  </si>
  <si>
    <t>5.37 lb NOx/hr</t>
  </si>
  <si>
    <t>856RPM</t>
  </si>
  <si>
    <t>2.58 lb/hr</t>
  </si>
  <si>
    <t>16.81 lb THC/hr</t>
  </si>
  <si>
    <t>Fuel BTU Content 978.  Method 18 samples were collected for methane emission determination.  When subtracted from the total hydrocarbons, it appears that engine emissions are composed primarily of methane and no other VOCs were detected.  Average gas process rate for the plant on this date 3.54MMSCF/day.</t>
  </si>
  <si>
    <t>5.38 lb NMOC</t>
  </si>
  <si>
    <t>180 KPPH steam</t>
  </si>
  <si>
    <t>83-114 KPPH steam</t>
  </si>
  <si>
    <t>Source is right at the limit for particulate emissions. Discussion with permitting folks and information from the facility led to the decision to not request a retest.
Test Report - Report ID# 79618
ITT - Report ID# 77506</t>
  </si>
  <si>
    <t>0.7 lbs/MMBtu</t>
  </si>
  <si>
    <t>0.4 lbs/MMBtu</t>
  </si>
  <si>
    <t>238 MMBtu/hr</t>
  </si>
  <si>
    <t>0.7 lb/MMBtu</t>
  </si>
  <si>
    <t>124 MMBtu/hr
107 KPPH Steam</t>
  </si>
  <si>
    <t>Source is right at the limit for NOx emissions. 
Information pertaining to the tested operating rate of B002 can be found in the observer's report or the communications attachments below.
Test Report - Report ID# 83637
ITT - Report ID# 77506</t>
  </si>
  <si>
    <t>0.35 lb/mmBtu</t>
  </si>
  <si>
    <t>90 MW</t>
  </si>
  <si>
    <t>R-5 emulsion polymerization process with thermal oxidizer emissions control device.</t>
  </si>
  <si>
    <t>Bureau Veritas North America, Inc.</t>
  </si>
  <si>
    <t>3 of 6 polymerization kettles in use</t>
  </si>
  <si>
    <t>3 kettles were in use</t>
  </si>
  <si>
    <t>96.6%</t>
  </si>
  <si>
    <t>Report located in Stars2 ID number 89508</t>
  </si>
  <si>
    <t>R-6 emulsion polymerization process with thermal oxidizer emissions control device.</t>
  </si>
  <si>
    <t>57.84 MMBtu/hr</t>
  </si>
  <si>
    <t>40 ppmvd @ 15% O2
9.0 lbs/hr</t>
  </si>
  <si>
    <t>Test Report ID = 83160  Testing to comply with 40 CFR Part 60 Subpart GG
LOAD CONDITIONS:
NOX EMISSIONS        MMBtu/hr               LB/HR           PPMVD @ 15% O2
LOAD 98.7%                    49.81                   1.6                           9.0
LOAD 97.0%                    46.78                   1.6                           9.0
LOAD 95.0%                    44.13                   1.5                           9.0
LOAD 92.0%                    42.73                   1.4                           9.0</t>
  </si>
  <si>
    <t>PP</t>
  </si>
  <si>
    <t>FF</t>
  </si>
  <si>
    <t>Dublin</t>
  </si>
  <si>
    <t>43017</t>
  </si>
  <si>
    <t>1.96lbs/hr, 1.0g/hp-hr</t>
  </si>
  <si>
    <t>1599 HP</t>
  </si>
  <si>
    <t>1.05 lbs/hr, 0.3 g/hp-hr</t>
  </si>
  <si>
    <t>Our facility descriptions have the engines numbered incorrectly, however the Manufacture dates correspond across both the report and permit.  P013 is engine 3 onsite (10 in the permit), P006-P012 onsite are C4-C10, but in the permit 3-9.  However if you follow only ***(EU P###)*** everything is accurate.</t>
  </si>
  <si>
    <t>0.82lb/hr, 0.7g/hp-hr</t>
  </si>
  <si>
    <t>1602 HP</t>
  </si>
  <si>
    <t>0.14 lb/hr, 0.04g/hp-hr</t>
  </si>
  <si>
    <t>1.25 lbs/hr, 0.4 g/hp-hr</t>
  </si>
  <si>
    <t>0607015007</t>
  </si>
  <si>
    <t>Humphreys Compressor Station</t>
  </si>
  <si>
    <t>Johnson Ridge Rd</t>
  </si>
  <si>
    <t>Compressor Engine #1 - Caterpillar G3612TA - natural gas fired four-stroke, lean burn internal combustion engine rated at an operating capacity of 3,550 horsepower equipped with a double oxidation catalyst.</t>
  </si>
  <si>
    <t>3550 hp</t>
  </si>
  <si>
    <t>3290 hp</t>
  </si>
  <si>
    <t>1656 HP</t>
  </si>
  <si>
    <t>0.17 lb/hr, 0.10g/hp-hr</t>
  </si>
  <si>
    <t>1.26 lbs/hr, 0.4 g/hp-hr</t>
  </si>
  <si>
    <t>0661005020</t>
  </si>
  <si>
    <t>Rockies Express Pipeline - Seneca Compressor Station</t>
  </si>
  <si>
    <t>Seneca Lake Rd</t>
  </si>
  <si>
    <t>Natural gas fired 4 stroke rich burn compressor engine, Waukesha P9394GSI, controlled by air/fuel ratio and nonselective catalytic reduction (NSCR)</t>
  </si>
  <si>
    <t>Engine 1(Catalytic Converter): Compressor Engine 1 catalytic converter; Engine 2(Catalytic Converter): Compressor Engine 2 catalytic converter</t>
  </si>
  <si>
    <t>Compressor Engineering Corp.</t>
  </si>
  <si>
    <t>4.0 g/hp-hr</t>
  </si>
  <si>
    <t>2237 hp</t>
  </si>
  <si>
    <t>1.18lbs/hr, 4.0g/hp-hr</t>
  </si>
  <si>
    <t>1686 HP</t>
  </si>
  <si>
    <t>0.009 lb/hr, 0.003 g/hp-hr</t>
  </si>
  <si>
    <t>0.010 lb/hr, 0.0003 g/hp-hr</t>
  </si>
  <si>
    <t>Engine 5(Catalytic Converter): Compressor Engine 5 Catalytic Convertor; Engine 4(Catalytic Converter): Compressor Engine 4 Catalytic Convertor;</t>
  </si>
  <si>
    <t>Compressor Engineering Cort.</t>
  </si>
  <si>
    <t>5000 hp</t>
  </si>
  <si>
    <t>0.154 g/hp-hr</t>
  </si>
  <si>
    <t>4728 hp</t>
  </si>
  <si>
    <t>0.011 g/hp-hr</t>
  </si>
  <si>
    <t>AFR and catalyst controls</t>
  </si>
  <si>
    <t>3,550 hp</t>
  </si>
  <si>
    <t>3,292 hp</t>
  </si>
  <si>
    <t>Method 320 actually used for testing.</t>
  </si>
  <si>
    <t>0210002071</t>
  </si>
  <si>
    <t>Chesapeake Exploration LLC - Kennedy 14-13-5 Pad</t>
  </si>
  <si>
    <t>OH-9 - Germano Rd</t>
  </si>
  <si>
    <t>630 Hp</t>
  </si>
  <si>
    <t>160 ppmvd @ 15% O2</t>
  </si>
  <si>
    <t>422 Hp</t>
  </si>
  <si>
    <t>86 ppmvd @ 15% O2</t>
  </si>
  <si>
    <t>0.82lb/hr, 1.0g/hp-hr</t>
  </si>
  <si>
    <t>0.11 lb/hr, 0.03g/hp-hr</t>
  </si>
  <si>
    <t>1.96lbs/hr, 2.0g/hp-hr</t>
  </si>
  <si>
    <t>1.10lbs/hr, 0.3 g/hp-hr</t>
  </si>
  <si>
    <t>3294 hp</t>
  </si>
  <si>
    <t>Air Hygiene International, Inc.</t>
  </si>
  <si>
    <t>1661 hp</t>
  </si>
  <si>
    <t>1.69lbs/hr, 0.5 g/hp-hr</t>
  </si>
  <si>
    <t>0.09 lb/hr, 0.02g/hp-hr</t>
  </si>
  <si>
    <t>1597 HP</t>
  </si>
  <si>
    <t>1.90lbs/hr, 0.5 g/hp-hr</t>
  </si>
  <si>
    <t>0607005016</t>
  </si>
  <si>
    <t>Barnesville West Compressor Station</t>
  </si>
  <si>
    <t>Hwy 801</t>
  </si>
  <si>
    <t>Warren Twp.</t>
  </si>
  <si>
    <t>Compressor Engine #3 - Natural gas-fired four-stroke lean burn (4SLB) internal combustion engine rated at an operating capacity of 2,370 horsepower (hp) and equipped with an oxidation catalyst</t>
  </si>
  <si>
    <t>CC003(Catalytic Converter): Compressor Engine #3 Catalytic Converter</t>
  </si>
  <si>
    <t>Air Hygiene International, Inc</t>
  </si>
  <si>
    <t>2,174 hp</t>
  </si>
  <si>
    <t>0.13 lb/hr, 0.04g/hp-hr</t>
  </si>
  <si>
    <t>Compressor Engine #5 - Natural gas-fired four-stroke lean burn (4SLB) internal combustion engine rated at an operating capacity of 2,370 horsepower (hp) and equipped with an oxidation catalyst</t>
  </si>
  <si>
    <t>CC005(Catalytic Converter): Compressor Engine #5 Catalytic Converter</t>
  </si>
  <si>
    <t>2,204 hp</t>
  </si>
  <si>
    <t>3307 hp</t>
  </si>
  <si>
    <t>1636 HP</t>
  </si>
  <si>
    <t>0.15 lb/hr, 0.04g/hp-hr</t>
  </si>
  <si>
    <t>CC005(Catalytic Converter): Compressor Engine #5 - 3-way Catalyst;</t>
  </si>
  <si>
    <t>1617 hp</t>
  </si>
  <si>
    <t>1.34 lbs/hr, 0.4 g/hp-hr</t>
  </si>
  <si>
    <t>1626 hp</t>
  </si>
  <si>
    <t>1639 HP</t>
  </si>
  <si>
    <t>1.32 lbs/hr, 0.4 g/hp-hr</t>
  </si>
  <si>
    <t>0.12 lb/hr, 0.03g/hp-hr</t>
  </si>
  <si>
    <t>Compressor Engine #1 - Natural gas-fired four-stroke lean burn (4SLB) internal combustion engine rated at an operating capacity of 2,370 horsepower (hp) and equipped with an oxidation catalyst</t>
  </si>
  <si>
    <t>CC001(Catalytic Converter): Compressor Engine #1 Catalytic Converter</t>
  </si>
  <si>
    <t>Air Hygiene Internatinal, Inc</t>
  </si>
  <si>
    <t>2370 hp</t>
  </si>
  <si>
    <t>2179 hp</t>
  </si>
  <si>
    <t>1.12lbs/hr, 0.3 g/hp-hr</t>
  </si>
  <si>
    <t>CC002(Catalytic Converter): Compressor Engine #2 Catalytic Converter</t>
  </si>
  <si>
    <t>1660 HP</t>
  </si>
  <si>
    <t>1.60 lbs/hr, 0.4 g/hp-hr</t>
  </si>
  <si>
    <t>Compressor Engine #6 - Natural gas-fired four-stroke lean burn (4SLB) internal combustion engine rated at an operating capacity of 2,370 horsepower (hp) and equipped with an oxidation catalyst</t>
  </si>
  <si>
    <t>CC006(Catalytic Converter): Compressor Engine #6 Catalytic Converter</t>
  </si>
  <si>
    <t>2,309 hp</t>
  </si>
  <si>
    <t>1598 hp</t>
  </si>
  <si>
    <t>0661005027</t>
  </si>
  <si>
    <t>E2 Appalachian LLC - Batesville</t>
  </si>
  <si>
    <t>58380 St John Rd</t>
  </si>
  <si>
    <t>1,680 Hp. Waukesha (L7044GSI) natural gas-fired, rich burn, turbocharged, with oxidation catalyst, compressor engine</t>
  </si>
  <si>
    <t>C2701C(Catalytic Converter): Engine Catalyst</t>
  </si>
  <si>
    <t>1277 hp</t>
  </si>
  <si>
    <t>0630005042</t>
  </si>
  <si>
    <t>Gulfport Energy - Miller Well Pad</t>
  </si>
  <si>
    <t>Jasper Rd</t>
  </si>
  <si>
    <t>Londonderry Twp.</t>
  </si>
  <si>
    <t>118 hp</t>
  </si>
  <si>
    <t>87 hp</t>
  </si>
  <si>
    <t>0.043 g/hp-hr</t>
  </si>
  <si>
    <t>4761 hp</t>
  </si>
  <si>
    <t>0.0469 g/hp-hr</t>
  </si>
  <si>
    <t>1586 hp</t>
  </si>
  <si>
    <t>1728 hp</t>
  </si>
  <si>
    <t>0634005103</t>
  </si>
  <si>
    <t>Gulfport Energy - Davidson</t>
  </si>
  <si>
    <t>Possom Hollow Rd</t>
  </si>
  <si>
    <t>One or multiple stationary natural gas-fired spark ignition (SI) internal combustion engines (ICE) with a combined total horsepower (HP) of no more than 1,000 HP for the site.*
Includes 2007 and later model year engines manufactured after the applicable effective date identified in 40 CFR 60.4230(a)(3); and engines manufactured before the effective date of the NSPS, where compliance with the Part 60 Subpart JJJJ emissions standards for the same size engine can be met by retrofitting the engine with a control device and demonstrated through stack testing.</t>
  </si>
  <si>
    <t>83 hp</t>
  </si>
  <si>
    <t>2223 hp</t>
  </si>
  <si>
    <t>0.07 g/hp-hr</t>
  </si>
  <si>
    <t>1480 hp</t>
  </si>
  <si>
    <t>1207 hp</t>
  </si>
  <si>
    <t>1400 hp</t>
  </si>
  <si>
    <t>compressor engine 3</t>
  </si>
  <si>
    <t>Engine 3(Catalytic Converter): Compressor Engine 1 catalytic converter</t>
  </si>
  <si>
    <t>2250hp</t>
  </si>
  <si>
    <t>2212 hp</t>
  </si>
  <si>
    <t>0.0787 g/hp-hr</t>
  </si>
  <si>
    <t>2180 hp</t>
  </si>
  <si>
    <t>1615 hp</t>
  </si>
  <si>
    <t>1621 hp</t>
  </si>
  <si>
    <t>CC001(Catalytic Converter): Compressor Engine #1 - Catalyic Convertor; CC002(Catalytic Converter): Compressor Engine #2 - Catalytic Convertor</t>
  </si>
  <si>
    <t>4735 hp</t>
  </si>
  <si>
    <t>4125 hp</t>
  </si>
  <si>
    <t>1650 hp</t>
  </si>
  <si>
    <t>1573 hp</t>
  </si>
  <si>
    <t>1609 hp</t>
  </si>
  <si>
    <t>0210012046</t>
  </si>
  <si>
    <t>Chesapeake Exploration LLC - Bauer 14-14-6 Pad</t>
  </si>
  <si>
    <t>Autumn Road SW</t>
  </si>
  <si>
    <t>82 ppmvd@ 15 % O2</t>
  </si>
  <si>
    <t>194 Hp or 91.9%</t>
  </si>
  <si>
    <t>6.3 ppmvd@ 15 % O2</t>
  </si>
  <si>
    <t>60 ppmvd@ 15 % O2</t>
  </si>
  <si>
    <t>194 Hp or 91.9 %</t>
  </si>
  <si>
    <t>0.8 ppmvd@ 15 % O2</t>
  </si>
  <si>
    <t>0238000187</t>
  </si>
  <si>
    <t>Trailway Wood II</t>
  </si>
  <si>
    <t>2261 County Rd 168</t>
  </si>
  <si>
    <t>Dundee</t>
  </si>
  <si>
    <t>4SLB Stationary RICE Natural Gas Engine #1</t>
  </si>
  <si>
    <t>Engineered to meet the standard</t>
  </si>
  <si>
    <t>452.8 Kw</t>
  </si>
  <si>
    <t>60 ppm @ 15% O2</t>
  </si>
  <si>
    <t>188.6 Kw</t>
  </si>
  <si>
    <t>60.51 ppm @ 15% O2</t>
  </si>
  <si>
    <t>Operated at only 41.78 % of load. .  A retest has been requested and is in the works as of 6/5/15</t>
  </si>
  <si>
    <t>Natural gas fired 4 stroke rich burn compressor engine, Waukesha VHP-L7042GSI, controlled by air/fuel ratio and nonselective catalytic reduction (NSCR)</t>
  </si>
  <si>
    <t>1574 hp</t>
  </si>
  <si>
    <t>452.8 KW</t>
  </si>
  <si>
    <t>82 ppm @ 15% O2</t>
  </si>
  <si>
    <t>188.6 KW</t>
  </si>
  <si>
    <t>71.63 ppm @ 15% O2</t>
  </si>
  <si>
    <t>Operated at only 41.78 % of load. .  If operated at a rate higher than 10% of the tested a new test will be required.</t>
  </si>
  <si>
    <t>Technical Compliance Solutions LLC</t>
  </si>
  <si>
    <t>CC011(Catalytic Converter): Compressor Engine #9 - 3-way Catalyst</t>
  </si>
  <si>
    <t>1166 hp</t>
  </si>
  <si>
    <t>1722 hp</t>
  </si>
  <si>
    <t>1745 hp</t>
  </si>
  <si>
    <t>1114 hp</t>
  </si>
  <si>
    <t>0.10 g/hp--hr</t>
  </si>
  <si>
    <t>1.18lbs/hr, 2.0g/hp-hr</t>
  </si>
  <si>
    <t>0.10 lb/hr, 0.03 g/hp-hr</t>
  </si>
  <si>
    <t>0634005108</t>
  </si>
  <si>
    <t>Gulfport Energy - Vozar</t>
  </si>
  <si>
    <t>McElhaney Rd</t>
  </si>
  <si>
    <t>92 hp</t>
  </si>
  <si>
    <t>0.101 g/hp-hr</t>
  </si>
  <si>
    <t>271 hp</t>
  </si>
  <si>
    <t>585 hp as permitted</t>
  </si>
  <si>
    <t>3.0 g/hp-hr &amp; 220 ppm @ 15% O2</t>
  </si>
  <si>
    <t>0.79 g &amp; 37.38 ppm</t>
  </si>
  <si>
    <t>1636 hp</t>
  </si>
  <si>
    <t>1.02 g &amp; 50.84 ppm</t>
  </si>
  <si>
    <t>4075 hp</t>
  </si>
  <si>
    <t>1.228 g/hp-hr</t>
  </si>
  <si>
    <t>118 hp Cummins engine, serial number 46639148</t>
  </si>
  <si>
    <t>425 hp</t>
  </si>
  <si>
    <t>353 hp</t>
  </si>
  <si>
    <t>1.367 g/hp-hr</t>
  </si>
  <si>
    <t>0.0075 g/hp-hr</t>
  </si>
  <si>
    <t>1236 HP or 92.2</t>
  </si>
  <si>
    <t>3.3 ppm @ 15% O2 and 0.025 g/hp-hr</t>
  </si>
  <si>
    <t>0.50 g/hp-hr</t>
  </si>
  <si>
    <t>0.3658 g/hp-hr</t>
  </si>
  <si>
    <t>0.0026 g/hp-hr</t>
  </si>
  <si>
    <t>0.1609 g/hp-hr</t>
  </si>
  <si>
    <t>C2704C(Catalytic Converter): Engine Catalyst</t>
  </si>
  <si>
    <t>1,510 hp</t>
  </si>
  <si>
    <t>0.12 lb/hr, 0.03 g/hp-hr</t>
  </si>
  <si>
    <t>0630005043</t>
  </si>
  <si>
    <t>Gulfport Energy - Ripley Well Pad</t>
  </si>
  <si>
    <t>Shipley Rd</t>
  </si>
  <si>
    <t>0.137 g/hp-hr</t>
  </si>
  <si>
    <t>1165 hp</t>
  </si>
  <si>
    <t>86 ppm@15% O2 or 1.0g/bhp-hr 93%</t>
  </si>
  <si>
    <t>2225 Hp</t>
  </si>
  <si>
    <t>47.3 ppm@15% O2 and 0.017g/bhp-hr 94.5 %</t>
  </si>
  <si>
    <t>B009-2.5 Catalyst Pressure and 880 degF Catalyst temp, B010-3.0 Catalyst Pressure and 880 degF Catalyst temp, B014-1.0 Catalyst Pressure and 870 degF Catalyst Temperature</t>
  </si>
  <si>
    <t>2.0 g/hp-hr
160 ppmdv @ 15% O2</t>
  </si>
  <si>
    <t>0.71 g/hp-hr
83.4 ppmdv @ 15% O2</t>
  </si>
  <si>
    <t>1.0 g/hp-hr
82 ppmdv @ 15% O2</t>
  </si>
  <si>
    <t>2241 Hp</t>
  </si>
  <si>
    <t>0.40 g/hp-hr
32.7 ppmdv @ 15% O2</t>
  </si>
  <si>
    <t>1361 hp</t>
  </si>
  <si>
    <t>60 ppm @15%O2 or 0.7 g/bhp-hr 93%</t>
  </si>
  <si>
    <t>41.9 ppm @15%O2 and 0.14 g/bhp-hr 98.4 %</t>
  </si>
  <si>
    <t>0634005069</t>
  </si>
  <si>
    <t>Gulfport Energy - Arrowhead II  - Darla</t>
  </si>
  <si>
    <t>65800 Mt. Olivett Road</t>
  </si>
  <si>
    <t>99 hp</t>
  </si>
  <si>
    <t>0.161 g/hp-hr</t>
  </si>
  <si>
    <t>C2707C(Catalytic Converter): Engine Catalyst</t>
  </si>
  <si>
    <t>1,512 hp</t>
  </si>
  <si>
    <t>0607015003</t>
  </si>
  <si>
    <t>Gulfport Energy- Shugert 12 Well Pad</t>
  </si>
  <si>
    <t>Great Plains Services</t>
  </si>
  <si>
    <t>91 hp</t>
  </si>
  <si>
    <t>0.185 g/hp-hr</t>
  </si>
  <si>
    <t>Compressor Engine #4 - Natural gas-fired four-stroke lean burn (4SLB) internal combustion engine rated at an operating capacity of 2,370 horsepower (hp) and equipped with an oxidation catalyst</t>
  </si>
  <si>
    <t>CC004(Catalytic Converter): Compressor Engine #4 Catalytic Converter</t>
  </si>
  <si>
    <t>2,188 hp</t>
  </si>
  <si>
    <t>98.8 ppm @ 15% O2 and 1.233 g/hp-hr</t>
  </si>
  <si>
    <t>0.064 g/bhp-hr or 19.7 ppmvd@ 15% O2</t>
  </si>
  <si>
    <t>0285032008</t>
  </si>
  <si>
    <t>Wooster Renewable Energy, LLC</t>
  </si>
  <si>
    <t>1123 Old Columbus Road</t>
  </si>
  <si>
    <t>Combined Heat and Process Unit consisting of a 1,475 hp/1,800 rpm/1,100 kw, 4SLB, digester gas engine powering a 1.3 MW generator</t>
  </si>
  <si>
    <t>Oxygen Sensor that will adjust fuel to air ratios.</t>
  </si>
  <si>
    <t>1475 Hp</t>
  </si>
  <si>
    <t>86 ppm @ 15% O2
1.0 g/hp-hr</t>
  </si>
  <si>
    <t>1341 Hp</t>
  </si>
  <si>
    <t>24.24 ppm @ 15% O2
0.29 g/hp-hr</t>
  </si>
  <si>
    <t>160 ppm @ 15% O2
2.0 g/hp-hr</t>
  </si>
  <si>
    <t>116.86 ppm @ 15% O2
1.45 g/hp-hr</t>
  </si>
  <si>
    <t>0.21 lb/hr, 0.10 g/hp-hr</t>
  </si>
  <si>
    <t>5.90 lbs/hr</t>
  </si>
  <si>
    <t>1512 kW</t>
  </si>
  <si>
    <t>3.28 lbs/hr</t>
  </si>
  <si>
    <t>800 kW</t>
  </si>
  <si>
    <t>779 kW</t>
  </si>
  <si>
    <t>1.14 lbs/hr as propane</t>
  </si>
  <si>
    <t>3.66 lbs/hr</t>
  </si>
  <si>
    <t>0.19 g/hp-hr</t>
  </si>
  <si>
    <t>0634005090</t>
  </si>
  <si>
    <t>E2 Ohio Compression LLC - Mizer</t>
  </si>
  <si>
    <t>84500 Addy Rd</t>
  </si>
  <si>
    <t>One or multiple stationary natural gas-fired spark ignition (SI) internal combustion engines (ICE) with a combined total horsepower (HP) of no more than 1,800 HP for the site.  Includes 2007 and later model year engines manufactured after the applicable effective date identified in 40 CFR 60.4230(a)(3) and engines manufactured before the NSPS effective date where compliance with the Part 60 Subpart JJJJ emission standards for the same size engine can be demonstrated through stack testing</t>
  </si>
  <si>
    <t>Cat01(Catalytic Converter): Oxidation Catalyst for 4SLB RICE</t>
  </si>
  <si>
    <t>680 hp</t>
  </si>
  <si>
    <t>675 hp</t>
  </si>
  <si>
    <t>0.29 g/hp-hr</t>
  </si>
  <si>
    <t>C2708C(Catalytic Converter): Engine Catalyst</t>
  </si>
  <si>
    <t>0.24 g/hp-hr</t>
  </si>
  <si>
    <t>C2705C(Catalytic Converter): Engine Catalyst</t>
  </si>
  <si>
    <t>1,295 hp</t>
  </si>
  <si>
    <t>0.30 lb/hr, 0.10 g/hp-hr</t>
  </si>
  <si>
    <t>2,309</t>
  </si>
  <si>
    <t>0.26 g/hp-hr</t>
  </si>
  <si>
    <t>0.457 g/hp-hr</t>
  </si>
  <si>
    <t>85 hp</t>
  </si>
  <si>
    <t>0.334 g/hp-hr</t>
  </si>
  <si>
    <t>test date was actually 6-26-2015.  To input data for engines that share a P002 number you have to change date or something.  If I use 6-26-2015 information will not be accepted because these two engine both are P002 unit numbers-tow engines with hp of less than 1800 hp for site</t>
  </si>
  <si>
    <t>Great Plains Analytical Service</t>
  </si>
  <si>
    <t>101 hp</t>
  </si>
  <si>
    <t>0.339 g/hp-hr</t>
  </si>
  <si>
    <t>0634005101</t>
  </si>
  <si>
    <t>Chesapeake Exploration LLC - Trushell 8-13-6 Pad</t>
  </si>
  <si>
    <t>OH-151E Scio Bowerston Rd</t>
  </si>
  <si>
    <t>192 hp</t>
  </si>
  <si>
    <t>0.44 lb/hr, 0.10 g/hp-hr</t>
  </si>
  <si>
    <t>0.32 g/hp-hr</t>
  </si>
  <si>
    <t>Kindermorgan Corp</t>
  </si>
  <si>
    <t>2500 hp</t>
  </si>
  <si>
    <t>8.0 g/hp-hr</t>
  </si>
  <si>
    <t>2502 hp</t>
  </si>
  <si>
    <t>5.73 g/hp-hr</t>
  </si>
  <si>
    <t>2499 hp</t>
  </si>
  <si>
    <t>4.29 g/hp-hr</t>
  </si>
  <si>
    <t>3400 hp</t>
  </si>
  <si>
    <t>11.0 g/hp-hr</t>
  </si>
  <si>
    <t>3399 hp</t>
  </si>
  <si>
    <t>5.07 g/hp-hr</t>
  </si>
  <si>
    <t>ASTM method 6522-00 used</t>
  </si>
  <si>
    <t>3262 hp</t>
  </si>
  <si>
    <t>6.19 g/hp-hr</t>
  </si>
  <si>
    <t>0.139 g/hp-hr</t>
  </si>
  <si>
    <t>0.344 g/hp-hr</t>
  </si>
  <si>
    <t>0.105 g/hp-hr</t>
  </si>
  <si>
    <t>0.057 g/hp-hr</t>
  </si>
  <si>
    <t>0.48 lb/hr, 0.10 g/hp-hr</t>
  </si>
  <si>
    <t>630 HP</t>
  </si>
  <si>
    <t>540 ppmvd @ 15% O2</t>
  </si>
  <si>
    <t>0.5 ppmvd @ 15% O2</t>
  </si>
  <si>
    <t>0634005071</t>
  </si>
  <si>
    <t>Gulfport Energy - County Line - Puskarich</t>
  </si>
  <si>
    <t>76015 Moorefield Hill Rd</t>
  </si>
  <si>
    <t>103 hp</t>
  </si>
  <si>
    <t>0634005070</t>
  </si>
  <si>
    <t>Gulfport Energy - County Line II - Gustina-Bear</t>
  </si>
  <si>
    <t>34011 Cadiz-Piedmont Rd</t>
  </si>
  <si>
    <t>57 hp</t>
  </si>
  <si>
    <t>0.521 g/hp-hr</t>
  </si>
  <si>
    <t>1.0 g/hp--hr</t>
  </si>
  <si>
    <t>RMC Envirnmental, Inc.</t>
  </si>
  <si>
    <t>1,148 hp</t>
  </si>
  <si>
    <t>RMC Environmental, Inc</t>
  </si>
  <si>
    <t>1,268 hp</t>
  </si>
  <si>
    <t>CC005(Catalytic Converter): Compressor Engine #5 - 3-way Catalyst; CC005(Catalytic Converter): Compressor Engine #5 - 3-way Catalyst</t>
  </si>
  <si>
    <t>1,148hp</t>
  </si>
  <si>
    <t>1,231 hp</t>
  </si>
  <si>
    <t>0.7 g/h-hr</t>
  </si>
  <si>
    <t>0.070 g/hp-hr</t>
  </si>
  <si>
    <t>0.671 g/hp-hr</t>
  </si>
  <si>
    <t>1.197 g/hp-hr</t>
  </si>
  <si>
    <t>0.795 hp</t>
  </si>
  <si>
    <t>1772 hp</t>
  </si>
  <si>
    <t>0.01 g/hp-hr</t>
  </si>
  <si>
    <t>47 ppm @ 15% O2</t>
  </si>
  <si>
    <t>1122.3 or 88.7%</t>
  </si>
  <si>
    <t>11.15 ppm @ 15% O2</t>
  </si>
  <si>
    <t>270 ppmvd@ 15 % O2</t>
  </si>
  <si>
    <t>194 Hp 91.9%</t>
  </si>
  <si>
    <t>13.1 ppmvd@ 15 % O2</t>
  </si>
  <si>
    <t>540 ppm @ 15% O2 or 4.0 g/bhp-hr  93%DE</t>
  </si>
  <si>
    <t>13.60 ppm @ 15% O2 or 0.11 g/bhp-hr  94.5%DE</t>
  </si>
  <si>
    <t>1133 or 89.5%</t>
  </si>
  <si>
    <t>14.31 ppm @ 15% O2</t>
  </si>
  <si>
    <t>0.039 g/hp-hr</t>
  </si>
  <si>
    <t>0.523 g/hp-hr</t>
  </si>
  <si>
    <t>1,241 hp</t>
  </si>
  <si>
    <t>1,260 hp</t>
  </si>
  <si>
    <t>0.419 g/hp-hr</t>
  </si>
  <si>
    <t>alt. method 106 used.  method 25A incorporated by reference</t>
  </si>
  <si>
    <t>0.163 g/hp-hr</t>
  </si>
  <si>
    <t>0.027 g/hp-hr</t>
  </si>
  <si>
    <t>0.253 g/hp-hr</t>
  </si>
  <si>
    <t>0.037 g/hp-hr</t>
  </si>
  <si>
    <t>0.222 g/hp-hr</t>
  </si>
  <si>
    <t>1,252 hp</t>
  </si>
  <si>
    <t>0.46 g/hp-hr</t>
  </si>
  <si>
    <t>0.063 g/hp-hr</t>
  </si>
  <si>
    <t>0.36 g/hphr</t>
  </si>
  <si>
    <t>0.3 g/hp-hr</t>
  </si>
  <si>
    <t>1,251 hp</t>
  </si>
  <si>
    <t>0.4217 g/hp-hr</t>
  </si>
  <si>
    <t>270 ppm @ 15% O2</t>
  </si>
  <si>
    <t>264.52 ppm @ 15% O2</t>
  </si>
  <si>
    <t>Operated at only 41.78 % of load. Will be limited to this output unless tested otherwise.</t>
  </si>
  <si>
    <t>0.0 g/hp-hr</t>
  </si>
  <si>
    <t>0.003 g/hp-hr</t>
  </si>
  <si>
    <t>540 ppm @ 15% O2
4.0 g/hp-hr</t>
  </si>
  <si>
    <t>1371 Hp</t>
  </si>
  <si>
    <t>390.05 ppm @ 15% O2
2.95 g/hp-hr</t>
  </si>
  <si>
    <t>270 ppm @ 15% O2 or 2.0 g/bhp-hr 93%DE</t>
  </si>
  <si>
    <t>4.3 ppm @ 15% O2 or 0.03 g/bhp-hr 98.4% DE</t>
  </si>
  <si>
    <t>0.008 g/hp-hr</t>
  </si>
  <si>
    <t>2196.5 Hp</t>
  </si>
  <si>
    <t>97.5% Destruction</t>
  </si>
  <si>
    <t>1.4 g/hp-hr</t>
  </si>
  <si>
    <t>1228 hp</t>
  </si>
  <si>
    <t>1,228hp</t>
  </si>
  <si>
    <t>0.1 g/hr-hr</t>
  </si>
  <si>
    <t>0684015015</t>
  </si>
  <si>
    <t>DTE Marietta</t>
  </si>
  <si>
    <t>Montrose Environmental Group</t>
  </si>
  <si>
    <t>8 MW Turbine and heat recovery steam generator (HRSG) - Natural Gas</t>
  </si>
  <si>
    <t>SCR(NOx Reduction Technology): Selective Catalytic Reduction (SCR)</t>
  </si>
  <si>
    <t>83.3 mm btu/hr</t>
  </si>
  <si>
    <t>25.0 ppm</t>
  </si>
  <si>
    <t>75 mm btu/hr
91% steam load</t>
  </si>
  <si>
    <t>16.7 ppm</t>
  </si>
  <si>
    <t>turbine and HRSG combined</t>
  </si>
  <si>
    <t>MontroseEnvironmental Group</t>
  </si>
  <si>
    <t>83.3 lb/mm btu</t>
  </si>
  <si>
    <t>80 mm btu/hr</t>
  </si>
  <si>
    <t>1.79 ppm</t>
  </si>
  <si>
    <t>130 mm btu/hr</t>
  </si>
  <si>
    <t>112 mm btu/hr</t>
  </si>
  <si>
    <t>312.8 lb/mm scf</t>
  </si>
  <si>
    <t>HRSG only</t>
  </si>
  <si>
    <t>7 MW</t>
  </si>
  <si>
    <t>0.13 lb/mmBtu</t>
  </si>
  <si>
    <t>0.0059 lb/mmBtu</t>
  </si>
  <si>
    <t>0.048 lb/mmBtu</t>
  </si>
  <si>
    <t>0.0087 lb/mmBtu</t>
  </si>
  <si>
    <t>0125064019</t>
  </si>
  <si>
    <t>Dublin Advanced Energy Partners - Dublin Rec Center</t>
  </si>
  <si>
    <t>5600 Post Road</t>
  </si>
  <si>
    <t>349 bhp natural gas-fired stationary combustion engine</t>
  </si>
  <si>
    <t>349 hp-hr</t>
  </si>
  <si>
    <t>1.0 g/hp-hr or 82 ppmvd at 15% O2</t>
  </si>
  <si>
    <t>332.6 hp-hr</t>
  </si>
  <si>
    <t>81.4 ppmvd at 15% O2</t>
  </si>
  <si>
    <t>This testing was performed to satisfy the initial testing requirements of 40 CFR Part 60 Subpart JJJJ - Standards of Performance for Stationary Spark Ignition Internal Combustion Engines.</t>
  </si>
  <si>
    <t>1667</t>
  </si>
  <si>
    <t>0..11 g/hp-hr &amp; 0.399 lb/hr</t>
  </si>
  <si>
    <t>0.7 g/hp-hr or 60 ppmvd at 15% O2</t>
  </si>
  <si>
    <t>6.1 ppmvd, as propane, at 15% O2</t>
  </si>
  <si>
    <t>PCT1(Other): Water Injection for NOx reduction during periods when distillate oil is used as fuel.; PCT2(Other): Water Injection for NOx reduction during periods when distillate oil is used as fuel; PCT3(Other): Water injection for NOx reduction during pe</t>
  </si>
  <si>
    <t>80 MW, nominal</t>
  </si>
  <si>
    <t>269.0 lb/hr and 42 ppmvd @ 15% oxygen</t>
  </si>
  <si>
    <t>92 MWe</t>
  </si>
  <si>
    <t>166.8 lb/hr and 37 ppmvd @ 15% oxygen</t>
  </si>
  <si>
    <t>This test was conducted to establish fuel-and-unit specific NOx emissions rates while burning No. 2 fuel oil in accordance with the low mass emissions unit provisions in 40 CFR 75.19.  
Emissions units P001, P002, P003, and P004 are identical units and qu</t>
  </si>
  <si>
    <t>161.0 lb/hr and 38 ppmvd @ 15% oxygen</t>
  </si>
  <si>
    <t>98 MWe</t>
  </si>
  <si>
    <t>200.3 lb/hr and 42 ppmvd @ 15% oxygen</t>
  </si>
  <si>
    <t>93 MWe</t>
  </si>
  <si>
    <t>189.3 lb/hr and 41 ppmvd @ 15% oxygen</t>
  </si>
  <si>
    <t>1,093 lb/hr while burning No. 2 fuel oil</t>
  </si>
  <si>
    <t>This test was conducted to establish fuel-and-unit specific CO emissions rates while burning No. 2 fuel oil in accordance with the low mass emissions unit provisions in 40 CFR 75.19.  
Emissions units P001, P002, P003, and P004 are identical units and qua</t>
  </si>
  <si>
    <t>6.7 lb/hr</t>
  </si>
  <si>
    <t>This test was conducted to demonstrate initial compliance with the VOC emissions limitation while burning No. 2 fuel oil.</t>
  </si>
  <si>
    <t>PCT5(Other): Water injection for NOx reduction during periods when distillate oil is used as fuel.; PCT6(Other): Water injection for NOx reduction during periods when distillate oil is used for fuel.</t>
  </si>
  <si>
    <t>169.7 lb/hr and 35.4 ppmvd @ 15% oxygen</t>
  </si>
  <si>
    <t>This test was conducted to establish fuel-and-unit specific NOx emissions rates while burning No. 2 fuel oil in accordance with the low mass emissions unit provisions in 40 CFR 75.19.  
Emissions units P005 and P006 are identical units and qualify for sin</t>
  </si>
  <si>
    <t>165.6 lb/hr and 36.5 ppmvd @ 15% oxygen</t>
  </si>
  <si>
    <t>1,093 lb/hr</t>
  </si>
  <si>
    <t>This test was conducted to establish fuel-and-unit specific CO emissions rates while burning No. 2 fuel oil in accordance with the low mass emissions unit provisions in 40 CFR 75.19.  
Emissions units P005 and P006 are identical units and qualify for sing</t>
  </si>
  <si>
    <t>3.9 lb/hr</t>
  </si>
  <si>
    <t>1.3 lb/hr</t>
  </si>
  <si>
    <t>1.1 lb/hr</t>
  </si>
  <si>
    <t>CC001(Catalytic Converter): Compressor Engine #1 - Oxidation Catalyst; CC002(Catalytic Converter): Compressor Engine #2 - Oxidation Catalyst; CC003(Catalytic Converter): Compressor Engine #3 - Oxidation Catalyst</t>
  </si>
  <si>
    <t>3402 hp</t>
  </si>
  <si>
    <t>0656005017</t>
  </si>
  <si>
    <t>Triad Hunter, LLC, Stalder Pad</t>
  </si>
  <si>
    <t>49947 Twp 724</t>
  </si>
  <si>
    <t>Sardis</t>
  </si>
  <si>
    <t>43946</t>
  </si>
  <si>
    <t>C003(Catalytic Converter): Oxidation Catalyst</t>
  </si>
  <si>
    <t>630 hp</t>
  </si>
  <si>
    <t>2.00 g/hp-hr</t>
  </si>
  <si>
    <t>590 hp</t>
  </si>
  <si>
    <t>0656005028</t>
  </si>
  <si>
    <t>Miller Compressor Station</t>
  </si>
  <si>
    <t>51103 Twp Rd 847</t>
  </si>
  <si>
    <t>Seneca Twp.</t>
  </si>
  <si>
    <t>Waukesha 1680 bhp Model L7044GSI 4-stroke Natural Gas Rich Burn Gas Compressor Engine Model Year 2014 controlled by a catalyst</t>
  </si>
  <si>
    <t>C-2701C(Catalytic Converter): Engine Catalyst; C-2702C(Catalytic Converter): Engine Catalyst; C-2703C(Catalytic Converter): Engine Catalyst; C-2704C(Catalytic Converter): Engine Catalyst; C-2705C(Catalytic Converter): Engine Catalyst; C-2706C(Catalytic Co</t>
  </si>
  <si>
    <t>0661005052</t>
  </si>
  <si>
    <t>Long Compressor Station</t>
  </si>
  <si>
    <t>55135 Batesville Rd</t>
  </si>
  <si>
    <t>1,680 hp Waukesha 7044GSI  NG Fired-rich burn-4stroke compressor engine</t>
  </si>
  <si>
    <t>C-01(Catalytic Converter): Non-selective catalyst reduction device for C-2000; C-02(Catalytic Converter): Non-selective catalyst reduction device for C-2100; C-03(Catalytic Converter): Non-selective catalyst reduction device for C-2200; C-04(Catalytic Con</t>
  </si>
  <si>
    <t>Technical Compliance Solutions</t>
  </si>
  <si>
    <t>1628 hp</t>
  </si>
  <si>
    <t>1272 Hp</t>
  </si>
  <si>
    <t>Nox tested to comply with the  NOx SIP.  The Nox was tested via 7E.</t>
  </si>
  <si>
    <t>1249 Hp</t>
  </si>
  <si>
    <t>1300 Hp</t>
  </si>
  <si>
    <t>605 hp NG-fired generator equipped w/3-way catalyst Baldor IGLC420-2N: engine reconstructed and given new manufacture date 2016-02-23 (see compliance reports)</t>
  </si>
  <si>
    <t>1.0g/Hp-hr &amp; 86ppm @ 15% O2, &amp; 0.93lb/hr</t>
  </si>
  <si>
    <t>555</t>
  </si>
  <si>
    <t>0.006g/Hp-hr &amp; 0.44ppm @ 15% O2, &amp; 0.007lb/hr</t>
  </si>
  <si>
    <t>1616 hp</t>
  </si>
  <si>
    <t>2.0 g/Hp-hr &amp; 160ppm @ 15%O2 &amp; 1.33lb/hr</t>
  </si>
  <si>
    <t>0.014 g/Hp-hr &amp; 3.5 @ 15%O2, &amp; 0.017 lb/hr</t>
  </si>
  <si>
    <t>1737 HP</t>
  </si>
  <si>
    <t>0.010 lb/hr, 0.003 g/hp-hr</t>
  </si>
  <si>
    <t>CC005(Catalytic Converter): Compressor Engine #5 Catalytic Converter; CC004(Catalytic Converter): Compressor Engine #4 Catalytic Converter; CC006(Catalytic Converter): Compressor Engine #6 Catalytic Converter</t>
  </si>
  <si>
    <t>2198 hp</t>
  </si>
  <si>
    <t>2277 hp</t>
  </si>
  <si>
    <t>2281 hp</t>
  </si>
  <si>
    <t>3345 hp</t>
  </si>
  <si>
    <t>CAT 3508BLE SI combustion engine 690 bhp</t>
  </si>
  <si>
    <t>670 hp</t>
  </si>
  <si>
    <t>CD-1(Catalytic Converter): Control Device for Compressor Engine-1</t>
  </si>
  <si>
    <t>1380 hp</t>
  </si>
  <si>
    <t>850 hp</t>
  </si>
  <si>
    <t>1606 hp</t>
  </si>
  <si>
    <t>1623 hp</t>
  </si>
  <si>
    <t>1600 Hp or 90.1% of Max</t>
  </si>
  <si>
    <t>.34 lbs/hr, 0.1 g/hp/hr, 9 ppmvd@15%O2</t>
  </si>
  <si>
    <t>0.51 lbs/hr, 0.14 g/hp/hr, 13 ppmvd@15%O2</t>
  </si>
  <si>
    <t>560 Hp or 92.6% of Max</t>
  </si>
  <si>
    <t>0.01 lbs/hr, 0.0 g/hp/hr, 0.01 ppmvd@15%O2</t>
  </si>
  <si>
    <t>1664</t>
  </si>
  <si>
    <t>0.047 g/hp-hr &amp; 0.173 lb/hr</t>
  </si>
  <si>
    <t>CC-1(Catalytic Converter): Oxidation Catalyst 1; CC-2(Catalytic Converter): Oxidation Catalyst 2; CC-3(Catalytic Converter): Oxidation Catalyst 3</t>
  </si>
  <si>
    <t>Montrose Air Quality Services</t>
  </si>
  <si>
    <t>1,340 Hp</t>
  </si>
  <si>
    <t>82 ppmvd@15% O2 &amp; 0.5 g/bhp-hr</t>
  </si>
  <si>
    <t>1,129 HP or 82%</t>
  </si>
  <si>
    <t>31.3 ppmvd@15% O2 &amp; 0.46 g/bhp-hr</t>
  </si>
  <si>
    <t>60 ppmvd@15% O2 &amp; 0.26 g/bhp-hr</t>
  </si>
  <si>
    <t>16.5 ppmvd@15% O2 &amp; 0.23 g/bhp-hr</t>
  </si>
  <si>
    <t>1,053 HP or 76%</t>
  </si>
  <si>
    <t>15.0 ppmvd@15% O2 &amp; 0.21 g/bhp-hr</t>
  </si>
  <si>
    <t>30.0 ppmvd@15% O2 &amp; 0.44 g/bhp-hr</t>
  </si>
  <si>
    <t>0.048 g/hp-hr &amp; 0.169 lb/hr</t>
  </si>
  <si>
    <t>0607075002</t>
  </si>
  <si>
    <t>Ascent Resources - Utica, LLC - CHC Dutton (Wheeling)</t>
  </si>
  <si>
    <t>43125 Dutton Drive</t>
  </si>
  <si>
    <t>Natural Gas Compression engine</t>
  </si>
  <si>
    <t>Comp Engine(Catalytic Converter): Natural Gas Compressor Engine Catalytic Converter</t>
  </si>
  <si>
    <t>EcoTest Energy Resources</t>
  </si>
  <si>
    <t>139 hp</t>
  </si>
  <si>
    <t>C-1(Catalytic Converter): Engine Catalyst; C-2(Catalytic Converter): Engine Catalyst; C-3(Catalytic Converter): Engine #3 Catalyst; C-4(Catalytic Converter): Engine #4 Catalyst; C-5(Catalytic Converter): Engine #5 Catalyst; C-6(Catalytic Converter): Engin</t>
  </si>
  <si>
    <t>1646 hp</t>
  </si>
  <si>
    <t>2.0 g/Hp-hr, 1.96 lbs/hr</t>
  </si>
  <si>
    <t>1703</t>
  </si>
  <si>
    <t>0.36 g/Hp-hr, 1.36 lbs/hr</t>
  </si>
  <si>
    <t>0.46 g/Hp-hr, 1.68 lbs/hr</t>
  </si>
  <si>
    <t>1629</t>
  </si>
  <si>
    <t>0.35 g/Hp-hr, 1.27 lbs/hr</t>
  </si>
  <si>
    <t>0.39 g/Hp-hr, 1.38 lbs/hr</t>
  </si>
  <si>
    <t>1671</t>
  </si>
  <si>
    <t>0.35 g/Hp-hr, 1.30 lbs/hr</t>
  </si>
  <si>
    <t>0.42 g/Hp-hr, 1.50 lbs/hr</t>
  </si>
  <si>
    <t>1654</t>
  </si>
  <si>
    <t>0.37 g/Hp-hr, 1.33 lbs/hr</t>
  </si>
  <si>
    <t>0.44 g/Hp-hr, 1.61 lbs/hr</t>
  </si>
  <si>
    <t>1679</t>
  </si>
  <si>
    <t>0.33 g/Hp-hr, 1.21 lbs/hr</t>
  </si>
  <si>
    <t>1740</t>
  </si>
  <si>
    <t>0.40 g/Hp-hr, 1.53 lbs/hr</t>
  </si>
  <si>
    <t>0.7 g/Hp-hr, 0.71 lb/hr</t>
  </si>
  <si>
    <t>0.003 g/Hp-hr, 0.011 lb/hr</t>
  </si>
  <si>
    <t>0.0 g/Hp-hr, 0.0 lb/hr</t>
  </si>
  <si>
    <t>0.0009 g/Hp-hr, 0.0031 lb/hr</t>
  </si>
  <si>
    <t>0.01 g/Hp-hr, 0.029 lb/hr</t>
  </si>
  <si>
    <t>0.01 g/Hp-hr, 0.021 lb/hr</t>
  </si>
  <si>
    <t>0.09 g/Hp-hr, 0.33 lb/hr</t>
  </si>
  <si>
    <t>1644 HP</t>
  </si>
  <si>
    <t>0.07 lb/hr, 0.02g/hp-hr</t>
  </si>
  <si>
    <t>1627 HP</t>
  </si>
  <si>
    <t>0.06 lb/hr, 0.02g/hp-hr</t>
  </si>
  <si>
    <t>1710 HP</t>
  </si>
  <si>
    <t>0.13 lb/hr, 0.03g/hp-hr</t>
  </si>
  <si>
    <t>1657 HP</t>
  </si>
  <si>
    <t>1662 HP</t>
  </si>
  <si>
    <t>0.16 lb/hr, 0.04g/hp-hr</t>
  </si>
  <si>
    <t>1.13lbs/hr, 0.3 g/hp-hr</t>
  </si>
  <si>
    <t>1.96lbs/hr, 0.4 g/hp-hr</t>
  </si>
  <si>
    <t>1.11 lbs/hr, 0.3 g/hp-hr</t>
  </si>
  <si>
    <t>1.25 lbs/hr, 0.3 g/hp-hr</t>
  </si>
  <si>
    <t>1.35 lbs/hr, 0.4 g/hp-hr</t>
  </si>
  <si>
    <t>0.85 lbs/hr, 0.2 g/hp-hr</t>
  </si>
  <si>
    <t>1.38 lbs/hr, 0.4 g/hp-hr</t>
  </si>
  <si>
    <t>16716 HP</t>
  </si>
  <si>
    <t>1.06 lbs/hr, 0.3 g/hp-hr</t>
  </si>
  <si>
    <t>1.45 lbs/hr, 0.4 g/hp-hr</t>
  </si>
  <si>
    <t>0.02 lb/hr, 0..01 g/hp-hr</t>
  </si>
  <si>
    <t>0.02 lb/hr, 0.09 g/hp-hr</t>
  </si>
  <si>
    <t>CC001(Catalytic Converter): Compressor Engine #1 Catalytic Converter; CC002(Catalytic Converter): Compressor Engine #2 Catalytic Converter; CC003(Catalytic Converter): Compressor Engine #3 Catalytic Converter</t>
  </si>
  <si>
    <t>2270 hp</t>
  </si>
  <si>
    <t>3318 hp</t>
  </si>
  <si>
    <t>CC07(Catalytic Converter): Compressor Engine #7 Catalytic Convertor; CC008(Catalytic Converter): Compressor Engine #8 Catalytic Convertor</t>
  </si>
  <si>
    <t>Air Hygiene International Inc.</t>
  </si>
  <si>
    <t>2,210 hp</t>
  </si>
  <si>
    <t>0656025008</t>
  </si>
  <si>
    <t>Gulfport Energy - Howell</t>
  </si>
  <si>
    <t>Twp Hwy 145</t>
  </si>
  <si>
    <t>Beallsville</t>
  </si>
  <si>
    <t>43716</t>
  </si>
  <si>
    <t>One or multiple stationary natural gas-fired spark ignition (SI) internal combustion engines (ICE) with a combined total horsepower (HP) of no more than 1,800 HP for the site.*
Includes 2007 and later model year engines manufactured after the applicable</t>
  </si>
  <si>
    <t>Ecotest</t>
  </si>
  <si>
    <t>1,775 hp</t>
  </si>
  <si>
    <t>1,500 hp</t>
  </si>
  <si>
    <t>1544 hp</t>
  </si>
  <si>
    <t>2264 hp</t>
  </si>
  <si>
    <t>2329 hp</t>
  </si>
  <si>
    <t>N of intersection of Hwy 379 and Town</t>
  </si>
  <si>
    <t>Compressor Engine #8 - 1980 HP (15.43 MMBtu/hr) Waukesha P9390  - natural gas-fired four-stroke rich burn internal combustion engine  equipped with a three-way oxidation catalyst controlling CH2O, CO, NOx, &amp; VOCs by 80, 97, 98.5 &amp; 66 percent respectively</t>
  </si>
  <si>
    <t>1,757 hp</t>
  </si>
  <si>
    <t>2,194 hp</t>
  </si>
  <si>
    <t>CC005(Catalytic Converter): Compressor Engine #5 - 3-way Catalyst; CC006(Catalytic Converter): Compressor Engine #6 - 3-way Catalyst; CC007(Catalytic Converter): Compressor Engine #7 - 3-way Catalyst</t>
  </si>
  <si>
    <t>1613 hp</t>
  </si>
  <si>
    <t>Gulfport Energy - Boy Scout Well Pad</t>
  </si>
  <si>
    <t>One 630 hp Caterpillar 630  and one 118 hp Cummins G8.3C natural gas-fired engines for compressors.</t>
  </si>
  <si>
    <t>Ecotest Inc.</t>
  </si>
  <si>
    <t>455 hp</t>
  </si>
  <si>
    <t>1695 hp</t>
  </si>
  <si>
    <t>1700 hp</t>
  </si>
  <si>
    <t>1760 hp</t>
  </si>
  <si>
    <t>0656025005</t>
  </si>
  <si>
    <t>Gulfport Energy - Campbell</t>
  </si>
  <si>
    <t>Seal Road</t>
  </si>
  <si>
    <t>C-09(Catalytic Converter): Non-selective catalyst reduction device for C-2800</t>
  </si>
  <si>
    <t>0.042 g/hp-hr &amp; 0.152lb/hr</t>
  </si>
  <si>
    <t>0.043 g/hp-hr &amp; 0.153 lb/hr</t>
  </si>
  <si>
    <t>1.48 lbs/hr, .42 g/hp/hr, 36
ppmvd@15%O2</t>
  </si>
  <si>
    <t>1.62 lbs/hr, .46 g/hp/hr, 40
ppmvd@15%O2</t>
  </si>
  <si>
    <t>1628 Hp or 91.7% of Max</t>
  </si>
  <si>
    <t>1.64 lbs/hr, .46 g/hp/hr, 39
ppmvd@15%O2</t>
  </si>
  <si>
    <t>1650 Hp or 93% of Max</t>
  </si>
  <si>
    <t>1.51 lbs/hr, .41 g/hp/hr, 37
ppmvd@15%O2</t>
  </si>
  <si>
    <t>1.69 lbs/hr, .47 g/hp/hr, 40
ppmvd@15%O2</t>
  </si>
  <si>
    <t>1.6 lbs/hr, .45 g/hp/hr, 40
ppmvd@15%O2</t>
  </si>
  <si>
    <t>1.81 lbs/hr, .51 g/hp/hr, 44
ppmvd@15%O2</t>
  </si>
  <si>
    <t>1.41 lbs/hr, .40 g/hp/hr, 35
ppmvd@15%O2</t>
  </si>
  <si>
    <t>.17 lb/hr, .14 g/hp/hr, 10 ppmvd@15%O2</t>
  </si>
  <si>
    <t>.15  lb/hr, .12 g/hp/hr, 9 ppmvd@15%O2</t>
  </si>
  <si>
    <t>0.50 lbs/hr, 0.14 g/hp/hr, 13ppmvd@15%O2</t>
  </si>
  <si>
    <t>0.43 lbs/hr, 0.12 g/hp/hr, 11ppmvd@15%O2</t>
  </si>
  <si>
    <t>0.33 lbs/hr, 0.09 g/hp/hr, 8 ppmvd@15%O2</t>
  </si>
  <si>
    <t>0.5 lbs/hr, 0.14 g/hp/hr, 13 ppmvd@15%O2</t>
  </si>
  <si>
    <t>.37 lbs/hr, 0.11 g/hp/hr, 9 ppmvd@15%O2</t>
  </si>
  <si>
    <t>0.54 lbs/hr, 0.15 g/hp/hr, 14ppmvd@15%O2</t>
  </si>
  <si>
    <t>1,340 HP Caterpillar G3516LE 4SLB Compressor Engine #3 with Oxidation Catalyst</t>
  </si>
  <si>
    <t>1,086 HP or 79%</t>
  </si>
  <si>
    <t>30.5 ppmvd@15% O2 &amp; 0.45 g/bhp-hr</t>
  </si>
  <si>
    <t>12.9 ppmvd@15% O2 &amp; 0.18 g/bhp-hr</t>
  </si>
  <si>
    <t>CC005(Catalytic Converter): Compressor Engine #5 Catalytic Convertor; CC006(Catalytic Converter): Compressor Engine #6 Catalytic Convertor</t>
  </si>
  <si>
    <t>2,264 hp</t>
  </si>
  <si>
    <t>2,202 hr</t>
  </si>
  <si>
    <t>0661005040</t>
  </si>
  <si>
    <t>Crum Compressor Station</t>
  </si>
  <si>
    <t>52934 Town Highway 192</t>
  </si>
  <si>
    <t>43780</t>
  </si>
  <si>
    <t>One (1) Waukesha 7044GSI 1,680 hp compressor engine fitted with a 5-element non-selective catalytic reduction catalyst.</t>
  </si>
  <si>
    <t>C-1(Catalytic Converter): 5-element NSCR for compressor engine C-100; C-2(Catalytic Converter): 5-element NSCR for compressor engine C-200; C-3(Catalytic Converter): 5-element NSCR for compressor engine C-300; C-4(Catalytic Converter): 5-element NSCR for</t>
  </si>
  <si>
    <t>1564 hp</t>
  </si>
  <si>
    <t>0.05 lbs/hr, 0.02 g/hp/hr, 2 ppmvd@15%O2</t>
  </si>
  <si>
    <t>0238000191</t>
  </si>
  <si>
    <t>H W CHAIR, LTD</t>
  </si>
  <si>
    <t>6291 COUNTY ROAD 77</t>
  </si>
  <si>
    <t>MILLERSBURG</t>
  </si>
  <si>
    <t>44654</t>
  </si>
  <si>
    <t>738 hp (550 kW) 4SRB natural gas engine controlled by a NSCR and AFR to power facility: Waukesha F3521GSI</t>
  </si>
  <si>
    <t>CCWEG2(Catalytic Converter): catalyst</t>
  </si>
  <si>
    <t>550 KW</t>
  </si>
  <si>
    <t>82 ppm @ 15% O2 or 1.0 g/hp-hr</t>
  </si>
  <si>
    <t>354.83 KW</t>
  </si>
  <si>
    <t>36.1 ppm @ 15% O2 or 0.46 g/hp-hr</t>
  </si>
  <si>
    <t>63 mmBtu/hr natural gas fired boiler equipped with a low NOx burner. Steam is used for heating campus buildings or to power a turbine to generate electric power.</t>
  </si>
  <si>
    <t>Low Nox Burner</t>
  </si>
  <si>
    <t>50 KPPH</t>
  </si>
  <si>
    <t>45 KPPH</t>
  </si>
  <si>
    <t>.044 lb/mmbtu</t>
  </si>
  <si>
    <t>An average of 540,030 scfh of gas was used, per run, during the three run test event.</t>
  </si>
  <si>
    <t>0.057 g/hp-hr &amp; 0.215 lb/hr</t>
  </si>
  <si>
    <t>0630005037</t>
  </si>
  <si>
    <t>Blue Racer Midstream LLC - Guernsey Co Field Station #1</t>
  </si>
  <si>
    <t>East of I-70E and US 40E</t>
  </si>
  <si>
    <t>Fairview</t>
  </si>
  <si>
    <t>43736</t>
  </si>
  <si>
    <t>Compressor engine 1875 HP Cat 3606 4 stroke lean burn oxidation catalyst</t>
  </si>
  <si>
    <t>CC-2(Catalytic Converter): Catalytic Converter 2; CC-3(Catalytic Converter): Catalytic Converter 3</t>
  </si>
  <si>
    <t>1,875 hp</t>
  </si>
  <si>
    <t>1.5 g/hp-hr</t>
  </si>
  <si>
    <t>0.058 g/hp-hr</t>
  </si>
  <si>
    <t>1720 hp</t>
  </si>
  <si>
    <t>Environmental Quality management</t>
  </si>
  <si>
    <t>3,307 hp</t>
  </si>
  <si>
    <t>3,343 hp</t>
  </si>
  <si>
    <t>3,361 hp</t>
  </si>
  <si>
    <t>0634005123</t>
  </si>
  <si>
    <t>Yoder Compressor Station</t>
  </si>
  <si>
    <t>79300 Cassville Rd</t>
  </si>
  <si>
    <t>Natural gas-fired four-stroke lean burn (4SLB) internal combustion engine rated at an operating capacity of 2,370 horsepower (hp) and equipped with an oxidation catalyst.</t>
  </si>
  <si>
    <t>2889 hp</t>
  </si>
  <si>
    <t>0.06 lb/hr, 0.02 g/hp-hr</t>
  </si>
  <si>
    <t>0.06 lbs/hr, 0.02 g/hp/hr, 2
ppmvd@15%O2</t>
  </si>
  <si>
    <t>1638 hp</t>
  </si>
  <si>
    <t>CC004(Catalytic Converter): Compressor Engine #4 - 3-way Catalyst; CC005(Catalytic Converter): Compressor Engine #5 - 3-way Catalyst; CC011(Catalytic Converter): Compressor Engine #9 - 3-way Catalyst</t>
  </si>
  <si>
    <t>1642 hp</t>
  </si>
  <si>
    <t>test did conform to test method-document locked</t>
  </si>
  <si>
    <t>1750 hp</t>
  </si>
  <si>
    <t>1725 hp</t>
  </si>
  <si>
    <t>C-2706C(Catalytic Converter): Engine Catalyst</t>
  </si>
  <si>
    <t>1545 hp</t>
  </si>
  <si>
    <t>0656025012</t>
  </si>
  <si>
    <t>Goliath Compressor Station</t>
  </si>
  <si>
    <t>48208 St Rte 556</t>
  </si>
  <si>
    <t>Compressor #5 - driven by Caterpillar G3608 engine</t>
  </si>
  <si>
    <t>C305Catalyst(Other): null</t>
  </si>
  <si>
    <t>1497 hp</t>
  </si>
  <si>
    <t>0.07 lb/hr, 0.02 g/hp/hr, 3 ppmvd@15%O2</t>
  </si>
  <si>
    <t>1,800 hp</t>
  </si>
  <si>
    <t>0.077 g/hp-hr &amp; 0.285 lb/hr</t>
  </si>
  <si>
    <t>1,733 hp</t>
  </si>
  <si>
    <t>1612 hp</t>
  </si>
  <si>
    <t>CC001(Catalytic Converter): Compressor Engine #1 - 3-way Catalyst; CC002(Catalytic Converter): Compressor Engine #2 - 3-way Catalyst; CC004(Catalytic Converter): Compressor Engine #4 - 3-way Catalyst</t>
  </si>
  <si>
    <t>2 g/hp-hr</t>
  </si>
  <si>
    <t>1181 hp</t>
  </si>
  <si>
    <t>1707 hp</t>
  </si>
  <si>
    <t>Compressor #1 - driven by Caterpillar G3608 engine</t>
  </si>
  <si>
    <t>C301Catalyst(Other): null</t>
  </si>
  <si>
    <t>0.089 g/hp-hr &amp; 0.34 lb/hr</t>
  </si>
  <si>
    <t>1,668 hp</t>
  </si>
  <si>
    <t>0.09 lbs/hr, 0.07 g/hp/hr, 9 ppmvd@15%O2</t>
  </si>
  <si>
    <t>C2701C(Catalytic Converter): Engine Catalyst; C2707C(Catalytic Converter): Engine Catalyst; C2708C(Catalytic Converter): Engine Catalyst</t>
  </si>
  <si>
    <t>1,607 hp</t>
  </si>
  <si>
    <t>0.098 g/hp-hr</t>
  </si>
  <si>
    <t>2.0 g/hp-hr, 3.66 lb/hr
160 ppmdv @ 15% O2</t>
  </si>
  <si>
    <t>2180 Hp</t>
  </si>
  <si>
    <t>0.42 g/hp-hr, 2.04 lb/hr
30.8 ppmvd @ 15% O2</t>
  </si>
  <si>
    <t>B010-2.75 Catalyst Pressure and 860 degF Catalyst temp, B014-1.2 Catalyst Pressure and 874 degF Catalyst Temperature</t>
  </si>
  <si>
    <t>1.0 g/hp-hr, 2.61 lb/hr
82 ppmdv @ 15% O2</t>
  </si>
  <si>
    <t>2228 Hp</t>
  </si>
  <si>
    <t>0.45 g/hp-hr, 2.19 lb/hr
33.0 ppmdv @ 15% O2</t>
  </si>
  <si>
    <t>52.8 ppm@15% O2 and 0.19 g/bhp-hr, .91 lb/hr</t>
  </si>
  <si>
    <t>35.9 ppm @15%O2 and 0.13 g/bhp-hr, 0.62 lb/hr</t>
  </si>
  <si>
    <t>1647 hp</t>
  </si>
  <si>
    <t>0.10 b/hp-hr</t>
  </si>
  <si>
    <t>1259 HP or 94%</t>
  </si>
  <si>
    <t>106.7 ppm @ 15% O2 and 1.41 g/hp-hr</t>
  </si>
  <si>
    <t>0.19 g/bhp-hr or 55.4 ppmvd@ 15% O2</t>
  </si>
  <si>
    <t>8.7 lbs/hr</t>
  </si>
  <si>
    <t>1658 hp</t>
  </si>
  <si>
    <t>1404 hp</t>
  </si>
  <si>
    <t>4182 hp</t>
  </si>
  <si>
    <t>4187 hp</t>
  </si>
  <si>
    <t>0661005060</t>
  </si>
  <si>
    <t>CNX Gas LLC - Noble 36 Well Pad</t>
  </si>
  <si>
    <t>45379 Gurewicz Rd</t>
  </si>
  <si>
    <t>NOT INSTALLED AT PERMIT ISSUANCE TIME  One or multiple stationary natural gas-fired spark ignition (SI) internal combustion engines (ICE) with a combined total horsepower (HP) of no more than 1,000 HP for the site.*
Includes 2007 and later model year eng</t>
  </si>
  <si>
    <t>VRU-68 hp
Flash Gas-400 hp</t>
  </si>
  <si>
    <t>VRU-22 hp
Flash gas -100 hp</t>
  </si>
  <si>
    <t>0.67 g/hp-hr</t>
  </si>
  <si>
    <t>these two engines combined are permitted as P002</t>
  </si>
  <si>
    <t>VRU-68 hp
Flash gas-400 hp0</t>
  </si>
  <si>
    <t>VRU-22 hp
Flash gas-100 hp</t>
  </si>
  <si>
    <t>1148 hp</t>
  </si>
  <si>
    <t>1251 hp</t>
  </si>
  <si>
    <t>1.1 g/hp-hr</t>
  </si>
  <si>
    <t>1239 hp</t>
  </si>
  <si>
    <t>1240 hp</t>
  </si>
  <si>
    <t>1244 hp</t>
  </si>
  <si>
    <t>1334 hp</t>
  </si>
  <si>
    <t>0.6 b/hp-hr</t>
  </si>
  <si>
    <t>1288 hp</t>
  </si>
  <si>
    <t>1258 hp</t>
  </si>
  <si>
    <t>GE 7FA natural gas fired dry low NOx (DLN) combustion turbine No. 3, nominally rated at 2,045 MMBtu/hr,  with duct burner nominally rated at 587 MMBtu/hr operating in combined cycle mode controlled by Selective Calalytic Reduction (SCR)</t>
  </si>
  <si>
    <t>SCR - 1GT1(Other): Min temp - 525 F; SCR - 1GT2(Other): Min temp - 525 F; SCR - 2GT1(Other): Min temp - 525 F; SCR - 2GT2(Other): Min temp - 525 F</t>
  </si>
  <si>
    <t>2,045 MMbtu/hr</t>
  </si>
  <si>
    <t>without duct burners 
3.1 lbs/hr</t>
  </si>
  <si>
    <t>1,945.2 MMbtu/hr avg</t>
  </si>
  <si>
    <t>Tests conducted WITHOUT duct burners operating</t>
  </si>
  <si>
    <t>GE 7FA natural gas fired dry low NOx (DLN) combustion turbine No. 4, nominally rated at 2,045 MMBtu/hr,  with duct burner nominally rated at 587 MMBtu/hr operating in combined cycle mode controlled by Selective Calalytic Reduction (SCR)</t>
  </si>
  <si>
    <t>1,908.2 MMbtu/hr avg</t>
  </si>
  <si>
    <t>GE 7FA natural gas fired dry low NOx (DLN) combustion turbine No. 1, nominally rated at 2,045 MMBtu/hr,  with duct burner nominally rated at 587MMBtu/hr operating in combined cycle mode controlled by Selective Calalytic Reduction (SCR)</t>
  </si>
  <si>
    <t>1,967.2 MMBtu/hr avg</t>
  </si>
  <si>
    <t>GE 7FA natural gas fired dry low NOx (DLN) combustion turbine No. 2, nominally rated at 2,045 MMBtu/hr,  with duct burner nominally rated at 587 MMBtu/hr operating in combined cycle mode controlled by Selective Calalytic Reduction (SCR)</t>
  </si>
  <si>
    <t>0381000043</t>
  </si>
  <si>
    <t>Robert P. Mone Plant</t>
  </si>
  <si>
    <t>4406 Mentzer Road</t>
  </si>
  <si>
    <t>Convoy</t>
  </si>
  <si>
    <t>45832</t>
  </si>
  <si>
    <t>GE-7FA simple cycle combustion turbine</t>
  </si>
  <si>
    <t>Low NOx burners/water injection system</t>
  </si>
  <si>
    <t>42 ppmvd at 15% O2
347 lbs/hr</t>
  </si>
  <si>
    <t>188.7 MW</t>
  </si>
  <si>
    <t>36.0 ppmvd at 15% O2
281.46 lbs/hr</t>
  </si>
  <si>
    <t>Fuel was no. 2 oil/distillate oil</t>
  </si>
  <si>
    <t>72.0 lbs/hr</t>
  </si>
  <si>
    <t>3.33 lbs/jhr</t>
  </si>
  <si>
    <t>178 MW</t>
  </si>
  <si>
    <t>185 MW</t>
  </si>
  <si>
    <t>39.9 ppmvd at 15% O2
314.54 lbs/hr</t>
  </si>
  <si>
    <t>Emission rate of 39.9 ppmvd at 15% O2 is a one hour average
Fuel was No. 2 oil/distillate oil</t>
  </si>
  <si>
    <t>Fuel was No. 2 oil/distillate oil</t>
  </si>
  <si>
    <t>42 ppmvd at15% O2
347.0 lbs/hr</t>
  </si>
  <si>
    <t>196 MW</t>
  </si>
  <si>
    <t>37.9 ppmvd at 15% O2
314.34 lbs/hr</t>
  </si>
  <si>
    <t>Emission rate of 37.9 ppmvd is a one hour average. The allowable emission rate of 42 ppmvd is a one hour average.
Fuel was No. 2 oil/distillate oil.</t>
  </si>
  <si>
    <t>Fuel was No. 2 oil/distillate oil.</t>
  </si>
  <si>
    <t>7.0 ppm</t>
  </si>
  <si>
    <t>2275 BHp</t>
  </si>
  <si>
    <t>0.6</t>
  </si>
  <si>
    <t>=&gt;2047.5 BHP</t>
  </si>
  <si>
    <t>0.36</t>
  </si>
  <si>
    <t>1,709 hp</t>
  </si>
  <si>
    <t>2275</t>
  </si>
  <si>
    <t>=&gt; 2047.5</t>
  </si>
  <si>
    <t>1 g/hp-hr</t>
  </si>
  <si>
    <t>1611 hp</t>
  </si>
  <si>
    <t>9.27 lb/hr</t>
  </si>
  <si>
    <t>CC001(Catalytic Converter): Compressor Engine #1 - 3-way Catalyst; CC002(Catalytic Converter): Compressor Engine #2 - 3-way Catalyst</t>
  </si>
  <si>
    <t>1233 hp</t>
  </si>
  <si>
    <t>4735 ph</t>
  </si>
  <si>
    <t>1610 hp</t>
  </si>
  <si>
    <t>0.10 g/hp-hr &amp; 0.374 lb/hr</t>
  </si>
  <si>
    <t>0607005013</t>
  </si>
  <si>
    <t>Texas Eastern Transmission LP - Colerain</t>
  </si>
  <si>
    <t>72784 Colerain-Mt. Pleasant Rd</t>
  </si>
  <si>
    <t>Colerain Twp.</t>
  </si>
  <si>
    <t>43916</t>
  </si>
  <si>
    <t>turbine</t>
  </si>
  <si>
    <t>TBC-01(Other): oxidation catalyst; TBC-02(Other): oxidation catalyst</t>
  </si>
  <si>
    <t>Nordon Corp.</t>
  </si>
  <si>
    <t>10,915 hp</t>
  </si>
  <si>
    <t>15 ppm</t>
  </si>
  <si>
    <t>10,584 hp</t>
  </si>
  <si>
    <t>10 ppm</t>
  </si>
  <si>
    <t>10,889 hp</t>
  </si>
  <si>
    <t>11 ppm</t>
  </si>
  <si>
    <t>emergency engine</t>
  </si>
  <si>
    <t>880 hp</t>
  </si>
  <si>
    <t>823 hp</t>
  </si>
  <si>
    <t>67 ppm</t>
  </si>
  <si>
    <t>Compressor #2 - driven by Caterpillar G3608 engine</t>
  </si>
  <si>
    <t>C302Catalyst(Other): null</t>
  </si>
  <si>
    <t>1501 hp</t>
  </si>
  <si>
    <t>Compressor #3 - driven by Caterpillar G3608 engine</t>
  </si>
  <si>
    <t>C303Catalyst(Other):</t>
  </si>
  <si>
    <t>1537 hp</t>
  </si>
  <si>
    <t>0.102 g/hp-hr &amp; 0.372 lb/hr</t>
  </si>
  <si>
    <t>0.43 g/hp-hr</t>
  </si>
  <si>
    <t>1,568 hp</t>
  </si>
  <si>
    <t>1589 hp</t>
  </si>
  <si>
    <t>1330 hp</t>
  </si>
  <si>
    <t>1.00 g/hp-hr</t>
  </si>
  <si>
    <t>1,681 hp</t>
  </si>
  <si>
    <t>2185 hp</t>
  </si>
  <si>
    <t>Compressor #4 - driven by Caterpillar G3608 engine</t>
  </si>
  <si>
    <t>C304Catalyst(Other): null</t>
  </si>
  <si>
    <t>0656005025</t>
  </si>
  <si>
    <t>REX Booster Station</t>
  </si>
  <si>
    <t>Twp Rd 964</t>
  </si>
  <si>
    <t>43915</t>
  </si>
  <si>
    <t>Caterpillar 3616 Compressor Engine. This is a natural gas fired engine associated with the Compressor Unit</t>
  </si>
  <si>
    <t>C001(Catalytic Converter): Oxidation Catalysts; C002(Catalytic Converter): Oxidation Catalysts; C003(Catalytic Converter): Oxidation Catalysts</t>
  </si>
  <si>
    <t>4725 hp</t>
  </si>
  <si>
    <t>2.0 lbs/hr  93% control</t>
  </si>
  <si>
    <t>4451 hp</t>
  </si>
  <si>
    <t>0.11 lb/hr  99% control</t>
  </si>
  <si>
    <t>0.11 lb/hr, 0.03 g/hp-hr</t>
  </si>
  <si>
    <t>0.11 lbs/hr, 0.09 g/hp/hr, 11 ppmvd@15%O2</t>
  </si>
  <si>
    <t>C2706C(Catalytic Converter): Engine Catalyst</t>
  </si>
  <si>
    <t>0.254 g/hp-hr</t>
  </si>
  <si>
    <t>1,490 hp</t>
  </si>
  <si>
    <t>0.116 g/hp-hr</t>
  </si>
  <si>
    <t>0630005041</t>
  </si>
  <si>
    <t>E2 Energy Services - Borton</t>
  </si>
  <si>
    <t>65483 Lydick Rd</t>
  </si>
  <si>
    <t>1,680 Hp. Waukesha (L7044GSI) natural gas-fired, rich burn, turbocharged, with oxidation catalyst, compressor engine (Model Year 2014)</t>
  </si>
  <si>
    <t>C-2701C(Catalytic Converter): Engine Catalyst</t>
  </si>
  <si>
    <t>0.174 g/hp-hr</t>
  </si>
  <si>
    <t>1519 hp</t>
  </si>
  <si>
    <t>1079 hp</t>
  </si>
  <si>
    <t>CC004(Catalytic Converter): Compressor Engine #4 - Oxidation Catalyst; CC005(Catalytic Converter): Compressor Engine #5 - Oxidation Catalyst; CC006(Catalytic Converter): Compressor Engine #6 - Oxidation Catalyst</t>
  </si>
  <si>
    <t>3341 hp</t>
  </si>
  <si>
    <t>3297</t>
  </si>
  <si>
    <t>3297 hp</t>
  </si>
  <si>
    <t>One stationary natural gas-fired spark ignition (SI) internal combustion engine (ICE) with a total horsepower (HP) of 1680 HP.  Includes a 2007 and later model year engine manufactured after the applicable effective date identified in 40 CFR 60.4230(a)(3)</t>
  </si>
  <si>
    <t>Cat03(Catalytic Converter): 3-Way NSCR for 4SRB RICE</t>
  </si>
  <si>
    <t>1534 hp</t>
  </si>
  <si>
    <t>Cat04(Catalytic Converter): 3-Way NSCR for 4SLB Rice</t>
  </si>
  <si>
    <t>1431 hp</t>
  </si>
  <si>
    <t>0630005035</t>
  </si>
  <si>
    <t>Ascent Resources - Utica LLC - Coad 12-9N-7W</t>
  </si>
  <si>
    <t>25595 Oxford Rd</t>
  </si>
  <si>
    <t>One or multiple stationary natural gas-fired spark ignition (SI) internal combustion engines (ICE) with a combined total horsepower (HP) of no more than 1,800 HP for the site.  Includes 2007 and later model year engines manufactured after the applicable e</t>
  </si>
  <si>
    <t>221 hp</t>
  </si>
  <si>
    <t>0656005014</t>
  </si>
  <si>
    <t>StatOil USA Onshore Properties Inc - Dangle PAD</t>
  </si>
  <si>
    <t>49675 Dangel Lane</t>
  </si>
  <si>
    <t>Ecotest Energy Services</t>
  </si>
  <si>
    <t>1600 hp</t>
  </si>
  <si>
    <t>0.458 g/hp-hr</t>
  </si>
  <si>
    <t>0.445 g/hp-hr</t>
  </si>
  <si>
    <t>1430 hp</t>
  </si>
  <si>
    <t>0.473 g/hp-hr</t>
  </si>
  <si>
    <t>0.381 g/hp-hr</t>
  </si>
  <si>
    <t>0630005039</t>
  </si>
  <si>
    <t>E2 Ohio Compression LLC - Hayes</t>
  </si>
  <si>
    <t>21260 Grape Hollow Rd</t>
  </si>
  <si>
    <t>Salesville</t>
  </si>
  <si>
    <t>43778</t>
  </si>
  <si>
    <t>1470 hp</t>
  </si>
  <si>
    <t>Cat G350B 690 HP NG engine</t>
  </si>
  <si>
    <t>E2Energy Services</t>
  </si>
  <si>
    <t>0.55 g/hp-hr</t>
  </si>
  <si>
    <t>345 hp</t>
  </si>
  <si>
    <t>1627 hp</t>
  </si>
  <si>
    <t>VRU-68 hp Flash gas-400 hp</t>
  </si>
  <si>
    <t>C-2703C(Catalytic Converter): Engine Catalyst</t>
  </si>
  <si>
    <t>1348 hp</t>
  </si>
  <si>
    <t>0.278 g/hp-hr</t>
  </si>
  <si>
    <t>0.12 lb/hr, 0.03 g/hp/hr, 5 ppmvd@15%O2</t>
  </si>
  <si>
    <t>0630005050</t>
  </si>
  <si>
    <t>Carrizo Utica LLC- Wagler Production Facility</t>
  </si>
  <si>
    <t>Deck Rd</t>
  </si>
  <si>
    <t>45647</t>
  </si>
  <si>
    <t>One or multiple stationary natural gas-fired spark ignition (SI) internal combustion engines (ICE) with a combined total horsepower of 1,800  HP for the site.  Includes 2007 or later model year engines manufactured after the applicable effective date iden</t>
  </si>
  <si>
    <t>275 hp</t>
  </si>
  <si>
    <t>263 hp</t>
  </si>
  <si>
    <t>0630005054</t>
  </si>
  <si>
    <t>Ascent Resources - Utica LLC - J Bar  J Wellpad</t>
  </si>
  <si>
    <t>25204 Oxford Rd</t>
  </si>
  <si>
    <t>Great Plains Analytical Services, Inc</t>
  </si>
  <si>
    <t>117 hp</t>
  </si>
  <si>
    <t>0.473 hp</t>
  </si>
  <si>
    <t>0630005055</t>
  </si>
  <si>
    <t>Ascent Resources - Utica LLC - Eggleston Wellpad</t>
  </si>
  <si>
    <t>17146 Easton Rd</t>
  </si>
  <si>
    <t>80 hp</t>
  </si>
  <si>
    <t>2,202 hp</t>
  </si>
  <si>
    <t>C-4(Catalytic Converter): Engine #4 Catalyst</t>
  </si>
  <si>
    <t>1481 hp</t>
  </si>
  <si>
    <t>1,529 hp</t>
  </si>
  <si>
    <t>0.131 g/hp-hr</t>
  </si>
  <si>
    <t>2202 hp</t>
  </si>
  <si>
    <t>C2703C(Catalytic Converter): Engine Catalyst</t>
  </si>
  <si>
    <t>E2 Appalachian</t>
  </si>
  <si>
    <t>0.1407 g/hp-hr</t>
  </si>
  <si>
    <t>C-7(Catalytic Converter): Engine Catalyst; C-8(Catalytic Converter): Engine Catalyst</t>
  </si>
  <si>
    <t>1464 hp</t>
  </si>
  <si>
    <t>0.14g/hp-hr</t>
  </si>
  <si>
    <t>0.15 lb/hr, 0.04 g/hp-hr</t>
  </si>
  <si>
    <t>4.0g/hp-hr &amp; 86 ppm @ 15%O2</t>
  </si>
  <si>
    <t>0.154 g/hp-hr &amp; 18.2 ppm @ 15%O2</t>
  </si>
  <si>
    <t>0.156 g/hp-hr</t>
  </si>
  <si>
    <t>1374 hp</t>
  </si>
  <si>
    <t>1425 hp</t>
  </si>
  <si>
    <t>0.1597 g/hp-hr</t>
  </si>
  <si>
    <t>C-5(Catalytic Converter): Engine #5 Catalyst</t>
  </si>
  <si>
    <t>1479 hp</t>
  </si>
  <si>
    <t>0.16 lbs/hr, 0.05 g/hp/hr, 7 ppmvd@15%O2</t>
  </si>
  <si>
    <t>0634005127</t>
  </si>
  <si>
    <t>Chesapeake Exploration LLC - Wright 35-11-5 Pad</t>
  </si>
  <si>
    <t>Lightner House Rd</t>
  </si>
  <si>
    <t>190 hp</t>
  </si>
  <si>
    <t>0.58 g/hp-hr</t>
  </si>
  <si>
    <t>0.17 lb/hr, 0.05 g/hp-hr</t>
  </si>
  <si>
    <t>C-2705C(Catalytic Converter): Engine Catalyst</t>
  </si>
  <si>
    <t>1542 hp</t>
  </si>
  <si>
    <t>0.47 g/hp-hr</t>
  </si>
  <si>
    <t>0.18 lb/hr, 0.1 g/hp-hr</t>
  </si>
  <si>
    <t>0.18 lbs/hr, 0.06g/hp/hr, 7 ppmvd@15%O2</t>
  </si>
  <si>
    <t>Cat02(Catalytic Converter): 3-Way NSCR for 4SRB RICE</t>
  </si>
  <si>
    <t>1563 hp</t>
  </si>
  <si>
    <t>1584 hp</t>
  </si>
  <si>
    <t>1451 hp</t>
  </si>
  <si>
    <t>cagalyst</t>
  </si>
  <si>
    <t>90 hp</t>
  </si>
  <si>
    <t>1.38 g/hp-hr</t>
  </si>
  <si>
    <t>0.19 lbs/hr, 0.05 g/hp/hr, 7 ppmvd@15%O2</t>
  </si>
  <si>
    <t>0634005086</t>
  </si>
  <si>
    <t>Ascent Resources - Utica LLC - Hamilton 19-11N-6W</t>
  </si>
  <si>
    <t>34385 Kennedy Ridge Rd</t>
  </si>
  <si>
    <t>Great Plaines Analytical Services</t>
  </si>
  <si>
    <t>400 hp
203 hp</t>
  </si>
  <si>
    <t>338 hp
188 hp</t>
  </si>
  <si>
    <t>1.76 g/hp-hr</t>
  </si>
  <si>
    <t>P002 two engines on allowable rate</t>
  </si>
  <si>
    <t>1539 hp</t>
  </si>
  <si>
    <t>0.199 g/hp-hr</t>
  </si>
  <si>
    <t>1568 hp</t>
  </si>
  <si>
    <t>C-3(Catalytic Converter): Engine Catalyst; C-9(Catalytic Converter): Engine Catalyst</t>
  </si>
  <si>
    <t>1680  hp</t>
  </si>
  <si>
    <t>0634005121</t>
  </si>
  <si>
    <t>Ascent Resources - Utica LLC - Pettay Well Pad</t>
  </si>
  <si>
    <t>3440 Huff Run Rd</t>
  </si>
  <si>
    <t>276 hp
225 hp</t>
  </si>
  <si>
    <t>216 hp
154 hp</t>
  </si>
  <si>
    <t>0.217 g/hp-hr</t>
  </si>
  <si>
    <t>two engines  276 hp and 225 hp.  emissions rates and allowable combined</t>
  </si>
  <si>
    <t>2.0 g/h--hr</t>
  </si>
  <si>
    <t>0.95 g/hp-hr</t>
  </si>
  <si>
    <t>2.61 lb/hr</t>
  </si>
  <si>
    <t>1.85 lb/hr</t>
  </si>
  <si>
    <t>2.03 lb/hr</t>
  </si>
  <si>
    <t>1.95 lb/hr</t>
  </si>
  <si>
    <t>1503 hp</t>
  </si>
  <si>
    <t>0.21 lbs/hr, 0.6 g/hp/hr, 8 ppmvd@15%O2</t>
  </si>
  <si>
    <t>1.46 lb/hr</t>
  </si>
  <si>
    <t>1533 hp</t>
  </si>
  <si>
    <t>0.52 g/hp-hr</t>
  </si>
  <si>
    <t>0.59 g/hp-hr</t>
  </si>
  <si>
    <t>0656035009</t>
  </si>
  <si>
    <t>Eureka Midstream-Zink Compressor Station</t>
  </si>
  <si>
    <t>51213 Krebs Hill Rd</t>
  </si>
  <si>
    <t>Natural Gas Fueled Lean Burn 4-Stroke Caterpillar G3608TALE Compressor Engine</t>
  </si>
  <si>
    <t>1.432 lb/hr</t>
  </si>
  <si>
    <t>2150 hp</t>
  </si>
  <si>
    <t>P006 serial number BEN00694
P007 serial number BEN00693</t>
  </si>
  <si>
    <t>1406 hp</t>
  </si>
  <si>
    <t>0.24 lbs/hr  98% control</t>
  </si>
  <si>
    <t>C2702C(Catalytic Converter): Engine Catalyst</t>
  </si>
  <si>
    <t>1529 hp</t>
  </si>
  <si>
    <t>0.242 g/hp-hr</t>
  </si>
  <si>
    <t>0656065006</t>
  </si>
  <si>
    <t>Antero Resources - Hercher Pad</t>
  </si>
  <si>
    <t>39886 Township Rd</t>
  </si>
  <si>
    <t>1,605 hp</t>
  </si>
  <si>
    <t>0.65 g/hp-hr</t>
  </si>
  <si>
    <t>1551 hp</t>
  </si>
  <si>
    <t>0.2585 g/hp-hr</t>
  </si>
  <si>
    <t>1.52 g/hp-hr</t>
  </si>
  <si>
    <t>4725hp</t>
  </si>
  <si>
    <t>5.22 lbs/hr</t>
  </si>
  <si>
    <t>4514 hp</t>
  </si>
  <si>
    <t>Caterpillar 3516C. This is a natural gas fired engine associated with the Generator Unit</t>
  </si>
  <si>
    <t>2175 hp</t>
  </si>
  <si>
    <t>1958 hp</t>
  </si>
  <si>
    <t>C-2707C(Catalytic Converter): Engine Catalyst</t>
  </si>
  <si>
    <t>1558 hp</t>
  </si>
  <si>
    <t>0.2795 g/hp-hr</t>
  </si>
  <si>
    <t>0.51 g/hp-hr</t>
  </si>
  <si>
    <t>0.306 g/hp-hr</t>
  </si>
  <si>
    <t>2.40 g/hp-hr</t>
  </si>
  <si>
    <t>1.15 g/hp-hr</t>
  </si>
  <si>
    <t>C-2708C(Catalytic Converter): Engine Catalyst</t>
  </si>
  <si>
    <t>1510 hp</t>
  </si>
  <si>
    <t>2.0 lbs/hr 93% control</t>
  </si>
  <si>
    <t>0.32 lbs/hr 98% control</t>
  </si>
  <si>
    <t>C-2709C(Catalytic Converter): Engine Catalyst</t>
  </si>
  <si>
    <t>1477 hp</t>
  </si>
  <si>
    <t>0.80 g/hp-hr</t>
  </si>
  <si>
    <t>2,275 BHp</t>
  </si>
  <si>
    <t>+&gt; 2047.5 BHp</t>
  </si>
  <si>
    <t>0.36 g/bhp-hr</t>
  </si>
  <si>
    <t>1473 hp</t>
  </si>
  <si>
    <t>0.384 g/hp-hr</t>
  </si>
  <si>
    <t>0.386 g/hp-hr</t>
  </si>
  <si>
    <t>1475 hp</t>
  </si>
  <si>
    <t>0.4356 g/hp-hr</t>
  </si>
  <si>
    <t>1457 hp</t>
  </si>
  <si>
    <t>0656065002</t>
  </si>
  <si>
    <t>Antero Resources- Webb Pad</t>
  </si>
  <si>
    <t>42006 Sandbar Rd</t>
  </si>
  <si>
    <t>Techhical Compliance Solutions</t>
  </si>
  <si>
    <t>400 hp</t>
  </si>
  <si>
    <t>379 hp</t>
  </si>
  <si>
    <t>0.54 g/hp-hr</t>
  </si>
  <si>
    <t>1.45 g/hp-hr</t>
  </si>
  <si>
    <t>0.49 g/hp-hr</t>
  </si>
  <si>
    <t>0.57 g/hp-hr</t>
  </si>
  <si>
    <t>0.63 g/hp-hr</t>
  </si>
  <si>
    <t>C-7(Catalytic Converter): Engine #7Catalyst</t>
  </si>
  <si>
    <t>1535 hp</t>
  </si>
  <si>
    <t>C-6(Catalytic Converter): Engine #6Catalyst</t>
  </si>
  <si>
    <t>1592 hp</t>
  </si>
  <si>
    <t>1523 hp</t>
  </si>
  <si>
    <t>1548 hp</t>
  </si>
  <si>
    <t>0.76 lb/hr</t>
  </si>
  <si>
    <t>0.43 g/hp/hr</t>
  </si>
  <si>
    <t>Lemos Labs.</t>
  </si>
  <si>
    <t>780 Hp</t>
  </si>
  <si>
    <t>&lt; 90%</t>
  </si>
  <si>
    <t>0.9 ppmvd @ 15% O2</t>
  </si>
  <si>
    <t>0.823 lb/hr</t>
  </si>
  <si>
    <t>C-1(Catalytic Converter): Engine Catalyst</t>
  </si>
  <si>
    <t>1538 hp</t>
  </si>
  <si>
    <t>0656035012</t>
  </si>
  <si>
    <t>CNX Gas LLC - Switz 6 Production Facility</t>
  </si>
  <si>
    <t>49498 SR 556</t>
  </si>
  <si>
    <t>NOT INSTALLED AT PERMIT ISSUANCE TIME  NG engine</t>
  </si>
  <si>
    <t>68 hp, 276 hp
425 hp</t>
  </si>
  <si>
    <t>35 hp, 102 hp, 188 hp</t>
  </si>
  <si>
    <t>425 hp engine, 276 hp and 68 hp engine combined allowable for P002</t>
  </si>
  <si>
    <t>1.37 g/hp-hr</t>
  </si>
  <si>
    <t>2.10 lb/hr</t>
  </si>
  <si>
    <t>1.62 g/hp-hr</t>
  </si>
  <si>
    <t>1.94 g/hp-hr</t>
  </si>
  <si>
    <t>1.66 g/hp-hr</t>
  </si>
  <si>
    <t>0.02 l/bhr</t>
  </si>
  <si>
    <t>0661005042</t>
  </si>
  <si>
    <t>CNX Gas LLC., Noble 19</t>
  </si>
  <si>
    <t>51109 Lew Martin Rd</t>
  </si>
  <si>
    <t>380 hp
84 hp</t>
  </si>
  <si>
    <t>4.0  g/hp-hr</t>
  </si>
  <si>
    <t>165 hp
  55 hp</t>
  </si>
  <si>
    <t>1.88 g/hp-hr</t>
  </si>
  <si>
    <t>380 hp flash gas unit and 84 hp VRU compressor engine-P002 allowable combined and results combined</t>
  </si>
  <si>
    <t>0.001 lb/hr</t>
  </si>
  <si>
    <t>Natural gas-fired Caterpillar Model G3516LE, 4 stroke lean burn (4SLB) spark ignition (SI) reciprocating internal combustion engine (RICE) with an oxidation catalyst rated at 1265 HP (9.55 MMBtu/hr); complying with emission limitations in 40 CFR 63, Subpa</t>
  </si>
  <si>
    <t>1219 or 96.4%</t>
  </si>
  <si>
    <t>10.7 ppm @ 15% O2</t>
  </si>
  <si>
    <t>2.0 g/hp-hr or 270 ppmvd at 15% O2</t>
  </si>
  <si>
    <t>102.0 ppmvd at 15% O2</t>
  </si>
  <si>
    <t>3.19 g/hp-hr</t>
  </si>
  <si>
    <t>11.3 ppmvd @ 15% O2</t>
  </si>
  <si>
    <t>540 ppm @15% O2 or 4.0g/bhp-hr  93%DE 1.0 lb/hr</t>
  </si>
  <si>
    <t>13.7 ppm @15% O2, .11 g   94.5% DE 0.55 lb/hr</t>
  </si>
  <si>
    <t>B009-3.3Catalyst Pressure and 889 degF Catalyst temp, B010-2.75 Catalyst Pressure and 860 degF Catalyst temp, B014-1.2 Catalyst Pressure and 874 degF Catalyst Temperature</t>
  </si>
  <si>
    <t>C-2(Catalytic Converter): Engine Catalyst; C-8(Catalytic Converter): Engine Catalyst</t>
  </si>
  <si>
    <t>1,528 hp</t>
  </si>
  <si>
    <t>4.3 ppm</t>
  </si>
  <si>
    <t>0247170911</t>
  </si>
  <si>
    <t>WELLINGTON MUNICIPAL UTILITIES - WEST STATION</t>
  </si>
  <si>
    <t>300 Erie St</t>
  </si>
  <si>
    <t>Wellington</t>
  </si>
  <si>
    <t>44090</t>
  </si>
  <si>
    <t>G.M.Electromotive Div. Model 8-645-E4, 1525 HP, 1050 KW, No. 2 Diesel-fueled, 2-stroke internal combustion engine driven, electric generator set with a Miratech NSCR.</t>
  </si>
  <si>
    <t>IQ2-30-20-EL(Catalytic Converter): Miratech NSCR</t>
  </si>
  <si>
    <t>1000 kw</t>
  </si>
  <si>
    <t>23 ppmvd @ 15% O2</t>
  </si>
  <si>
    <t>1000</t>
  </si>
  <si>
    <t>14.01 ppmvd @ 15% O2</t>
  </si>
  <si>
    <t>0228000333</t>
  </si>
  <si>
    <t>East Ohio Gas Co. - Chesterland Compressor Station</t>
  </si>
  <si>
    <t>1201 E. 55th St.</t>
  </si>
  <si>
    <t>A 630 bhp natural gas-fired reciprocating internal combustion 4-stroke lean-burn engine</t>
  </si>
  <si>
    <t>47 ppm @15%O2</t>
  </si>
  <si>
    <t>604 HP or 95.9%</t>
  </si>
  <si>
    <t>15.7 ppm @ 15% O2</t>
  </si>
  <si>
    <t>1,518 hp</t>
  </si>
  <si>
    <t>0.023 g/hp-hr</t>
  </si>
  <si>
    <t>0.1360 g/hp-hr</t>
  </si>
  <si>
    <t>0.0225 g/hp-hr</t>
  </si>
  <si>
    <t>0.0174 g/hp-hr</t>
  </si>
  <si>
    <t>0.0882 g/hp-hr</t>
  </si>
  <si>
    <t>0.0180 g/hp-hr</t>
  </si>
  <si>
    <t>0.1056 g/hp-hr</t>
  </si>
  <si>
    <t>0.1406 g/hp-hr</t>
  </si>
  <si>
    <t>0.0189 g/hp-hr</t>
  </si>
  <si>
    <t>0.0077 g/hp-hr</t>
  </si>
  <si>
    <t>0.268 g/hp-hr</t>
  </si>
  <si>
    <t>0.3119 g/hp-hr</t>
  </si>
  <si>
    <t>0.1731 g/hp-hr</t>
  </si>
  <si>
    <t>0.0222 g/hp-hr</t>
  </si>
  <si>
    <t>0.122 g/hp-hr</t>
  </si>
  <si>
    <t>0.129 g/hp-hr</t>
  </si>
  <si>
    <t>2.4 ppm @ 15% O2 and 0.02 g/hp-hr</t>
  </si>
  <si>
    <t>0.134 g/hp-hr</t>
  </si>
  <si>
    <t>0.212 g/hp-hr</t>
  </si>
  <si>
    <t>White Superior 12-GTLA, 4-cycle, lean burn, natural gas-fired reciprocating pipeline compressor engine, having a maximum capacity of 1650 hp. (Compressor #07703 - B005)</t>
  </si>
  <si>
    <t>1650 Hp</t>
  </si>
  <si>
    <t>2.4 ppmvd @ 15% O2</t>
  </si>
  <si>
    <t>540 hp</t>
  </si>
  <si>
    <t>23.3 ppm</t>
  </si>
  <si>
    <t>Natural Gas Fired Compressor Engine, 12 MMBtu/hour nominal heat input</t>
  </si>
  <si>
    <t>12 MMBtu/hr heat input</t>
  </si>
  <si>
    <t>540 ppm @ 15% O2</t>
  </si>
  <si>
    <t>867RPM</t>
  </si>
  <si>
    <t>265 ppm @ 15%O2</t>
  </si>
  <si>
    <t>Fuel content averaged 984 BTU/scf.  Averaged 1503 degrees Fahrenheit.</t>
  </si>
  <si>
    <t>3.42 g/hp-hr</t>
  </si>
  <si>
    <t>270 ppmvd@15% O2 &amp; 0.54 g/bhp-hr</t>
  </si>
  <si>
    <t>3.7 ppmvd@15% O2 &amp; 0.033 g/bhp-hr</t>
  </si>
  <si>
    <t>3.8 ppmvd@15% O2 &amp; 0.034 g/bhp-hr</t>
  </si>
  <si>
    <t>0.005 g/hp-hr</t>
  </si>
  <si>
    <t>36.7 ppm</t>
  </si>
  <si>
    <t>1158 or 91.5%</t>
  </si>
  <si>
    <t>4.1 ppm @ 15% O2</t>
  </si>
  <si>
    <t>4.30 g/hp-hr</t>
  </si>
  <si>
    <t>4.43 g/hp-hr</t>
  </si>
  <si>
    <t>0.00 g/hp-hr</t>
  </si>
  <si>
    <t>1137</t>
  </si>
  <si>
    <t>904</t>
  </si>
  <si>
    <t>6.33 lbs/hr</t>
  </si>
  <si>
    <t>270 ppm @15% O2, 2.0 g/bhp-hr, 93%DE, 0.72 lb/hr</t>
  </si>
  <si>
    <t>6.4 ppm @15% O2, .05g ,97.3%DE, 0.26 lb/hr</t>
  </si>
  <si>
    <t>7.0 ppmvd@15% O2 &amp; 0.062 g/bhp-hr</t>
  </si>
  <si>
    <t>550 kw</t>
  </si>
  <si>
    <t>270 ppm @ 15% O2 or 2.0 g/hp-hr</t>
  </si>
  <si>
    <t>84.78 ppm @ 15% O2 or 0.67 g/hp-hr</t>
  </si>
  <si>
    <t>Nominally Rated 207 MW GE 7FA - Natural-Gas Fired Dry Low NOx (DLN) Combustion Turbine with duct firing operating in combined cycle mode controlled by Selective Catalytic Reduction (SCR)</t>
  </si>
  <si>
    <t>SCR #1(Other): 32.3 lb/hr with duct burner firing(24.7 lb/hr w/o); SCR #2(Other): 32.3 lb/hr with duct burner firing(24.7 lb/hr w/o)</t>
  </si>
  <si>
    <t>207 MW</t>
  </si>
  <si>
    <t>187 MW</t>
  </si>
  <si>
    <t>185 MW
186 MW</t>
  </si>
  <si>
    <t>31.5 lb/hr burners on
25.0 lb/hr burners off</t>
  </si>
  <si>
    <t>19.5 lbs/hr
24.2 lbs/hr</t>
  </si>
  <si>
    <t>31.5 lbs/hr burners on
25.0 lbs/hr burners off</t>
  </si>
  <si>
    <t>23.5 lbs/hr 
18.7 lbs/hr</t>
  </si>
  <si>
    <t>45.9 lbs/hr burners on
 43.0 lbs/hr burners off</t>
  </si>
  <si>
    <t>1.32 lbs/hr
0.8 lb/hr</t>
  </si>
  <si>
    <t>45.9 lbs/hr burners on
43.0 lbs/hr burners off</t>
  </si>
  <si>
    <t>1.0 lb/hr
1.32 lbs/hr</t>
  </si>
  <si>
    <t>7.3 lbs/hr burners on
3.0 lbs/hr burners off</t>
  </si>
  <si>
    <t>0 lb/hr
0.96 lb/hr</t>
  </si>
  <si>
    <t>0.19 lb/hr
0.95 lb/hr</t>
  </si>
  <si>
    <t>SCR - 1GT1(Other): Min temp - 525 F; SCR - 1GT2(Other): Min temp - 525 F</t>
  </si>
  <si>
    <t>2,632 MMbtu/hr with Duct burners operating</t>
  </si>
  <si>
    <t>Duct burners operating
28.7 lb/hr/2.9 ppmvd 15%O</t>
  </si>
  <si>
    <t>2,436 MMbtu/hr avg</t>
  </si>
  <si>
    <t>25.03 lb/hr and 2.7 ppmvd at 
15% O2</t>
  </si>
  <si>
    <t>These tests were conducted with DUCT BURNERS OPERATING</t>
  </si>
  <si>
    <t>2,370.1 MMbtu/hr avg</t>
  </si>
  <si>
    <t>23.61 lb/hr and 2.6 ppmvd at 
15% O2</t>
  </si>
  <si>
    <t>2,377.8 MMbtu/hr avg</t>
  </si>
  <si>
    <t>23.62 lb/hr and 2.7 ppmvd at 
15% O2</t>
  </si>
  <si>
    <t>2,342.7 MMbtu/hr avg</t>
  </si>
  <si>
    <t>25.17 lb/hr and 2.9 ppmvd at 
15% O2</t>
  </si>
  <si>
    <t>2,632 MMbtu/hr</t>
  </si>
  <si>
    <t>duct burners operating
47.9 lb/hr/8 ppmvd at 15%</t>
  </si>
  <si>
    <t>1.19 lb/hr
0.2 ppmvd at 15% O2</t>
  </si>
  <si>
    <t>Tests were conducted with DUCT BURNERS OPERATING</t>
  </si>
  <si>
    <t>2,370.1 MMBtu/hr avg</t>
  </si>
  <si>
    <t>1.09 lb/hr
0.2 ppmvd at 15% O2</t>
  </si>
  <si>
    <t>2,375.8 MMBtu/hr avg</t>
  </si>
  <si>
    <t>1.07 lb/hr
0.2 ppmvd at 15% O2</t>
  </si>
  <si>
    <t>2,342.7 MMBtu/hr avg</t>
  </si>
  <si>
    <t>0.92 lb/hr
0.2 ppmvd at 15% O2</t>
  </si>
  <si>
    <t>duct burners operating
6.2 lbs/hr</t>
  </si>
  <si>
    <t>Tests conducted with DUCT BURNERS OPERATING</t>
  </si>
  <si>
    <t>2,375.8 MMbtu/hr avg</t>
  </si>
  <si>
    <t>2,045 MMbtu/hr without Duct burners operating</t>
  </si>
  <si>
    <t>Without Duct burners 
22.3 lb/hr/2.9 ppmvd 15%O</t>
  </si>
  <si>
    <t>1,967.2 MMbtu/hr avg</t>
  </si>
  <si>
    <t>16.13 lb/hr and 2.5 ppmvd at 
15% O2</t>
  </si>
  <si>
    <t>These tests were conducted WITHOUT duct burners operating</t>
  </si>
  <si>
    <t>16.58 lb/hr and 2.4 ppmvd at 
15% O2</t>
  </si>
  <si>
    <t>Without Duct burners
22.3 lb/hr/2.9 ppmvd 15%O</t>
  </si>
  <si>
    <t>1,945.2MMbtu/hr avg</t>
  </si>
  <si>
    <t>18.55 lb/hr and 2.6 ppmvd at 
15% O2</t>
  </si>
  <si>
    <t>17.93 lb/hr and 2.7 ppmvd at 
15% O2</t>
  </si>
  <si>
    <t>without duct burners 
28.0 lb/hr/6 ppmvd at 15%</t>
  </si>
  <si>
    <t>2.02 lb/hr
0.5 ppmvd at 15% O2</t>
  </si>
  <si>
    <t>Tests were conducted WITHOUT duct burners operating.</t>
  </si>
  <si>
    <t>1.90 lb/hr
0.4 ppmvd at 15% O2</t>
  </si>
  <si>
    <t>1,945.2 MMBtu/hr avg</t>
  </si>
  <si>
    <t>2.13 lb/hr
0.5 ppmvd at 15% O2</t>
  </si>
  <si>
    <t>1908.2 MMBtu/hr avg</t>
  </si>
  <si>
    <t>2.36 lb/hr
0.6 ppmvd at 15% O2</t>
  </si>
  <si>
    <t>0.59 lbs/hr</t>
  </si>
  <si>
    <t>Mostardi Platt, Inc.</t>
  </si>
  <si>
    <t>42ppmvd@15%O2;195lb/hrNOx</t>
  </si>
  <si>
    <t>81MW</t>
  </si>
  <si>
    <t>26ppmvd@15%O2; 99 lb/hr NOx</t>
  </si>
  <si>
    <t>Low Mass Emissions test to determine unit emissions while burning #2 fuel oil.  Additional tests at differing loads where performed to establish water to fuel ratios.  At standard operations, P005 water to fuel ration was 1.27 at 80MW.  With additional wa</t>
  </si>
  <si>
    <t>25ppmvd@15%O2; 93 lb/hr NOx</t>
  </si>
  <si>
    <t>28ppmvd@15%O2; 100 lb/hr NOx</t>
  </si>
  <si>
    <t>350 lb/hr CO</t>
  </si>
  <si>
    <t>2.2 lb/hr CO</t>
  </si>
  <si>
    <t>12.8 lb/hr CO</t>
  </si>
  <si>
    <t>800 lb/hr CO</t>
  </si>
  <si>
    <t>&lt;1.0 lb/hr CO</t>
  </si>
  <si>
    <t>AES Ohio Generation, LLC</t>
  </si>
  <si>
    <t>20 ppmv CO @ 15% O2; 800 lb CO/ hr</t>
  </si>
  <si>
    <t>1.5ppm &amp; 3.47 lb/hr</t>
  </si>
  <si>
    <t>This test was designed to show compliance with permit allowables using #2 fuel oil.</t>
  </si>
  <si>
    <t>42ppmvd@15%O2; 269 lb/hr</t>
  </si>
  <si>
    <t>84 MW</t>
  </si>
  <si>
    <t>34.5pppmvd@15%; 134 lb/hr</t>
  </si>
  <si>
    <t>40 pppmvd@15%; 160 lb/hr</t>
  </si>
  <si>
    <t>This test was designed to show compliance with permit allowables using diesel fuel. This part of the water injection testing devised to determine water to fuel operating ratios.  
At 40 MW, 42 ppmvd@15%O2; 99 lb/hr NOX.  At 60 MW, 40ppmvd@15%O2 and 120 lb</t>
  </si>
  <si>
    <t>20ppm@15%O2; 800 lb/hr</t>
  </si>
  <si>
    <t>84MW</t>
  </si>
  <si>
    <t>1ppm@15%O2; 3 lb/hr</t>
  </si>
  <si>
    <t>This test was designed to show compliance with permit allowables using diesel fuel.  This part of the water injection testing devised to determine water to fuel operating ratios at different
operating loads.  At 40 MW, 1ppm; 1.2 lb/hr.  At 60 MW, 1 ppm@15</t>
  </si>
  <si>
    <t>20 ppmvd @ 15%O2; 800 lb CO/hr</t>
  </si>
  <si>
    <t>1 ppmvd@15%O2; 1.2 lb/hr</t>
  </si>
  <si>
    <t>This test was designed to show compliance with permit allowables using #2 fuel oil and at base load.</t>
  </si>
  <si>
    <t>1 ppmvd@15%; 2.6 lb/hr</t>
  </si>
  <si>
    <t>83 MW</t>
  </si>
  <si>
    <t>1 ppmvd@15% O2; 1.7 lb/hr</t>
  </si>
  <si>
    <t>36 ppmvd@15%O2;125 lb/hr</t>
  </si>
  <si>
    <t>This test was designed to show compliance with permit allowables using #2 fuel oil at base load.</t>
  </si>
  <si>
    <t>34 ppmvd@15%O2; 122 lb/hr</t>
  </si>
  <si>
    <t>33 ppmvd@15%O2; 122 lb/hr</t>
  </si>
  <si>
    <t>20ppmvd@15%O2; 800lb/hr CO</t>
  </si>
  <si>
    <t>1.0PPMVD@15%o2; 1.8 lb/hr CO</t>
  </si>
  <si>
    <t>This test was designed to show compliance with permit allowables using diesel fuel.  This part of the WATER INJECTION testing devised to determine water to fuel operating ratios at different
operating loads.  At 40 MW, 1 ppm; 1.5 lb/hr.  At 60 MW, 1 ppm@1</t>
  </si>
  <si>
    <t>40ppmvd@15%O2; 143 lb/hr</t>
  </si>
  <si>
    <t>This test was designed to show compliance with permit allowables using diesel fuel.  This part of the WATER INJECTION testing devised to determine water to fuel operating ratios at different
operating loads.  At 40 MW, 42 ppm; 95 lb/hr.  At 60 MW, 40 ppm@</t>
  </si>
  <si>
    <t>40ppmvd@15%O2; 139 lb/hr</t>
  </si>
  <si>
    <t>This test was designed to show compliance with permit allowables using diesel fuel.  This part of the WATER INJECTION testing devised to determine water to fuel operating ratios at different
operating loads.  At 40 MW, 41 ppm; 93 lb/hr.  At 60 MW, 41 ppm@</t>
  </si>
  <si>
    <t>20ppmvd@15%O2; 800 lb/hr</t>
  </si>
  <si>
    <t>0.4ppmvd@15%O2; 1 lb/hr</t>
  </si>
  <si>
    <t>This test was designed to show compliance with permit allowables using diesel fuel.  This part of the WATER INJECTION testing devised to determine water to fuel operating ratios at different
operating loads.  At 40 MW, 1 ppm; 1.2 lb/hr.  At 60 MW, 1 ppm@1</t>
  </si>
  <si>
    <t>1ppmvd@15%O2;1.6lb/hr</t>
  </si>
  <si>
    <t>This test was designed to show compliance with permit allowables using diesel fuel.  This part of the WATER INJECTION testing devised to determine water to fuel operating ratios at different
operating loads.  At 40 MW, 1 ppm; 1.0 lb/hr.  At 60 MW, 1 ppm@1</t>
  </si>
  <si>
    <t>40ppmvd@15%O2;150 lb/hr</t>
  </si>
  <si>
    <t>This test was designed to show compliance with permit allowables using diesel fuel.  This part of the WATER INJECTION testing devised to determine water to fuel operating ratios at different
operating loads.  At 40 MW, 41 ppm; 96 lb/hr.  At 60 MW, 40 ppm@</t>
  </si>
  <si>
    <t>12MMBtu/hr heat input</t>
  </si>
  <si>
    <t>160ppmvd@15%O2</t>
  </si>
  <si>
    <t>867 RPM</t>
  </si>
  <si>
    <t>93ppmvd@15%O2</t>
  </si>
  <si>
    <t>Average fuel content at 984 BTU/scf with combustion temperature at 1503 degrees Fahrenheit.</t>
  </si>
  <si>
    <t>86ppmvd@15%O2</t>
  </si>
  <si>
    <t>18ppmvd@15%O2</t>
  </si>
  <si>
    <t>RAPCA calculation of NMOC differed from report but still below permit allowable.  Fuel content averaged 984 BTU/scf.  Combustion temperature averaged 1503 degrees Fahrenheit.</t>
  </si>
  <si>
    <t>See Memo Field</t>
  </si>
  <si>
    <t>1034 MMBtu/Hr simple cycle combustion turbine w/ low NOx burner and water injection</t>
  </si>
  <si>
    <t>0.253 lb/MMBtu; 42 ppm@15% O2</t>
  </si>
  <si>
    <t>ITT in STARS 2 - Compliance Report ID #101883
Test Report in STARS 2 - Compliance Report ID#102558
LOAD          MW          LB/MMBTU          PPM@15% O2
High            89.5               0.106                      28.69
Mid-High     60.6</t>
  </si>
  <si>
    <t>See  Memo Field</t>
  </si>
  <si>
    <t>CT1 Water Injection(Other): 42-65 ppmdv @ 15% O2</t>
  </si>
  <si>
    <t>Mostardi PLatt</t>
  </si>
  <si>
    <t>See memo field</t>
  </si>
  <si>
    <t>Load Condition	   MW	 LB/MMBTU	PPM @ 15% O2
Low 		                     6	             0.069		18.70
Low/Mild	                    34             0.068  	18.39
Mild/High                      61            0.094		25.22
High                              86</t>
  </si>
  <si>
    <t>93% Destruction Efficiency &amp; 1.0 lb/hr</t>
  </si>
  <si>
    <t>2251 Hp</t>
  </si>
  <si>
    <t>96.6% Destruction &amp; 0.32 lb/hr</t>
  </si>
  <si>
    <t>Solar Taurus, 68.34 MMBtu/hr (ISO conditions), natural gas-fired turbine used for natural gas compression</t>
  </si>
  <si>
    <t>68.34 MMBtu/hr</t>
  </si>
  <si>
    <t>25 ppbv at 15% O2</t>
  </si>
  <si>
    <t>Witnessed by Stephanie Kuhn
LOAD CONDITIONS:
NOX EMISSIONS        MMBtu/hr               LB/HR           PPMVD @ 15% O2
LOAD 99%                    67.66                   1.6                           9.0
LOAD 97.0%                 66.29</t>
  </si>
  <si>
    <t>P006 Ox Cat(Other): oxidation catalyst</t>
  </si>
  <si>
    <t>25 ppmv @15% O2</t>
  </si>
  <si>
    <t>61.345 MMBtu/hr</t>
  </si>
  <si>
    <t>8.25 ppmv @ 15% O2</t>
  </si>
  <si>
    <t>Stack Test Report - Compliance Report ID#130459
ITT - Compliance Report ID#129355
Permit  - PTI P120361
1. An example calculation of EPA Method 4- moisture was not originally included in the emission compliance test report. The test report stated that EPA</t>
  </si>
  <si>
    <t>&lt; 10 TPY</t>
  </si>
  <si>
    <t>0.38 TPY</t>
  </si>
  <si>
    <t>61.345 MMBtu</t>
  </si>
  <si>
    <t>0.50 TPY</t>
  </si>
  <si>
    <t>1137 KW</t>
  </si>
  <si>
    <t>3.81 lb/hr</t>
  </si>
  <si>
    <t>904KW</t>
  </si>
  <si>
    <t>80 ppmvd @15%O2</t>
  </si>
  <si>
    <t>900</t>
  </si>
  <si>
    <t>38.8 ppmvd @ 15% O2</t>
  </si>
  <si>
    <t>EMISSION_RATE_g_hp_hr</t>
  </si>
  <si>
    <t>ENGINE_TYPE</t>
  </si>
  <si>
    <t>NAME_PLATE_RATED_HP</t>
  </si>
  <si>
    <t xml:space="preserve">4 Stroke Rich Burn </t>
  </si>
  <si>
    <t xml:space="preserve">4 Stroke Lean Burn </t>
  </si>
  <si>
    <t xml:space="preserve">2 Stroke Lean Burn </t>
  </si>
  <si>
    <t>TESTED_HP_RATE</t>
  </si>
  <si>
    <t>TESTED_EMISSION_VALUE</t>
  </si>
  <si>
    <t>TESTED_EMISSION_UNIT</t>
  </si>
  <si>
    <t>lbs/hr</t>
  </si>
  <si>
    <t>g/hp/hr</t>
  </si>
  <si>
    <t>0.7 lbs/hr, 0.2 g/hp/hr, 16.5 ppmvd@15%O2</t>
  </si>
  <si>
    <t>0.66 lbs/hr, 0.2 g/hp/hr, 15.6 ppmvd@15%O2</t>
  </si>
  <si>
    <t>0.12 lbs/hr, 0.1 g/hp/hr, 7.2 ppmvd@15%O2</t>
  </si>
  <si>
    <t>0.14 lbs/hr, 0.1 g/hp/hr, 8.1 ppmvd@15%O2</t>
  </si>
  <si>
    <t>0.86 lbs/hr, 0.2 g/hp/hr, 20.8 ppmvd@15%O2</t>
  </si>
  <si>
    <t>0.97 lbs/hr, 0.3 g/hp/hr, 23.2 ppmvd@15%O2</t>
  </si>
  <si>
    <t>0.95 lbs/hr, 0.3 g/hp/hr, 23.2 ppmvd@15%O2</t>
  </si>
  <si>
    <t>Recip. Engine 11A - Clark Gas Engine TLA-103,400 hp</t>
  </si>
  <si>
    <t>Recip. Engine 12A - Clark Gas Engine TLA-103,400 hp</t>
  </si>
  <si>
    <t>211 hp CAT G3306TA Flash Gas Compressor equipped with catalyst.For this EU, GP12.1 covers one or multiple stationary natural gas-fired spark ignition (SI) internal combustion engines (ICE) with a combined total horsepower (HP) of no more than 1,800 HP for the site.  Includes 2007 and later model year engines manufactured after the applicable effective date identified in 40 CFR 60.4230(a)(3) and engines manufactured before the effective date of the NSPS, where compliance with the Part 60 Subpart JJJJ emissions standards for the same size engine can be met by retrofitting the engine with a control device and demonstrated through stack testing.</t>
  </si>
  <si>
    <t>211 hp CAT G3306TA flash gas compressor equipped with catalyst.For this EU, GP12.1 covers one or multiple stationary natural gas-fired spark ignition (SI) internal combustion engines (ICE) with a combined total horsepower (HP) of no more than 1,800 HP for the site.  Includes 2007 and later model year engines manufactured after the applicable effective date identified in 40 CFR 60.4230(a)(3) and engines manufactured before the effective date of the NSPS, where compliance with the Part 60 Subpart JJJJ emissions standards for the same size engine can be met by retrofitting the engine with a control device and demonstrated through stack testing.</t>
  </si>
  <si>
    <t>Flash Gas Compressor equipped with catalyst, 145 hp, Cat G3306 NA (Spark Ignition Internal Combustion Engine, P002)Flash Gas Compressor equipped with catalyst, 211 hp, CAT G3306 TA (Spark Ignition Internal Combustion Engine, P002)</t>
  </si>
  <si>
    <t>(1) - 860 Hp, 6.5 mmBTU/hr, 4 stroke, lean burn, catalytic oxidation, Caterpillar G 3512 LE natural gas-fired internal combustion engine.</t>
  </si>
  <si>
    <t>1,775 hp NG-fired 4SLB Stationary ICE equipped w/catalyst Caterpillar G3606:Serial Number: 4ZS01814</t>
  </si>
  <si>
    <t>1,775 hp NG-fired 4SLB Stationary ICE equipped w/catalyst Caterpillar G3606Serial Number: 4ZS01713</t>
  </si>
  <si>
    <t>1,775 hp NG-fired 4SLB Stationary ICE equipped w/catalyst Caterpillar G3606:Serial Number: 4ZS01796</t>
  </si>
  <si>
    <t>1,775 hp NG-fired 4SLB Stationary ICE equipped w/catalyst Caterpillar G3606:Serial Number: 4ZS01797</t>
  </si>
  <si>
    <t>1,775 hp NG-fired 4SLB Stationary ICE equipped w/catalyst Caterpillar G3606: Serial Number: 4ZS01800</t>
  </si>
  <si>
    <t>1,775 hp NG-fired 4SLB Stationary ICE equipped w/catalyst Caterpillar G3606:Serial Number: 4ZS01804</t>
  </si>
  <si>
    <t>1,775 hp NG-fired 4SLB Stationary ICE equipped w/catalyst Caterpillar G3606:Serial Number: 4ZS01805</t>
  </si>
  <si>
    <t>1,775 hp NG-fired 4SLB Stationary ICE equipped w/catalyst Caterpillar G3606:Serial Number: 4ZS01807</t>
  </si>
  <si>
    <t>1,775 hp NG-fired 4SLB Stationary ICE equipped w/catalyst Caterpillar G3606:Serial Number: 4ZS01808</t>
  </si>
  <si>
    <t>1,775 hp NG-fired 4SLB Stationary ICE equipped w/catalyst Caterpillar G3606:Serial Number: 4ZS01776</t>
  </si>
  <si>
    <t>One or multiple stationary natural gas-fired spark ignition (SI) internal combustion engines (ICE) with a combined total horsepower (HP) of no more than 1,800 HP for the site.Includes 2007 and later model year engines manufactured after the applicable effective date identified in 40 CFR 60.4230(a)(3) and engines manufactured before the NSPS effective date where compliance with the Part 60 Subpart JJJJ emissions standards for the same size engine can be demonstrated through stack testing.</t>
  </si>
  <si>
    <t>One or multiple stationary natural gas-fired spark ignition (SI) internal combustion engines (ICE) with a combined total horsepower (HP) of no more than 1,800 HP for the site.*Includes 2007 and later model year engines manufactured after the applicable effective date identified in 40 CFR 60.4230(a)(3); and engines manufactured before the effective date of the NSPS, where compliance with the Part 60 Subpart JJJJ emissions standards for the same size engine can be met by retrofitting the engine with a control device and demonstrated through stack testing.</t>
  </si>
  <si>
    <t>One 50-hp Zenith ZPP416 and one 203-hp Caterpillar G3306B NA natural gas-fired engines for compressors.One or multiple stationary natural gas-fired spark ignition (SI) internal combustion engines (ICE) wiht a combined total horsepower (HP) or no more than 1,800 HP for the site.</t>
  </si>
  <si>
    <t>415 Hp Caterpillar G379 TA natural gas fired recovery compressor engine equipped with a catalytic converter. (non JJJJ engine). 68 Hp Caterpillar VRG330 natural gas fired vapor recovery unit equipped with a catalytic convertor.</t>
  </si>
  <si>
    <t>One or multiple stationary natural gas-fired spark ignition (SI) internal combustion engines (ICE) with a combined total horsepower (HP) of no more than 1,800 HP for the site.*Includes 2007 and later model year engines manufactured after the applicable effective date identified in 40 CFR 60.4230(a)(3) and engines manufactured before the NSPS effective date where compliance with the Part 60 Subpart JJJJ emissions standards for the same size engine can be demonstrated through stack testing.</t>
  </si>
  <si>
    <t>One or multiple stationary natural gas-fired spark ignition (SI) internal combustion engines (ICE) with a combined total horsepower (HP) of no more than 1,000 HP for the site.*Includes 2007 and later model year engines manufactured after the applicable effective date identified in 40 CFR 60.4230(a)(3); and engines manufactured before the effective date of the NSPS, where compliance with the Part 60 Subpart JJJJ emissions standards for the same size engine can be met by retrofitting the engine with a control device and demonstrated through stack testing.</t>
  </si>
  <si>
    <t>NOT INSTALLED AT PERMIT ISSUANCE TIME  One or multiple stationary natural gas-fired spark ignition (SI) internal combustion engines (ICE) with a combined total horsepower (HP) of no more than 1,000 HP for the site.*Includes 2007 and later model year eng</t>
  </si>
  <si>
    <t>One or multiple stationary natural gas-fired spark ignition (SI) internal combustion engines (ICE) with a combined total horsepower (HP) of no more than 1,800 HP for the site.*Includes 2007 and later model year engines manufactured after the applicable</t>
  </si>
  <si>
    <t>Engine Nox</t>
  </si>
  <si>
    <t>Engine VOC</t>
  </si>
  <si>
    <t>Turbine NOx</t>
  </si>
  <si>
    <t>Turbine VOC</t>
  </si>
  <si>
    <t>SOURCE</t>
  </si>
  <si>
    <t>Engine NOx</t>
  </si>
  <si>
    <t>1bs/hr</t>
  </si>
  <si>
    <t>EMISSION_RATE_g/hp_hr</t>
  </si>
  <si>
    <t>Make/Model</t>
  </si>
  <si>
    <t>Cat 3500 Series</t>
  </si>
  <si>
    <t>Cat 3600 Series</t>
  </si>
  <si>
    <t>Waukesha L7044GSI</t>
  </si>
  <si>
    <t>Waukesha L7042</t>
  </si>
  <si>
    <t>Waukesha P9390</t>
  </si>
  <si>
    <t>(blank)</t>
  </si>
  <si>
    <t>Average of EMISSION_RATE_g/hp_hr</t>
  </si>
  <si>
    <t>Waukesha P9394</t>
  </si>
  <si>
    <t>tpy NOX at rated HP &amp; 8760</t>
  </si>
  <si>
    <t>StdDev of EMISSION_RATE_g/hp_hr</t>
  </si>
  <si>
    <t>Count of EMISSION_RATE_g/hp_hr</t>
  </si>
  <si>
    <t>Turbine Rating (bhp)</t>
  </si>
  <si>
    <t>Allowed NOX (ppmvd)</t>
  </si>
  <si>
    <t>Tested NOX (ppmvd)</t>
  </si>
  <si>
    <t>CONTROL EQUIPMENT</t>
  </si>
  <si>
    <t>Max of REPORTING YEAR</t>
  </si>
  <si>
    <t>The most recent testing year</t>
  </si>
  <si>
    <t>Number of tests for that EUID</t>
  </si>
  <si>
    <t>Number of engines tested</t>
  </si>
  <si>
    <t>Number of engines testing lower than the suggested emission limit</t>
  </si>
  <si>
    <t>NMOGA Suggested Emission Limit (g NOX/hp-hr)</t>
  </si>
  <si>
    <t>NMOGA Option 1</t>
  </si>
  <si>
    <t>NMED Option</t>
  </si>
  <si>
    <t>4SLB &lt; 1775 hp</t>
  </si>
  <si>
    <t>4SLB &gt;= 1775 hp</t>
  </si>
  <si>
    <t>% testing below the suggested limit</t>
  </si>
  <si>
    <t>NMED Proposed Emission Limit (g NOX/hp-hr)</t>
  </si>
  <si>
    <t>NMED Revised Emission Limit (g NOX/hp-hr)</t>
  </si>
  <si>
    <t>2SLB</t>
  </si>
  <si>
    <t>4SLB</t>
  </si>
  <si>
    <t>4SRB</t>
  </si>
  <si>
    <t>tpy NOX at tested NOX, rated HP &amp; 8760 hr/yr</t>
  </si>
  <si>
    <t>NMED Proposal:</t>
  </si>
  <si>
    <t>&gt;=1,000 and &lt;5,000</t>
  </si>
  <si>
    <t>&gt;=5,000 and &lt; 15,000</t>
  </si>
  <si>
    <t>&gt;= 15,000</t>
  </si>
  <si>
    <t>NOX (ppmvd @ 15% O2)</t>
  </si>
  <si>
    <t>Existing</t>
  </si>
  <si>
    <t>New</t>
  </si>
  <si>
    <t>Solar Turbines Proposal</t>
  </si>
  <si>
    <t>&gt;=1,000 and &lt;4,000</t>
  </si>
  <si>
    <t>&gt;=4,000 and &lt; 15,000</t>
  </si>
  <si>
    <t>9.0 uncontrolled or 
2.0 controlled</t>
  </si>
  <si>
    <t>Solar turbines recommends deleting the CO limits, and has no changes to the NMNEHC limits.</t>
  </si>
  <si>
    <t>Ohio data: no test data are available for compressor turbines less than 5500 hp.</t>
  </si>
  <si>
    <t>Turbine sizes range from 4700 hp to 10,900 hp.</t>
  </si>
  <si>
    <t>Tested NOx values are between 8 and 34 ppm.</t>
  </si>
  <si>
    <t>New Mexico Data:</t>
  </si>
  <si>
    <t>Total horsepower all turbines &gt;= 1,000.</t>
  </si>
  <si>
    <t>Total horsepower all turbines &gt;= 1,000 and &lt;5,000.</t>
  </si>
  <si>
    <t>Total horsepower all turbines &gt;= 1,000 and &lt;4,000.</t>
  </si>
  <si>
    <t>Horsepower &gt;=4,000 and &lt;5,000.</t>
  </si>
  <si>
    <t>Percent of total HP</t>
  </si>
  <si>
    <t>136 turbines &gt;1,000 hp at 37 facilities.</t>
  </si>
  <si>
    <t>None are using SCR.</t>
  </si>
  <si>
    <t>No turbines are using SCR; about 1/2 are using dry low NOx combustion or lean low NOx technology.</t>
  </si>
  <si>
    <t>None are identified as using low NOx combustion technology.</t>
  </si>
  <si>
    <t>None are marked as portable.</t>
  </si>
  <si>
    <t>4SLB &gt; 1000 hp</t>
  </si>
  <si>
    <t>NMED RLSO Table 1 (8/21/21)</t>
  </si>
  <si>
    <t>Excluded 4 engines with very high uncontrolled emissions.</t>
  </si>
  <si>
    <t>This file is a summary of the data that were collected from the Ohio EPA's website: https://www.epa.ohio.gov/dapc/engineer/stackg#123883452-test-summaries</t>
  </si>
  <si>
    <t>Prepared by Brian Palmer, ERG, Inc., September 7, 2021</t>
  </si>
  <si>
    <t>The data for the years 2003 to 2016 were downloaded and merged into one spreadsheet. The data were then filtered and moved into separate sheets for NOX, CO, and VOC.</t>
  </si>
  <si>
    <t>The final resulting data were then manually filtered again and in many cases reformatted to create columns of data for engine horsepower, manufacturer, model number or series, and emissions in the units of the proposed standards (e.g., g/hp-hr or ppm) so hey could be sorted and filtered alphanumerically</t>
  </si>
  <si>
    <t>Emission rates were also calculated, when possible, as g/hp-hr from measured lb/hr emission rates and the horsepower measured during the testing.</t>
  </si>
  <si>
    <t>g/hp-hr = (lb/hr) * (454 g/lb) / (hp during test)</t>
  </si>
  <si>
    <t>This analysis combines the results for each individual engine using a Excel pivot table because some engines are tested multiple times, so the results would be skewed towards those engines. There also appear to be duplicate entries for some engines and this removes the effect of those duplicates.</t>
  </si>
  <si>
    <t xml:space="preserve">The primary use of these data was to determine the NOx emission limits for different types of engines taking into account testimony submitted on the May 6, 2021 draft rule. </t>
  </si>
  <si>
    <t>These data were also used to support the development of the CO and VOC/NMNEHC limits for engines and turbines, and NOx limits for turbines.</t>
  </si>
  <si>
    <t>These sheets were then filtered further to create separate sheets for reciprocating engines and turbines, for a total of 6 sheets. Non-engine and non-turbine data rows were identified and removed manually based on emission unit descriptions.</t>
  </si>
  <si>
    <t>Each of these sheets were filtered further to remove facilities that were not involved in the oil and gas industry, based on the facility name (e.g.,  automobile assembly plants, electric generating stations, universities and other institutions with back up generators).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</si>
</sst>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
    <numFmt numFmtId="165" formatCode="_(* #,##0_);_(* \(#,##0\);_(* &quot;-&quot;??_);_(@_)"/>
    <numFmt numFmtId="166" formatCode="0.0%"/>
  </numFmts>
  <fonts count="3" x14ac:knownFonts="1">
    <font>
      <sz val="11"/>
      <color theme="1"/>
      <name val="Calibri"/>
      <family val="2"/>
      <scheme val="minor"/>
    </font>
    <font>
      <b/>
      <sz val="11"/>
      <color indexed="8"/>
      <name val="Calibri"/>
      <family val="2"/>
      <scheme val="minor"/>
    </font>
    <font>
      <sz val="11"/>
      <color theme="1"/>
      <name val="Calibri"/>
      <family val="2"/>
      <scheme val="minor"/>
    </font>
  </fonts>
  <fills count="5">
    <fill>
      <patternFill patternType="none"/>
    </fill>
    <fill>
      <patternFill patternType="gray125"/>
    </fill>
    <fill>
      <patternFill patternType="solid">
        <fgColor theme="0" tint="-0.249977111117893"/>
        <bgColor indexed="64"/>
      </patternFill>
    </fill>
    <fill>
      <patternFill patternType="solid">
        <fgColor theme="9" tint="0.59999389629810485"/>
        <bgColor indexed="64"/>
      </patternFill>
    </fill>
    <fill>
      <patternFill patternType="solid">
        <fgColor theme="7" tint="0.39997558519241921"/>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43" fontId="2" fillId="0" borderId="0" applyFont="0" applyFill="0" applyBorder="0" applyAlignment="0" applyProtection="0"/>
    <xf numFmtId="9" fontId="2" fillId="0" borderId="0" applyFont="0" applyFill="0" applyBorder="0" applyAlignment="0" applyProtection="0"/>
  </cellStyleXfs>
  <cellXfs count="67">
    <xf numFmtId="0" fontId="0" fillId="0" borderId="0" xfId="0"/>
    <xf numFmtId="0" fontId="0" fillId="0" borderId="0" xfId="0" applyAlignment="1">
      <alignment horizontal="center"/>
    </xf>
    <xf numFmtId="0" fontId="0" fillId="0" borderId="1" xfId="0" applyBorder="1"/>
    <xf numFmtId="14" fontId="0" fillId="0" borderId="1" xfId="0" applyNumberFormat="1" applyBorder="1" applyAlignment="1" applyProtection="1">
      <alignment vertical="center"/>
    </xf>
    <xf numFmtId="0" fontId="0" fillId="0" borderId="1" xfId="0" applyBorder="1" applyAlignment="1">
      <alignment horizontal="center"/>
    </xf>
    <xf numFmtId="0" fontId="1" fillId="2" borderId="1" xfId="0" applyFont="1" applyFill="1" applyBorder="1"/>
    <xf numFmtId="0" fontId="1" fillId="2" borderId="1" xfId="0" applyFont="1" applyFill="1" applyBorder="1" applyAlignment="1">
      <alignment horizontal="center"/>
    </xf>
    <xf numFmtId="0" fontId="0" fillId="0" borderId="1" xfId="0" applyBorder="1" applyAlignment="1"/>
    <xf numFmtId="0" fontId="1" fillId="2" borderId="1" xfId="0" applyFont="1" applyFill="1" applyBorder="1" applyAlignment="1"/>
    <xf numFmtId="3" fontId="0" fillId="0" borderId="1" xfId="0" applyNumberFormat="1" applyBorder="1" applyAlignment="1"/>
    <xf numFmtId="0" fontId="0" fillId="0" borderId="0" xfId="0" applyAlignment="1"/>
    <xf numFmtId="3" fontId="0" fillId="0" borderId="1" xfId="0" applyNumberFormat="1" applyBorder="1"/>
    <xf numFmtId="0" fontId="0" fillId="0" borderId="1" xfId="0" applyBorder="1" applyAlignment="1">
      <alignment wrapText="1"/>
    </xf>
    <xf numFmtId="0" fontId="0" fillId="0" borderId="0" xfId="0" applyBorder="1"/>
    <xf numFmtId="14" fontId="0" fillId="0" borderId="0" xfId="0" applyNumberFormat="1" applyBorder="1" applyAlignment="1" applyProtection="1">
      <alignment vertical="center"/>
    </xf>
    <xf numFmtId="3" fontId="0" fillId="0" borderId="0" xfId="0" applyNumberFormat="1" applyBorder="1" applyAlignment="1"/>
    <xf numFmtId="0" fontId="0" fillId="0" borderId="0" xfId="0" applyBorder="1" applyAlignment="1">
      <alignment horizontal="center"/>
    </xf>
    <xf numFmtId="4" fontId="0" fillId="0" borderId="1" xfId="0" applyNumberFormat="1" applyBorder="1" applyAlignment="1"/>
    <xf numFmtId="0" fontId="0" fillId="0" borderId="0" xfId="0" applyNumberFormat="1"/>
    <xf numFmtId="0" fontId="1" fillId="2" borderId="1" xfId="0" applyFont="1" applyFill="1" applyBorder="1" applyAlignment="1">
      <alignment wrapText="1"/>
    </xf>
    <xf numFmtId="0" fontId="1" fillId="2" borderId="1" xfId="0" applyFont="1" applyFill="1" applyBorder="1" applyAlignment="1">
      <alignment horizontal="center" wrapText="1"/>
    </xf>
    <xf numFmtId="0" fontId="0" fillId="0" borderId="0" xfId="0" applyAlignment="1">
      <alignment wrapText="1"/>
    </xf>
    <xf numFmtId="0" fontId="1" fillId="3" borderId="1" xfId="0" applyFont="1" applyFill="1" applyBorder="1" applyAlignment="1">
      <alignment wrapText="1"/>
    </xf>
    <xf numFmtId="0" fontId="0" fillId="3" borderId="1" xfId="0" applyFill="1" applyBorder="1"/>
    <xf numFmtId="0" fontId="0" fillId="3" borderId="0" xfId="0" applyFill="1" applyBorder="1"/>
    <xf numFmtId="0" fontId="0" fillId="3" borderId="0" xfId="0" applyFill="1"/>
    <xf numFmtId="0" fontId="0" fillId="0" borderId="1" xfId="0" applyFill="1" applyBorder="1"/>
    <xf numFmtId="14" fontId="0" fillId="0" borderId="1" xfId="0" applyNumberFormat="1" applyFill="1" applyBorder="1" applyAlignment="1" applyProtection="1">
      <alignment vertical="center"/>
    </xf>
    <xf numFmtId="0" fontId="0" fillId="0" borderId="1" xfId="0" applyFill="1" applyBorder="1" applyAlignment="1">
      <alignment horizontal="center"/>
    </xf>
    <xf numFmtId="0" fontId="0" fillId="0" borderId="0" xfId="0" applyFill="1"/>
    <xf numFmtId="0" fontId="0" fillId="0" borderId="2" xfId="0" applyBorder="1"/>
    <xf numFmtId="43" fontId="0" fillId="0" borderId="0" xfId="1" applyFont="1"/>
    <xf numFmtId="0" fontId="0" fillId="3" borderId="0" xfId="0" quotePrefix="1" applyFill="1"/>
    <xf numFmtId="43" fontId="0" fillId="0" borderId="1" xfId="1" applyFont="1" applyFill="1" applyBorder="1"/>
    <xf numFmtId="0" fontId="0" fillId="0" borderId="1" xfId="0" applyFill="1" applyBorder="1" applyAlignment="1">
      <alignment wrapText="1"/>
    </xf>
    <xf numFmtId="43" fontId="1" fillId="2" borderId="1" xfId="1" applyFont="1" applyFill="1" applyBorder="1" applyAlignment="1">
      <alignment wrapText="1"/>
    </xf>
    <xf numFmtId="0" fontId="0" fillId="3" borderId="3" xfId="0" applyFill="1" applyBorder="1" applyAlignment="1">
      <alignment wrapText="1"/>
    </xf>
    <xf numFmtId="0" fontId="0" fillId="3" borderId="4" xfId="0" applyFill="1" applyBorder="1" applyAlignment="1">
      <alignment wrapText="1"/>
    </xf>
    <xf numFmtId="0" fontId="0" fillId="3" borderId="5" xfId="0" applyFill="1" applyBorder="1"/>
    <xf numFmtId="0" fontId="0" fillId="3" borderId="6" xfId="0" applyFill="1" applyBorder="1" applyAlignment="1">
      <alignment wrapText="1"/>
    </xf>
    <xf numFmtId="164" fontId="0" fillId="3" borderId="0" xfId="0" applyNumberFormat="1" applyFill="1" applyBorder="1"/>
    <xf numFmtId="9" fontId="0" fillId="3" borderId="7" xfId="2" applyFont="1" applyFill="1" applyBorder="1"/>
    <xf numFmtId="0" fontId="0" fillId="3" borderId="0" xfId="0" quotePrefix="1" applyFill="1" applyBorder="1"/>
    <xf numFmtId="0" fontId="0" fillId="3" borderId="6" xfId="0" applyFill="1" applyBorder="1"/>
    <xf numFmtId="0" fontId="0" fillId="3" borderId="7" xfId="0" applyFill="1" applyBorder="1"/>
    <xf numFmtId="0" fontId="0" fillId="3" borderId="0" xfId="0" applyFill="1" applyBorder="1" applyAlignment="1">
      <alignment wrapText="1"/>
    </xf>
    <xf numFmtId="0" fontId="0" fillId="3" borderId="7" xfId="0" applyFill="1" applyBorder="1" applyAlignment="1">
      <alignment wrapText="1"/>
    </xf>
    <xf numFmtId="0" fontId="0" fillId="3" borderId="8" xfId="0" applyFill="1" applyBorder="1"/>
    <xf numFmtId="0" fontId="0" fillId="3" borderId="9" xfId="0" applyFill="1" applyBorder="1"/>
    <xf numFmtId="0" fontId="0" fillId="3" borderId="10" xfId="0" applyFill="1" applyBorder="1"/>
    <xf numFmtId="0" fontId="0" fillId="0" borderId="0" xfId="0" applyAlignment="1">
      <alignment horizontal="center" vertical="center"/>
    </xf>
    <xf numFmtId="0" fontId="0" fillId="0" borderId="0" xfId="0" applyAlignment="1">
      <alignment horizontal="center" wrapText="1"/>
    </xf>
    <xf numFmtId="165" fontId="0" fillId="0" borderId="0" xfId="1" applyNumberFormat="1" applyFont="1"/>
    <xf numFmtId="9" fontId="0" fillId="0" borderId="0" xfId="2" applyFont="1" applyAlignment="1">
      <alignment horizontal="center"/>
    </xf>
    <xf numFmtId="0" fontId="0" fillId="0" borderId="0" xfId="0" pivotButton="1" applyAlignment="1">
      <alignment vertical="center"/>
    </xf>
    <xf numFmtId="0" fontId="0" fillId="0" borderId="0" xfId="0" pivotButton="1" applyAlignment="1">
      <alignment vertical="center" wrapText="1"/>
    </xf>
    <xf numFmtId="0" fontId="0" fillId="0" borderId="0" xfId="0" applyAlignment="1">
      <alignment vertical="center"/>
    </xf>
    <xf numFmtId="0" fontId="0" fillId="4" borderId="0" xfId="0" applyFill="1"/>
    <xf numFmtId="0" fontId="0" fillId="4" borderId="0" xfId="0" applyNumberFormat="1" applyFill="1"/>
    <xf numFmtId="0" fontId="0" fillId="0" borderId="0" xfId="0" applyNumberFormat="1" applyFill="1"/>
    <xf numFmtId="0" fontId="0" fillId="0" borderId="0" xfId="0" applyBorder="1" applyAlignment="1"/>
    <xf numFmtId="166" fontId="0" fillId="3" borderId="7" xfId="2" applyNumberFormat="1" applyFont="1" applyFill="1" applyBorder="1"/>
    <xf numFmtId="43" fontId="0" fillId="0" borderId="0" xfId="1" applyFont="1" applyAlignment="1">
      <alignment wrapText="1"/>
    </xf>
    <xf numFmtId="43" fontId="0" fillId="0" borderId="0" xfId="1" applyFont="1" applyAlignment="1">
      <alignment vertical="center"/>
    </xf>
    <xf numFmtId="43" fontId="0" fillId="4" borderId="0" xfId="1" applyFont="1" applyFill="1"/>
    <xf numFmtId="43" fontId="0" fillId="0" borderId="0" xfId="1" applyFont="1" applyFill="1"/>
    <xf numFmtId="0" fontId="0" fillId="0" borderId="0" xfId="0" quotePrefix="1"/>
  </cellXfs>
  <cellStyles count="3">
    <cellStyle name="Comma" xfId="1" builtinId="3"/>
    <cellStyle name="Normal" xfId="0" builtinId="0"/>
    <cellStyle name="Percent" xfId="2" builtinId="5"/>
  </cellStyles>
  <dxfs count="54">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solid">
          <bgColor theme="7" tint="0.39997558519241921"/>
        </patternFill>
      </fill>
    </dxf>
    <dxf>
      <fill>
        <patternFill patternType="solid">
          <bgColor theme="7" tint="0.39997558519241921"/>
        </patternFill>
      </fill>
    </dxf>
    <dxf>
      <fill>
        <patternFill patternType="solid">
          <bgColor theme="7" tint="0.39997558519241921"/>
        </patternFill>
      </fill>
    </dxf>
    <dxf>
      <fill>
        <patternFill patternType="solid">
          <bgColor theme="7" tint="0.39997558519241921"/>
        </patternFill>
      </fill>
    </dxf>
    <dxf>
      <fill>
        <patternFill patternType="solid">
          <bgColor theme="7" tint="0.39997558519241921"/>
        </patternFill>
      </fill>
    </dxf>
    <dxf>
      <fill>
        <patternFill patternType="solid">
          <bgColor theme="7" tint="0.39997558519241921"/>
        </patternFill>
      </fill>
    </dxf>
    <dxf>
      <fill>
        <patternFill patternType="solid">
          <bgColor theme="7" tint="0.39997558519241921"/>
        </patternFill>
      </fill>
    </dxf>
    <dxf>
      <fill>
        <patternFill patternType="solid">
          <bgColor theme="7" tint="0.39997558519241921"/>
        </patternFill>
      </fill>
    </dxf>
    <dxf>
      <fill>
        <patternFill patternType="solid">
          <bgColor theme="7" tint="0.39997558519241921"/>
        </patternFill>
      </fill>
    </dxf>
    <dxf>
      <fill>
        <patternFill patternType="solid">
          <bgColor theme="7" tint="0.39997558519241921"/>
        </patternFill>
      </fill>
    </dxf>
    <dxf>
      <fill>
        <patternFill patternType="solid">
          <bgColor theme="7" tint="0.39997558519241921"/>
        </patternFill>
      </fill>
    </dxf>
    <dxf>
      <fill>
        <patternFill patternType="solid">
          <bgColor theme="7" tint="0.39997558519241921"/>
        </patternFill>
      </fill>
    </dxf>
    <dxf>
      <fill>
        <patternFill patternType="solid">
          <bgColor theme="7" tint="0.39997558519241921"/>
        </patternFill>
      </fill>
    </dxf>
    <dxf>
      <fill>
        <patternFill patternType="solid">
          <bgColor theme="7" tint="0.39997558519241921"/>
        </patternFill>
      </fill>
    </dxf>
    <dxf>
      <fill>
        <patternFill patternType="solid">
          <bgColor theme="7" tint="0.39997558519241921"/>
        </patternFill>
      </fill>
    </dxf>
    <dxf>
      <fill>
        <patternFill patternType="solid">
          <bgColor theme="7" tint="0.39997558519241921"/>
        </patternFill>
      </fill>
    </dxf>
    <dxf>
      <fill>
        <patternFill patternType="solid">
          <bgColor theme="7" tint="0.39997558519241921"/>
        </patternFill>
      </fill>
    </dxf>
    <dxf>
      <fill>
        <patternFill patternType="solid">
          <bgColor theme="7" tint="0.39997558519241921"/>
        </patternFill>
      </fill>
    </dxf>
    <dxf>
      <fill>
        <patternFill patternType="solid">
          <bgColor theme="7" tint="0.39997558519241921"/>
        </patternFill>
      </fill>
    </dxf>
    <dxf>
      <fill>
        <patternFill patternType="solid">
          <bgColor theme="7" tint="0.39997558519241921"/>
        </patternFill>
      </fill>
    </dxf>
    <dxf>
      <fill>
        <patternFill patternType="solid">
          <bgColor theme="7" tint="0.39997558519241921"/>
        </patternFill>
      </fill>
    </dxf>
    <dxf>
      <fill>
        <patternFill patternType="solid">
          <bgColor theme="7" tint="0.39997558519241921"/>
        </patternFill>
      </fill>
    </dxf>
    <dxf>
      <fill>
        <patternFill patternType="solid">
          <bgColor theme="7" tint="0.39997558519241921"/>
        </patternFill>
      </fill>
    </dxf>
    <dxf>
      <fill>
        <patternFill patternType="solid">
          <bgColor theme="7" tint="0.39997558519241921"/>
        </patternFill>
      </fill>
    </dxf>
    <dxf>
      <fill>
        <patternFill patternType="solid">
          <bgColor theme="7" tint="0.39997558519241921"/>
        </patternFill>
      </fill>
    </dxf>
    <dxf>
      <fill>
        <patternFill patternType="solid">
          <bgColor theme="7" tint="0.39997558519241921"/>
        </patternFill>
      </fill>
    </dxf>
    <dxf>
      <fill>
        <patternFill patternType="solid">
          <bgColor theme="7" tint="0.39997558519241921"/>
        </patternFill>
      </fill>
    </dxf>
    <dxf>
      <fill>
        <patternFill patternType="solid">
          <bgColor theme="7" tint="0.39997558519241921"/>
        </patternFill>
      </fill>
    </dxf>
    <dxf>
      <fill>
        <patternFill patternType="solid">
          <bgColor theme="7" tint="0.39997558519241921"/>
        </patternFill>
      </fill>
    </dxf>
    <dxf>
      <fill>
        <patternFill patternType="solid">
          <bgColor theme="7" tint="0.39997558519241921"/>
        </patternFill>
      </fill>
    </dxf>
    <dxf>
      <fill>
        <patternFill patternType="solid">
          <bgColor theme="7" tint="0.39997558519241921"/>
        </patternFill>
      </fill>
    </dxf>
    <dxf>
      <fill>
        <patternFill patternType="solid">
          <bgColor theme="7" tint="0.39997558519241921"/>
        </patternFill>
      </fill>
    </dxf>
    <dxf>
      <fill>
        <patternFill patternType="solid">
          <bgColor theme="7" tint="0.39997558519241921"/>
        </patternFill>
      </fill>
    </dxf>
    <dxf>
      <fill>
        <patternFill patternType="solid">
          <bgColor theme="7" tint="0.39997558519241921"/>
        </patternFill>
      </fill>
    </dxf>
    <dxf>
      <fill>
        <patternFill patternType="solid">
          <bgColor theme="7" tint="0.39997558519241921"/>
        </patternFill>
      </fill>
    </dxf>
    <dxf>
      <fill>
        <patternFill patternType="solid">
          <bgColor theme="7" tint="0.39997558519241921"/>
        </patternFill>
      </fill>
    </dxf>
    <dxf>
      <fill>
        <patternFill patternType="solid">
          <bgColor theme="7" tint="0.39997558519241921"/>
        </patternFill>
      </fill>
    </dxf>
    <dxf>
      <fill>
        <patternFill patternType="solid">
          <bgColor theme="7" tint="0.39997558519241921"/>
        </patternFill>
      </fill>
    </dxf>
    <dxf>
      <fill>
        <patternFill patternType="solid">
          <bgColor theme="7" tint="0.39997558519241921"/>
        </patternFill>
      </fill>
    </dxf>
    <dxf>
      <fill>
        <patternFill patternType="solid">
          <bgColor theme="7" tint="0.39997558519241921"/>
        </patternFill>
      </fill>
    </dxf>
    <dxf>
      <fill>
        <patternFill patternType="solid">
          <bgColor theme="7" tint="0.39997558519241921"/>
        </patternFill>
      </fill>
    </dxf>
    <dxf>
      <fill>
        <patternFill patternType="solid">
          <bgColor theme="7" tint="0.39997558519241921"/>
        </patternFill>
      </fill>
    </dxf>
    <dxf>
      <fill>
        <patternFill patternType="solid">
          <bgColor theme="7" tint="0.39997558519241921"/>
        </patternFill>
      </fill>
    </dxf>
    <dxf>
      <alignment vertical="center"/>
    </dxf>
    <dxf>
      <alignment vertical="center"/>
    </dxf>
    <dxf>
      <alignment vertical="center"/>
    </dxf>
    <dxf>
      <alignment vertical="center"/>
    </dxf>
    <dxf>
      <alignment vertical="center"/>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pivotCacheDefinition" Target="pivotCache/pivotCacheDefinition1.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brian palmer" id="{39CB884C-704B-4EDB-B54A-33A62E28C532}" userId="06315a7f14c35d3f" providerId="Windows Live"/>
  <person displayName="Brian Palmer" id="{0410733B-EAB9-4A40-AE4C-60E5E9164574}" userId="S::Brian.Palmer@erg.com::d08f0a62-c159-450d-a265-2e29e297481e" providerId="AD"/>
</personList>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Brian Palmer" refreshedDate="44417.762603124997" createdVersion="7" refreshedVersion="7" minRefreshableVersion="3" recordCount="800" xr:uid="{F9093B4D-BFEE-4D22-9C5B-061288A3DC2B}">
  <cacheSource type="worksheet">
    <worksheetSource ref="A4:AG804" sheet="Engine NOx"/>
  </cacheSource>
  <cacheFields count="33">
    <cacheField name="REPORTING YEAR" numFmtId="0">
      <sharedItems containsSemiMixedTypes="0" containsString="0" containsNumber="1" containsInteger="1" minValue="2003" maxValue="2016" count="11">
        <n v="2008"/>
        <n v="2014"/>
        <n v="2003"/>
        <n v="2010"/>
        <n v="2011"/>
        <n v="2012"/>
        <n v="2015"/>
        <n v="2007"/>
        <n v="2009"/>
        <n v="2013"/>
        <n v="2016"/>
      </sharedItems>
    </cacheField>
    <cacheField name="RECORD_NUMBER" numFmtId="0">
      <sharedItems containsSemiMixedTypes="0" containsString="0" containsNumber="1" containsInteger="1" minValue="1" maxValue="2428"/>
    </cacheField>
    <cacheField name="FACILITY ID" numFmtId="0">
      <sharedItems count="54">
        <s v="0125102034"/>
        <s v="0679000075"/>
        <s v="0630000001"/>
        <s v="1576001799"/>
        <s v="0634005034"/>
        <s v="0210012002"/>
        <s v="0607015001"/>
        <s v="0634005033"/>
        <s v="0634005040"/>
        <s v="0661005020"/>
        <s v="0634005027"/>
        <s v="0656035009"/>
        <s v="0656005025"/>
        <s v="0634005029"/>
        <s v="0210002039"/>
        <s v="0210012004"/>
        <s v="0661005008"/>
        <s v="0634005056"/>
        <s v="0285000366"/>
        <s v="0607005016"/>
        <s v="0634005123"/>
        <s v="0607015007"/>
        <s v="0656005010"/>
        <s v="0656065006"/>
        <s v="0210012030"/>
        <s v="0607005015"/>
        <s v="0656025012"/>
        <s v="0546015002"/>
        <s v="0656005014"/>
        <s v="0630005037"/>
        <s v="0656005011"/>
        <s v="0679000330"/>
        <s v="0250002027"/>
        <s v="0285000388"/>
        <s v="0250000911"/>
        <s v="0661005001"/>
        <s v="1576002033"/>
        <s v="0238000187"/>
        <s v="0661005052"/>
        <s v="0661005027"/>
        <s v="0656105005"/>
        <s v="0661005010"/>
        <s v="0661005040"/>
        <s v="0656005028"/>
        <s v="0656025005"/>
        <s v="0335012004"/>
        <s v="0656025008"/>
        <s v="0210000046"/>
        <s v="0630005041"/>
        <s v="0634005090"/>
        <s v="0339020174"/>
        <s v="0387000389"/>
        <s v="0661005002"/>
        <s v="0857103154"/>
      </sharedItems>
    </cacheField>
    <cacheField name="FACILITY NAME" numFmtId="0">
      <sharedItems/>
    </cacheField>
    <cacheField name="ADDRESS" numFmtId="0">
      <sharedItems/>
    </cacheField>
    <cacheField name="CITY" numFmtId="0">
      <sharedItems/>
    </cacheField>
    <cacheField name="ZIP5" numFmtId="0">
      <sharedItems/>
    </cacheField>
    <cacheField name="ZIP4" numFmtId="0">
      <sharedItems containsBlank="1"/>
    </cacheField>
    <cacheField name="COUNTY" numFmtId="0">
      <sharedItems/>
    </cacheField>
    <cacheField name="EUID" numFmtId="0">
      <sharedItems count="26">
        <s v="B001"/>
        <s v="B003"/>
        <s v="B008"/>
        <s v="B002"/>
        <s v="B012"/>
        <s v="B007"/>
        <s v="B013"/>
        <s v="B014"/>
        <s v="P002"/>
        <s v="P003"/>
        <s v="P001"/>
        <s v="P004"/>
        <s v="P005"/>
        <s v="P006"/>
        <s v="P007"/>
        <s v="P008"/>
        <s v="P011"/>
        <s v="P012"/>
        <s v="P013"/>
        <s v="P009"/>
        <s v="P010"/>
        <s v="B010"/>
        <s v="B004"/>
        <s v="P015"/>
        <s v="P016"/>
        <s v="P014"/>
      </sharedItems>
    </cacheField>
    <cacheField name="EUID DESCRIPTION" numFmtId="0">
      <sharedItems longText="1"/>
    </cacheField>
    <cacheField name="ENGINE_TYPE" numFmtId="0">
      <sharedItems containsBlank="1" count="4">
        <s v="2 Stroke Lean Burn "/>
        <s v="4 Stroke Rich Burn "/>
        <s v="4 Stroke Lean Burn "/>
        <m/>
      </sharedItems>
    </cacheField>
    <cacheField name="Make/Model" numFmtId="0">
      <sharedItems containsBlank="1"/>
    </cacheField>
    <cacheField name="EVALUATION DATE" numFmtId="14">
      <sharedItems containsSemiMixedTypes="0" containsNonDate="0" containsDate="1" containsString="0" minDate="2003-04-02T00:00:00" maxDate="2016-12-03T00:00:00"/>
    </cacheField>
    <cacheField name="CONTROL EQUPMENT" numFmtId="0">
      <sharedItems/>
    </cacheField>
    <cacheField name="COMPANY PERFORMING TEST" numFmtId="0">
      <sharedItems/>
    </cacheField>
    <cacheField name="MAX RATE" numFmtId="0">
      <sharedItems containsBlank="1"/>
    </cacheField>
    <cacheField name="ALLOWABLE RATE" numFmtId="0">
      <sharedItems containsBlank="1"/>
    </cacheField>
    <cacheField name="TESTED OPERATING RATE" numFmtId="0">
      <sharedItems containsBlank="1"/>
    </cacheField>
    <cacheField name="TESTED EMISSION RATE" numFmtId="0">
      <sharedItems containsBlank="1"/>
    </cacheField>
    <cacheField name="TESTED_EMISSION_UNIT" numFmtId="0">
      <sharedItems containsBlank="1"/>
    </cacheField>
    <cacheField name="TESTED_EMISSION_VALUE" numFmtId="0">
      <sharedItems containsString="0" containsBlank="1" containsNumber="1" minValue="0" maxValue="16.2"/>
    </cacheField>
    <cacheField name="TESTED_HP_RATE" numFmtId="0">
      <sharedItems containsString="0" containsBlank="1" containsNumber="1" minValue="590" maxValue="16716"/>
    </cacheField>
    <cacheField name="EMISSION_RATE_g/hp_hr" numFmtId="0">
      <sharedItems containsString="0" containsBlank="1" containsNumber="1" minValue="0" maxValue="26.38"/>
    </cacheField>
    <cacheField name="NAME_PLATE_RATED_HP" numFmtId="0">
      <sharedItems containsString="0" containsBlank="1" containsNumber="1" minValue="1206" maxValue="5000" count="27">
        <n v="4200"/>
        <n v="3200"/>
        <n v="2500"/>
        <n v="1350"/>
        <n v="3400"/>
        <n v="1980"/>
        <n v="1775"/>
        <n v="2250"/>
        <n v="2370"/>
        <n v="4725"/>
        <n v="4735"/>
        <n v="3550"/>
        <n v="1340"/>
        <n v="2275"/>
        <n v="1875"/>
        <n v="1380"/>
        <n v="2175"/>
        <n v="1206"/>
        <m/>
        <n v="1680"/>
        <n v="1480"/>
        <n v="1996"/>
        <n v="1320"/>
        <n v="2000"/>
        <n v="5000"/>
        <n v="1626"/>
        <n v="1418.3999999999999"/>
      </sharedItems>
    </cacheField>
    <cacheField name="tpy NOX at rated HP &amp; 8760" numFmtId="0">
      <sharedItems containsString="0" containsBlank="1" containsNumber="1" minValue="0" maxValue="508.39536000000004"/>
    </cacheField>
    <cacheField name="METHOD NUMBER" numFmtId="0">
      <sharedItems/>
    </cacheField>
    <cacheField name="POLLUTANTS" numFmtId="0">
      <sharedItems/>
    </cacheField>
    <cacheField name="RESULTS" numFmtId="0">
      <sharedItems/>
    </cacheField>
    <cacheField name="CONFORM" numFmtId="0">
      <sharedItems/>
    </cacheField>
    <cacheField name="AUDIT" numFmtId="0">
      <sharedItems/>
    </cacheField>
    <cacheField name="NOTES" numFmtId="0">
      <sharedItems containsBlank="1" longText="1"/>
    </cacheField>
    <cacheField name="COULD_BE_GENERATOR"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800">
  <r>
    <x v="0"/>
    <n v="402"/>
    <x v="0"/>
    <s v="Dominion - Groveport Compressor Station"/>
    <s v="5509 Berger Road"/>
    <s v="Groveport"/>
    <s v="43125"/>
    <m/>
    <s v="Franklin"/>
    <x v="0"/>
    <s v="4200 HP Engine-spark ignition, 2-stroke, lean burn"/>
    <x v="0"/>
    <m/>
    <d v="2008-11-06T00:00:00"/>
    <s v="none"/>
    <s v="DOMINION TRANSMISSION"/>
    <s v="4200 hp"/>
    <s v="18.52 lbs/hr"/>
    <s v="4072.9 hp"/>
    <s v="4.80 lbs/hr"/>
    <s v="lbs/hr"/>
    <n v="4.8"/>
    <n v="4072.9"/>
    <n v="0.53504873677232434"/>
    <x v="0"/>
    <n v="21.654064435660096"/>
    <s v="7"/>
    <s v="Nitrogen Dioxide"/>
    <s v="PASS"/>
    <s v="NA"/>
    <s v="Y"/>
    <m/>
    <m/>
  </r>
  <r>
    <x v="1"/>
    <n v="56"/>
    <x v="0"/>
    <s v="Dominion - Groveport Compressor Station"/>
    <s v="5509 Berger Road"/>
    <s v="Groveport"/>
    <s v="43125"/>
    <m/>
    <s v="Franklin"/>
    <x v="1"/>
    <s v="3200 HP Engine-spark ignition, 2-stroke, lean burn"/>
    <x v="0"/>
    <m/>
    <d v="2014-09-09T00:00:00"/>
    <s v="none"/>
    <s v="Dominion Transmission, Inc."/>
    <s v="3200 HP"/>
    <s v="14.11 lbs NOx/hr"/>
    <s v="2988.7 HP"/>
    <s v="5.93 lbs NOx/hr"/>
    <s v="lbs/hr"/>
    <n v="5.93"/>
    <n v="2988.7"/>
    <n v="0.90079967879010936"/>
    <x v="1"/>
    <n v="27.776338255428783"/>
    <s v="7E"/>
    <s v="Nitrogen Oxide"/>
    <s v="PASS"/>
    <s v="NA"/>
    <s v="Y"/>
    <s v="ITT Methods were approved by staff that no longer works at Ohio EPA and did not call attention to it.  Tested both NO/NO2 for NOx."/>
    <m/>
  </r>
  <r>
    <x v="1"/>
    <n v="63"/>
    <x v="0"/>
    <s v="Dominion - Groveport Compressor Station"/>
    <s v="5509 Berger Road"/>
    <s v="Groveport"/>
    <s v="43125"/>
    <m/>
    <s v="Franklin"/>
    <x v="1"/>
    <s v="3200 HP Engine-spark ignition, 2-stroke, lean burn"/>
    <x v="0"/>
    <m/>
    <d v="2014-09-10T00:00:00"/>
    <s v="none"/>
    <s v="Dominion Transmission, Inc."/>
    <s v="3200 HP"/>
    <s v="14.11 lbs NOx/hr"/>
    <s v="2988.7 HP"/>
    <s v="5.93 lbs NOx/hr"/>
    <s v="lbs/hr"/>
    <n v="5.93"/>
    <n v="2988.7"/>
    <n v="0.90079967879010936"/>
    <x v="1"/>
    <n v="27.776338255428783"/>
    <s v="7E"/>
    <s v="Nitrogen Oxide"/>
    <s v="PASS"/>
    <s v="NA"/>
    <s v="Y"/>
    <s v="ITT Methods were approved by staff that no longer works at Ohio EPA and did not call attention to it.  Tested both NO/NO2 for NOx."/>
    <m/>
  </r>
  <r>
    <x v="0"/>
    <n v="403"/>
    <x v="0"/>
    <s v="Dominion - Groveport Compressor Station"/>
    <s v="5509 Berger Road"/>
    <s v="Groveport"/>
    <s v="43125"/>
    <m/>
    <s v="Franklin"/>
    <x v="1"/>
    <s v="3200 HP Engine-spark ignition, 2-stroke, lean burn"/>
    <x v="0"/>
    <m/>
    <d v="2008-11-06T00:00:00"/>
    <s v="none"/>
    <s v="DOMINION TRANSMISSION"/>
    <s v="3200 HP"/>
    <s v="14.11 lbs/hr"/>
    <s v="3149.6 hp"/>
    <s v="7.59 lbs/hr"/>
    <s v="lbs/hr"/>
    <n v="7.59"/>
    <n v="3149.6"/>
    <n v="1.0940627381254764"/>
    <x v="1"/>
    <n v="33.735643342646696"/>
    <s v="7"/>
    <s v="Nitrogen Dioxide"/>
    <s v="PASS"/>
    <s v="NA"/>
    <s v="Y"/>
    <m/>
    <m/>
  </r>
  <r>
    <x v="2"/>
    <n v="14"/>
    <x v="1"/>
    <s v="Dominion Transmission Inc - Gilmore Station"/>
    <s v="656 Gravel Lick Road"/>
    <s v="Port Washington"/>
    <s v="43837"/>
    <m/>
    <s v="Tuscarawas"/>
    <x v="2"/>
    <s v="3200 HP Dresser Rand TLAD-8 natural gas-fired, 2-stroke lean-burn reciprocating internal combustion engine"/>
    <x v="0"/>
    <m/>
    <d v="2003-04-16T00:00:00"/>
    <s v="engine tuning"/>
    <s v="DOMINION TRANSMISSION"/>
    <s v="3200 HP"/>
    <s v="14.11 lb/hr"/>
    <s v="3147 hp"/>
    <s v="9.2 lb/hr"/>
    <s v="lbs/hr"/>
    <n v="9.1999999999999993"/>
    <n v="3147"/>
    <n v="1.327232284715602"/>
    <x v="1"/>
    <n v="40.925472945662534"/>
    <s v="7"/>
    <s v="Nitrogen Dioxide"/>
    <s v="PASS"/>
    <s v="NA"/>
    <s v="Y"/>
    <m/>
    <m/>
  </r>
  <r>
    <x v="2"/>
    <n v="15"/>
    <x v="0"/>
    <s v="Dominion - Groveport Compressor Station"/>
    <s v="5509 Berger Road"/>
    <s v="Groveport"/>
    <s v="43125"/>
    <m/>
    <s v="Franklin"/>
    <x v="3"/>
    <s v="4200 HP Engine-spark ignition, 2-stroke, lean burn"/>
    <x v="0"/>
    <m/>
    <d v="2003-05-28T00:00:00"/>
    <s v="none"/>
    <s v="DOMINION TRANSMISSION"/>
    <s v="4200"/>
    <s v="18.52 lbs/hr"/>
    <s v="4066"/>
    <s v="12.3 lbs/hr"/>
    <s v="lbs/hr"/>
    <n v="12.3"/>
    <n v="4066"/>
    <n v="1.3733890801770783"/>
    <x v="0"/>
    <n v="55.582704141662575"/>
    <s v="7"/>
    <s v="Nitrogen Dioxide"/>
    <s v="PASS"/>
    <s v="NA"/>
    <s v="Y"/>
    <m/>
    <m/>
  </r>
  <r>
    <x v="3"/>
    <n v="14"/>
    <x v="2"/>
    <s v="Tennessee Gas Pipeline Station 209"/>
    <s v="3428 Clay Pike Road"/>
    <s v="Cumberland"/>
    <s v="43732"/>
    <m/>
    <s v="Guernsey"/>
    <x v="4"/>
    <s v="Recip. Engine 11A, Cooper Bessemer GMWA-10"/>
    <x v="0"/>
    <m/>
    <d v="2010-08-17T00:00:00"/>
    <s v="N/A"/>
    <s v="El Paso Pipeline Group"/>
    <m/>
    <m/>
    <m/>
    <m/>
    <m/>
    <m/>
    <m/>
    <n v="1.46"/>
    <x v="2"/>
    <n v="35.171400000000006"/>
    <s v="7E"/>
    <s v="Nitrogen Dioxide"/>
    <s v="PASS"/>
    <s v="NA"/>
    <s v="Y"/>
    <s v="Tested pollutants:NO2, NO; Permitted Allowable Emission Rate = 8.0 grams/bhp-hr; Permitted Maximum Operating Rate = 2500 HP; Average Tested Emission Rate = 1.46 grams/bhp-hr; Average Tested Operating Rate = 2171 HP; Results = Passed; AFS Date = 2010-12-27 00:00:00.0; AFS ID = legacy)"/>
    <s v="Yes"/>
  </r>
  <r>
    <x v="1"/>
    <n v="48"/>
    <x v="0"/>
    <s v="Dominion - Groveport Compressor Station"/>
    <s v="5509 Berger Road"/>
    <s v="Groveport"/>
    <s v="43125"/>
    <m/>
    <s v="Franklin"/>
    <x v="0"/>
    <s v="4200 HP Engine-spark ignition, 2-stroke, lean burn"/>
    <x v="0"/>
    <m/>
    <d v="2014-09-09T00:00:00"/>
    <s v="none"/>
    <s v="Dominion Transmission, Inc."/>
    <s v="4200 hp"/>
    <s v="18.52 lbs NOx/hr"/>
    <s v="3931 HP"/>
    <s v="12.75 lbs NOx/hr"/>
    <s v="lbs/hr"/>
    <n v="12.75"/>
    <n v="3931"/>
    <n v="1.4725260747901296"/>
    <x v="0"/>
    <n v="59.594897278046297"/>
    <s v="7E"/>
    <s v="Nitrogen Oxide"/>
    <s v="PASS"/>
    <s v="NA"/>
    <s v="Y"/>
    <s v="ITT Methods were approved by staff that no longer works at Ohio EPA and did not call attention to it.  Tested both NO/NO2 for NOx."/>
    <m/>
  </r>
  <r>
    <x v="1"/>
    <n v="57"/>
    <x v="0"/>
    <s v="Dominion - Groveport Compressor Station"/>
    <s v="5509 Berger Road"/>
    <s v="Groveport"/>
    <s v="43125"/>
    <m/>
    <s v="Franklin"/>
    <x v="0"/>
    <s v="4200 HP Engine-spark ignition, 2-stroke, lean burn"/>
    <x v="0"/>
    <m/>
    <d v="2014-09-10T00:00:00"/>
    <s v="none"/>
    <s v="Dominion Transmission, Inc."/>
    <s v="4200 hp"/>
    <s v="18.52 lbs NOx/hr"/>
    <s v="3931 HP"/>
    <s v="12.75 lbs NOx/hr"/>
    <s v="lbs/hr"/>
    <n v="12.75"/>
    <n v="3931"/>
    <n v="1.4725260747901296"/>
    <x v="0"/>
    <n v="59.594897278046297"/>
    <s v="7E"/>
    <s v="Nitrogen Oxide"/>
    <s v="PASS"/>
    <s v="NA"/>
    <s v="Y"/>
    <s v="ITT Methods were approved by staff that no longer works at Ohio EPA and did not call attention to it.  Tested both NO/NO2 for NOx."/>
    <m/>
  </r>
  <r>
    <x v="1"/>
    <n v="51"/>
    <x v="0"/>
    <s v="Dominion - Groveport Compressor Station"/>
    <s v="5509 Berger Road"/>
    <s v="Groveport"/>
    <s v="43125"/>
    <m/>
    <s v="Franklin"/>
    <x v="3"/>
    <s v="4200 HP Engine-spark ignition, 2-stroke, lean burn"/>
    <x v="0"/>
    <m/>
    <d v="2014-09-09T00:00:00"/>
    <s v="none"/>
    <s v="Dominion Transmission, Inc."/>
    <s v="4200 hp"/>
    <s v="18.52 lbs NOx/hr"/>
    <s v="3919 HP"/>
    <s v="13.94 lbs NOx/hr"/>
    <s v="lbs/hr"/>
    <n v="13.94"/>
    <n v="3919"/>
    <n v="1.614891553967849"/>
    <x v="0"/>
    <n v="65.356599058943615"/>
    <s v="7E"/>
    <s v="Nitrogen Oxide"/>
    <s v="PASS"/>
    <s v="NA"/>
    <s v="Y"/>
    <s v="ITT Methods were approved by staff that no longer works at Ohio EPA and did not call attention to it.  Tested both NO/NO2 for NOx."/>
    <m/>
  </r>
  <r>
    <x v="1"/>
    <n v="60"/>
    <x v="0"/>
    <s v="Dominion - Groveport Compressor Station"/>
    <s v="5509 Berger Road"/>
    <s v="Groveport"/>
    <s v="43125"/>
    <m/>
    <s v="Franklin"/>
    <x v="3"/>
    <s v="4200 HP Engine-spark ignition, 2-stroke, lean burn"/>
    <x v="0"/>
    <m/>
    <d v="2014-09-10T00:00:00"/>
    <s v="none"/>
    <s v="Dominion Transmission, Inc."/>
    <s v="4200 hp"/>
    <s v="18.52 lbs NOx/hr"/>
    <s v="3919 HP"/>
    <s v="13.94 lbs NOx/hr"/>
    <s v="lbs/hr"/>
    <n v="13.94"/>
    <n v="3919"/>
    <n v="1.614891553967849"/>
    <x v="0"/>
    <n v="65.356599058943615"/>
    <s v="7E"/>
    <s v="Nitrogen Oxide"/>
    <s v="PASS"/>
    <s v="NA"/>
    <s v="Y"/>
    <s v="ITT Methods were approved by staff that no longer works at Ohio EPA and did not call attention to it.  Tested both NO/NO2 for NOx."/>
    <m/>
  </r>
  <r>
    <x v="2"/>
    <n v="17"/>
    <x v="1"/>
    <s v="Dominion Transmission Inc - Gilmore Station"/>
    <s v="656 Gravel Lick Road"/>
    <s v="Port Washington"/>
    <s v="43837"/>
    <m/>
    <s v="Tuscarawas"/>
    <x v="5"/>
    <s v="4200 HP Dresser Rand TCV10 natural gas-fired, 2-stroke lean-burn reciprocating internal combustion engine"/>
    <x v="0"/>
    <m/>
    <d v="2003-04-16T00:00:00"/>
    <s v="engine tuning"/>
    <s v="DOMINION TRANSMISSION"/>
    <s v="4200 hp"/>
    <s v="18.52 lb/hr"/>
    <s v="4090 hp"/>
    <s v="14.6 lb/hr"/>
    <s v="lbs/hr"/>
    <n v="14.6"/>
    <n v="4090"/>
    <n v="1.6206356968215159"/>
    <x v="0"/>
    <n v="65.58907141320293"/>
    <s v="7"/>
    <s v="Nitrogen Dioxide"/>
    <s v="PASS"/>
    <s v="NA"/>
    <s v="Y"/>
    <m/>
    <m/>
  </r>
  <r>
    <x v="2"/>
    <n v="18"/>
    <x v="0"/>
    <s v="Dominion - Groveport Compressor Station"/>
    <s v="5509 Berger Road"/>
    <s v="Groveport"/>
    <s v="43125"/>
    <m/>
    <s v="Franklin"/>
    <x v="1"/>
    <s v="3200 HP Engine-spark ignition, 2-stroke, lean burn"/>
    <x v="0"/>
    <m/>
    <d v="2003-04-04T00:00:00"/>
    <s v="none"/>
    <s v="DOMINION TRANSMISSION"/>
    <s v="3200 HP"/>
    <s v="14.11 lbs/hr"/>
    <s v="3149.6 hp"/>
    <s v="12.3 lbs/hr"/>
    <s v="lbs/hr"/>
    <n v="12.3"/>
    <n v="3149.6"/>
    <n v="1.7729870459740922"/>
    <x v="1"/>
    <n v="54.670410160020332"/>
    <s v="7"/>
    <s v="Nitrogen Dioxide"/>
    <s v="PASS"/>
    <s v="NA"/>
    <s v="Y"/>
    <s v="stack test reviewed well prior to ceta form k function becoming operational in our office.  Therefore, form k data was entered into ceta august 2003. TS"/>
    <m/>
  </r>
  <r>
    <x v="2"/>
    <n v="19"/>
    <x v="0"/>
    <s v="Dominion - Groveport Compressor Station"/>
    <s v="5509 Berger Road"/>
    <s v="Groveport"/>
    <s v="43125"/>
    <m/>
    <s v="Franklin"/>
    <x v="0"/>
    <s v="4200 HP Engine-spark ignition, 2-stroke, lean burn"/>
    <x v="0"/>
    <m/>
    <d v="2003-04-02T00:00:00"/>
    <s v="none"/>
    <s v="DOMINION TRANSMISSION"/>
    <s v="4200 hp"/>
    <s v="18.52 lbs/hr"/>
    <s v="4072.9 hp"/>
    <s v="16.2 lbs/hr"/>
    <s v="lbs/hr"/>
    <n v="16.2"/>
    <n v="4072.9"/>
    <n v="1.8057894866065947"/>
    <x v="0"/>
    <n v="73.082467470352825"/>
    <s v="7"/>
    <s v="Nitrogen Dioxide"/>
    <s v="PASS"/>
    <s v="NA"/>
    <s v="Y"/>
    <s v="stack test reviewed well prior to ceta form k function becoming operational in our office.  Therefore, form k data was entered into ceta august 2003. TS"/>
    <m/>
  </r>
  <r>
    <x v="4"/>
    <n v="727"/>
    <x v="2"/>
    <s v="Tennessee Gas Pipeline Station 209"/>
    <s v="3428 Clay Pike Road"/>
    <s v="Cumberland"/>
    <s v="43732"/>
    <m/>
    <s v="Guernsey"/>
    <x v="4"/>
    <s v="Recip. Engine 11A, Cooper Bessemer GMWA-10"/>
    <x v="0"/>
    <m/>
    <d v="2011-09-20T00:00:00"/>
    <s v="N/A"/>
    <s v="El Paso Pipeline Group"/>
    <m/>
    <m/>
    <m/>
    <m/>
    <m/>
    <m/>
    <m/>
    <n v="2.37"/>
    <x v="2"/>
    <n v="57.093300000000006"/>
    <s v="7E"/>
    <s v="Nitrogen Dioxide"/>
    <s v="PASS"/>
    <s v="NA"/>
    <s v="Y"/>
    <s v="Tested pollutants: NO2, NO; Permitted Allowable Emission Rate = 8.0 grams/bhp-hr; Permitted Maximum Operating Rate = 2500 HP; Average Tested Emission Rate = 2.37 grams/bhp-hr; Average Tested Operating Rate = 2297 HP; Results = Passed; AFS Date = 2011-10-27 00:00:00.0; AFS ID = legacy) verified results from previous tests"/>
    <s v="Yes"/>
  </r>
  <r>
    <x v="4"/>
    <n v="728"/>
    <x v="2"/>
    <s v="Tennessee Gas Pipeline Station 209"/>
    <s v="3428 Clay Pike Road"/>
    <s v="Cumberland"/>
    <s v="43732"/>
    <m/>
    <s v="Guernsey"/>
    <x v="4"/>
    <s v="Recip. Engine 11A, Cooper Bessemer GMWA-10"/>
    <x v="0"/>
    <m/>
    <d v="2011-09-20T00:00:00"/>
    <s v="N/A"/>
    <s v="El Paso Pipeline Group"/>
    <m/>
    <m/>
    <m/>
    <m/>
    <m/>
    <m/>
    <m/>
    <n v="2.37"/>
    <x v="2"/>
    <n v="57.093300000000006"/>
    <s v="7E"/>
    <s v="Nitrogen Oxide"/>
    <s v="PASS"/>
    <s v="NA"/>
    <s v="Y"/>
    <s v="Tested pollutants: NO2, NO; Permitted Allowable Emission Rate = 8.0 grams/bhp-hr; Permitted Maximum Operating Rate = 2500 HP; Average Tested Emission Rate = 2.37 grams/bhp-hr; Average Tested Operating Rate = 2297 HP; Results = Passed; AFS Date = 2011-10-27 00:00:00.0; AFS ID = legacy) verified results from previous tests"/>
    <s v="Yes"/>
  </r>
  <r>
    <x v="5"/>
    <n v="665"/>
    <x v="2"/>
    <s v="Tennessee Gas Pipeline Station 209"/>
    <s v="3428 Clay Pike Road"/>
    <s v="Cumberland"/>
    <s v="43732"/>
    <m/>
    <s v="Guernsey"/>
    <x v="6"/>
    <s v="Recip. Engine 12A, Cooper Bessemer GMWA-10"/>
    <x v="0"/>
    <m/>
    <d v="2012-06-12T00:00:00"/>
    <s v="N/A"/>
    <s v="El Paso Pipeline Group"/>
    <m/>
    <m/>
    <m/>
    <m/>
    <m/>
    <m/>
    <m/>
    <n v="2.57"/>
    <x v="2"/>
    <n v="61.911300000000004"/>
    <s v="7E"/>
    <s v="Nitrogen Oxide"/>
    <s v="PASS"/>
    <s v="NA"/>
    <s v="Y"/>
    <s v="Tested pollutants: NO2, NO; Permitted Allowable Emission Rate = 8.0 grams/bhp-hr; Permitted Maximum Operating Rate = 2,500 HP; Average Tested Emission Rate = 2.57 grams/bhp-hr; Average Tested Operating Rate = 2,393 HP; Results = Passed; AFS Date = 2012-09-27 00:00:00.0; AFS ID = legacy)"/>
    <s v="Yes"/>
  </r>
  <r>
    <x v="5"/>
    <n v="666"/>
    <x v="2"/>
    <s v="Tennessee Gas Pipeline Station 209"/>
    <s v="3428 Clay Pike Road"/>
    <s v="Cumberland"/>
    <s v="43732"/>
    <m/>
    <s v="Guernsey"/>
    <x v="6"/>
    <s v="Recip. Engine 12A, Cooper Bessemer GMWA-10"/>
    <x v="0"/>
    <m/>
    <d v="2012-06-12T00:00:00"/>
    <s v="N/A"/>
    <s v="El Paso Pipeline Group"/>
    <m/>
    <m/>
    <m/>
    <m/>
    <m/>
    <m/>
    <m/>
    <n v="2.57"/>
    <x v="2"/>
    <n v="61.911300000000004"/>
    <s v="7E"/>
    <s v="Nitrogen Dioxide"/>
    <s v="PASS"/>
    <s v="NA"/>
    <s v="Y"/>
    <s v="Tested pollutants: NO2, NO; Permitted Allowable Emission Rate = 8.0 grams/bhp-hr; Permitted Maximum Operating Rate = 2,500 HP; Average Tested Emission Rate = 2.57 grams/bhp-hr; Average Tested Operating Rate = 2,393 HP; Results = Passed; AFS Date = 2012-09-27 00:00:00.0; AFS ID = legacy)"/>
    <s v="Yes"/>
  </r>
  <r>
    <x v="5"/>
    <n v="663"/>
    <x v="2"/>
    <s v="Tennessee Gas Pipeline Station 209"/>
    <s v="3428 Clay Pike Road"/>
    <s v="Cumberland"/>
    <s v="43732"/>
    <m/>
    <s v="Guernsey"/>
    <x v="4"/>
    <s v="Recip. Engine 11A, Cooper Bessemer GMWA-10"/>
    <x v="0"/>
    <m/>
    <d v="2012-06-12T00:00:00"/>
    <s v="N/A"/>
    <s v="El Paso Pipeline Group"/>
    <m/>
    <m/>
    <m/>
    <m/>
    <m/>
    <m/>
    <m/>
    <n v="2.67"/>
    <x v="2"/>
    <n v="64.320300000000003"/>
    <s v="7E"/>
    <s v="Nitrogen Oxide"/>
    <s v="PASS"/>
    <s v="NA"/>
    <s v="Y"/>
    <s v="Tested pollutants: NO2, NO; Permitted Allowable Emission Rate = 8.0 grams/bhp-hr; Permitted Maximum Operating Rate = 2,500 HP; Average Tested Emission Rate = 2.67 grams/bhp-hr; Average Tested Operating Rate = 2,330 HP; Results = Passed; AFS Date = 2012-09-27 00:00:00.0; AFS ID = legacy)"/>
    <s v="Yes"/>
  </r>
  <r>
    <x v="5"/>
    <n v="664"/>
    <x v="2"/>
    <s v="Tennessee Gas Pipeline Station 209"/>
    <s v="3428 Clay Pike Road"/>
    <s v="Cumberland"/>
    <s v="43732"/>
    <m/>
    <s v="Guernsey"/>
    <x v="4"/>
    <s v="Recip. Engine 11A, Cooper Bessemer GMWA-10"/>
    <x v="0"/>
    <m/>
    <d v="2012-06-12T00:00:00"/>
    <s v="N/A"/>
    <s v="El Paso Pipeline Group"/>
    <m/>
    <m/>
    <m/>
    <m/>
    <m/>
    <m/>
    <m/>
    <n v="2.67"/>
    <x v="2"/>
    <n v="64.320300000000003"/>
    <s v="7E"/>
    <s v="Nitrogen Dioxide"/>
    <s v="PASS"/>
    <s v="NA"/>
    <s v="Y"/>
    <s v="Tested pollutants: NO2, NO; Permitted Allowable Emission Rate = 8.0 grams/bhp-hr; Permitted Maximum Operating Rate = 2,500 HP; Average Tested Emission Rate = 2.67 grams/bhp-hr; Average Tested Operating Rate = 2,330 HP; Results = Passed; AFS Date = 2012-09-27 00:00:00.0; AFS ID = legacy)"/>
    <s v="Yes"/>
  </r>
  <r>
    <x v="5"/>
    <n v="667"/>
    <x v="2"/>
    <s v="Tennessee Gas Pipeline Station 209"/>
    <s v="3428 Clay Pike Road"/>
    <s v="Cumberland"/>
    <s v="43732"/>
    <m/>
    <s v="Guernsey"/>
    <x v="7"/>
    <s v="Recip. Engine 13A, Cooper Bessemer GMWA-10"/>
    <x v="0"/>
    <m/>
    <d v="2012-06-12T00:00:00"/>
    <s v="N/A"/>
    <s v="El Paso Pipeline Group"/>
    <m/>
    <m/>
    <m/>
    <m/>
    <m/>
    <m/>
    <m/>
    <n v="2.68"/>
    <x v="2"/>
    <n v="64.561199999999999"/>
    <s v="7E"/>
    <s v="Nitrogen Oxide"/>
    <s v="PASS"/>
    <s v="NA"/>
    <s v="Y"/>
    <s v="Tested pollutants: NO2, NO; Permitted Allowable Emission Rate = 8.0 grams/bhp-hr; Permitted Maximum Operating Rate = 2,500 HP; Average Tested Emission Rate = 2.68 grams/bhp-hr; Average Tested Operating Rate = 2,448 HP; Results = Passed; AFS Date = 2012-09-27 00:00:00.0; AFS ID = legacy)"/>
    <s v="Yes"/>
  </r>
  <r>
    <x v="5"/>
    <n v="668"/>
    <x v="2"/>
    <s v="Tennessee Gas Pipeline Station 209"/>
    <s v="3428 Clay Pike Road"/>
    <s v="Cumberland"/>
    <s v="43732"/>
    <m/>
    <s v="Guernsey"/>
    <x v="7"/>
    <s v="Recip. Engine 13A, Cooper Bessemer GMWA-10"/>
    <x v="0"/>
    <m/>
    <d v="2012-06-12T00:00:00"/>
    <s v="N/A"/>
    <s v="El Paso Pipeline Group"/>
    <m/>
    <m/>
    <m/>
    <m/>
    <m/>
    <m/>
    <m/>
    <n v="2.68"/>
    <x v="2"/>
    <n v="64.561199999999999"/>
    <s v="7E"/>
    <s v="Nitrogen Dioxide"/>
    <s v="PASS"/>
    <s v="NA"/>
    <s v="Y"/>
    <s v="Tested pollutants: NO2, NO; Permitted Allowable Emission Rate = 8.0 grams/bhp-hr; Permitted Maximum Operating Rate = 2,500 HP; Average Tested Emission Rate = 2.68 grams/bhp-hr; Average Tested Operating Rate = 2,448 HP; Results = Passed; AFS Date = 2012-09-27 00:00:00.0; AFS ID = legacy)"/>
    <s v="Yes"/>
  </r>
  <r>
    <x v="3"/>
    <n v="19"/>
    <x v="2"/>
    <s v="Tennessee Gas Pipeline Station 209"/>
    <s v="3428 Clay Pike Road"/>
    <s v="Cumberland"/>
    <s v="43732"/>
    <m/>
    <s v="Guernsey"/>
    <x v="7"/>
    <s v="Recip. Engine 13A, Cooper Bessemer GMWA-10"/>
    <x v="0"/>
    <m/>
    <d v="2010-08-17T00:00:00"/>
    <s v="N/A"/>
    <s v="El Paso Pipeline Group"/>
    <m/>
    <m/>
    <m/>
    <m/>
    <m/>
    <m/>
    <m/>
    <n v="3.52"/>
    <x v="2"/>
    <n v="84.796800000000005"/>
    <s v="7E"/>
    <s v="Nitrogen Oxide"/>
    <s v="PASS"/>
    <s v="NA"/>
    <s v="Y"/>
    <s v="Tested pollutants:NO2, NO; Permitted Allowable Emission Rate = 8.0 grams/bhp-hr; Permitted Maximum Operating Rate = 2500 HP; Average Tested Emission Rate = 3.52 grams/bhp-hr; Average Tested Operating Rate = 2484 HP; Results = Passed; AFS Date = 2010-12-27 00:00:00.0; AFS ID = legacy)"/>
    <s v="Yes"/>
  </r>
  <r>
    <x v="6"/>
    <n v="736"/>
    <x v="2"/>
    <s v="Tennessee Gas Pipeline Station 209"/>
    <s v="3428 Clay Pike Road"/>
    <s v="Cumberland"/>
    <s v="43732"/>
    <m/>
    <s v="Guernsey"/>
    <x v="6"/>
    <s v="Recip. Engine 12A, Cooper Bessemer GMWA-10"/>
    <x v="0"/>
    <m/>
    <d v="2015-08-26T00:00:00"/>
    <s v="none"/>
    <s v="Kindermorgan Corp"/>
    <s v="2500 hp"/>
    <s v="8.0 g/hp-hr"/>
    <s v="2499 hp"/>
    <s v="4.29 g/hp-hr"/>
    <s v="g/hp/hr"/>
    <n v="4.29"/>
    <n v="2499"/>
    <n v="4.29"/>
    <x v="2"/>
    <n v="103.34610000000001"/>
    <s v="6348 03"/>
    <s v="NOx - Nitrogen Oxides"/>
    <s v="PP"/>
    <s v="NA"/>
    <s v="Y"/>
    <m/>
    <s v="Yes"/>
  </r>
  <r>
    <x v="2"/>
    <n v="21"/>
    <x v="3"/>
    <s v="East Ohio Gas - Robinson Station"/>
    <s v="5433 West Blvd"/>
    <s v="Canton"/>
    <s v="44718"/>
    <m/>
    <s v="Stark"/>
    <x v="8"/>
    <s v="Cooper-Bessemer, 2-Stroke, spark ignition, Lean Burn, Internal Combustion Engine, Model GMV10-T,1350 HP rated power output, 11.5 MMBtu/hr rated heat input"/>
    <x v="0"/>
    <m/>
    <d v="2003-08-05T00:00:00"/>
    <s v="none"/>
    <s v="AIR/COMPLIANCE CONSULTANTS, INC."/>
    <s v="1350 bhp"/>
    <s v="see comment"/>
    <s v="1220 bhp"/>
    <s v="12.35 lbs/hr nox"/>
    <s v="lbs/hr"/>
    <n v="12.35"/>
    <n v="1220"/>
    <n v="4.5958196721311468"/>
    <x v="3"/>
    <n v="59.785179786885244"/>
    <s v="7"/>
    <s v="Nitrogen Dioxide"/>
    <s v="PASS"/>
    <s v="NA"/>
    <s v="Y"/>
    <m/>
    <m/>
  </r>
  <r>
    <x v="1"/>
    <n v="1727"/>
    <x v="2"/>
    <s v="Tennessee Gas Pipeline Station 209"/>
    <s v="3428 Clay Pike Road"/>
    <s v="Cumberland"/>
    <s v="43732"/>
    <m/>
    <s v="Guernsey"/>
    <x v="6"/>
    <s v="Recip. Engine 12A, Cooper Bessemer GMWA-10"/>
    <x v="0"/>
    <m/>
    <d v="2014-09-24T00:00:00"/>
    <s v="none"/>
    <s v="Kindermorgan Corp."/>
    <s v="2500 hp"/>
    <s v="8 g/Hp-hr"/>
    <s v="2512 Hp"/>
    <s v="4.76 g/Hp-hr"/>
    <s v="g/hp/hr"/>
    <n v="4.76"/>
    <n v="2512"/>
    <n v="4.76"/>
    <x v="2"/>
    <n v="114.66840000000001"/>
    <s v="7E"/>
    <s v="Nitrogen Dioxide"/>
    <s v="PASS"/>
    <s v="NA"/>
    <s v="Y"/>
    <s v="Method 7E was not used.  ASTM 6522-00 method was used."/>
    <s v="Yes"/>
  </r>
  <r>
    <x v="1"/>
    <n v="1726"/>
    <x v="2"/>
    <s v="Tennessee Gas Pipeline Station 209"/>
    <s v="3428 Clay Pike Road"/>
    <s v="Cumberland"/>
    <s v="43732"/>
    <m/>
    <s v="Guernsey"/>
    <x v="4"/>
    <s v="Recip. Engine 11A, Cooper Bessemer GMWA-10"/>
    <x v="0"/>
    <m/>
    <d v="2014-09-24T00:00:00"/>
    <s v="none"/>
    <s v="Kindermorgan Corp."/>
    <s v="2500 hp"/>
    <s v="8 g/Hp-hr"/>
    <s v="2483 Hp"/>
    <s v="4.77 g/Hp-hr"/>
    <s v="g/hp/hr"/>
    <n v="4.7699999999999996"/>
    <n v="2483"/>
    <n v="4.7699999999999996"/>
    <x v="2"/>
    <n v="114.90929999999999"/>
    <s v="7E"/>
    <s v="Nitrogen Dioxide"/>
    <s v="PASS"/>
    <s v="NA"/>
    <s v="Y"/>
    <s v="Method 7E was not used.  ASTM 6522-00 method was used."/>
    <s v="Yes"/>
  </r>
  <r>
    <x v="3"/>
    <n v="21"/>
    <x v="2"/>
    <s v="Tennessee Gas Pipeline Station 209"/>
    <s v="3428 Clay Pike Road"/>
    <s v="Cumberland"/>
    <s v="43732"/>
    <m/>
    <s v="Guernsey"/>
    <x v="6"/>
    <s v="Recip. Engine 12A, Cooper Bessemer GMWA-10"/>
    <x v="0"/>
    <m/>
    <d v="2010-08-17T00:00:00"/>
    <s v="N/A"/>
    <s v="El Paso Pipeline Group"/>
    <m/>
    <m/>
    <m/>
    <m/>
    <m/>
    <m/>
    <m/>
    <n v="4.8099999999999996"/>
    <x v="2"/>
    <n v="115.87289999999999"/>
    <s v="7E"/>
    <s v="Nitrogen Dioxide"/>
    <s v="PASS"/>
    <s v="NA"/>
    <s v="Y"/>
    <s v="Tested pollutants:NO2, NO; Permitted Allowable Emission Rate = 8.0 grams/bhp-hr; Permitted Maximum Operating Rate = 2500 HP; Average Tested Emission Rate = 4.81 grams/bhp-hr; Average Tested Operating Rate = 2526 HP; Results = Passed; AFS Date = 2010-12-27 00:00:00.0; AFS ID = legacy)"/>
    <s v="Yes"/>
  </r>
  <r>
    <x v="6"/>
    <n v="737"/>
    <x v="2"/>
    <s v="Tennessee Gas Pipeline Station 209"/>
    <s v="3428 Clay Pike Road"/>
    <s v="Cumberland"/>
    <s v="43732"/>
    <m/>
    <s v="Guernsey"/>
    <x v="4"/>
    <s v="Recip. Engine 11A, Cooper Bessemer GMWA-10"/>
    <x v="0"/>
    <m/>
    <d v="2015-08-27T00:00:00"/>
    <s v="none"/>
    <s v="Kindermorgan Corp"/>
    <s v="3400 hp"/>
    <s v="11.0 g/hp-hr"/>
    <s v="3399 hp"/>
    <s v="5.07 g/hp-hr"/>
    <s v="g/hp/hr"/>
    <n v="5.07"/>
    <n v="3399"/>
    <n v="5.07"/>
    <x v="4"/>
    <n v="166.10536800000003"/>
    <s v="6348 03"/>
    <s v="NOx - Nitrogen Oxides"/>
    <s v="PP"/>
    <s v="NA"/>
    <s v="N"/>
    <s v="ASTM method 6522-00 used"/>
    <s v="Yes"/>
  </r>
  <r>
    <x v="2"/>
    <n v="65"/>
    <x v="3"/>
    <s v="East Ohio Gas - Robinson Station"/>
    <s v="5433 West Blvd"/>
    <s v="Canton"/>
    <s v="44718"/>
    <m/>
    <s v="Stark"/>
    <x v="9"/>
    <s v="Cooper-Bessemer, 2-Stroke, spark ignition, Lean Burn, Internal Combustion Engine, Model GMV10-T,1350 HP rated power output, 11.5 MMBtu/hr rated heat input"/>
    <x v="0"/>
    <m/>
    <d v="2003-08-05T00:00:00"/>
    <s v="none"/>
    <s v="AIR/COMPLIANCE CONSULTANTS, INC."/>
    <s v="1350 bhp"/>
    <s v="see comment"/>
    <s v="1299 bhp"/>
    <s v="14.85 lbs/hr nox"/>
    <s v="1bs/hr"/>
    <n v="14.85"/>
    <n v="1299"/>
    <n v="5.1900692840646645"/>
    <x v="3"/>
    <n v="67.515535288683594"/>
    <s v="7"/>
    <s v="Nitrogen Dioxide"/>
    <s v="PASS"/>
    <s v="NA"/>
    <s v="Y"/>
    <m/>
    <m/>
  </r>
  <r>
    <x v="2"/>
    <n v="66"/>
    <x v="3"/>
    <s v="East Ohio Gas - Robinson Station"/>
    <s v="5433 West Blvd"/>
    <s v="Canton"/>
    <s v="44718"/>
    <m/>
    <s v="Stark"/>
    <x v="10"/>
    <s v="Cooper-Bessemer, 2-Stroke, spark ignition, Lean Burn, Internal Combustion Engine, Model GMV10-T,1350 HP rated power output, 11.5 MMBtu/hr rated heat input"/>
    <x v="0"/>
    <m/>
    <d v="2003-08-05T00:00:00"/>
    <s v="none"/>
    <s v="AIR/COMPLIANCE CONSULTANTS, INC."/>
    <s v="1350 bhp"/>
    <s v="see comment"/>
    <s v="1259 bhp"/>
    <s v="14.96 lbs/hr nox"/>
    <s v="1bs/hr"/>
    <n v="14.96"/>
    <n v="1259"/>
    <n v="5.3946306592533757"/>
    <x v="3"/>
    <n v="70.17659239396346"/>
    <s v="7"/>
    <s v="Nitrogen Dioxide"/>
    <s v="PASS"/>
    <s v="NA"/>
    <s v="Y"/>
    <m/>
    <m/>
  </r>
  <r>
    <x v="2"/>
    <n v="67"/>
    <x v="3"/>
    <s v="East Ohio Gas - Robinson Station"/>
    <s v="5433 West Blvd"/>
    <s v="Canton"/>
    <s v="44718"/>
    <m/>
    <s v="Stark"/>
    <x v="11"/>
    <s v="Cooper-Bessemer, 2-Stroke, spark ignition ,Lean Burn, Internal Combustion Engine, Model GMV10-T,1350 HP rated power output, 11.5 MMBtu/hr rated heat input"/>
    <x v="0"/>
    <m/>
    <d v="2003-08-05T00:00:00"/>
    <s v="none"/>
    <s v="AIR/COMPLIANCE CONSULTANTS, INC."/>
    <s v="1350 bhp"/>
    <s v="see comment"/>
    <s v="1305 bhp"/>
    <s v="16.13 lbs/hr nox"/>
    <s v="1bs/hr"/>
    <n v="16.13"/>
    <n v="1305"/>
    <n v="5.6115095785440605"/>
    <x v="3"/>
    <n v="72.997883503448278"/>
    <s v="7"/>
    <s v="Nitrogen Dioxide"/>
    <s v="PASS"/>
    <s v="NA"/>
    <s v="Y"/>
    <m/>
    <m/>
  </r>
  <r>
    <x v="6"/>
    <n v="735"/>
    <x v="2"/>
    <s v="Tennessee Gas Pipeline Station 209"/>
    <s v="3428 Clay Pike Road"/>
    <s v="Cumberland"/>
    <s v="43732"/>
    <m/>
    <s v="Guernsey"/>
    <x v="4"/>
    <s v="Recip. Engine 11A, Cooper Bessemer GMWA-10"/>
    <x v="0"/>
    <m/>
    <d v="2015-08-26T00:00:00"/>
    <s v="none"/>
    <s v="Kindermorgan Corp"/>
    <s v="2500 hp"/>
    <s v="8.0 g/hp-hr"/>
    <s v="2502 hp"/>
    <s v="5.73 g/hp-hr"/>
    <s v="g/hp/hr"/>
    <n v="5.73"/>
    <n v="2502"/>
    <n v="5.73"/>
    <x v="2"/>
    <n v="138.03570000000002"/>
    <s v="6348 03"/>
    <s v="NOx - Nitrogen Oxides"/>
    <s v="PP"/>
    <s v="NA"/>
    <s v="Y"/>
    <m/>
    <s v="Yes"/>
  </r>
  <r>
    <x v="6"/>
    <n v="738"/>
    <x v="2"/>
    <s v="Tennessee Gas Pipeline Station 209"/>
    <s v="3428 Clay Pike Road"/>
    <s v="Cumberland"/>
    <s v="43732"/>
    <m/>
    <s v="Guernsey"/>
    <x v="6"/>
    <s v="Recip. Engine 12A, Cooper Bessemer GMWA-10"/>
    <x v="0"/>
    <m/>
    <d v="2015-08-27T00:00:00"/>
    <s v="none"/>
    <s v="Kindermorgan Corp"/>
    <s v="3400 hp"/>
    <s v="11.0 g/hp-hr"/>
    <s v="3262 hp"/>
    <s v="6.19 g/hp-hr"/>
    <s v="g/hp/hr"/>
    <n v="6.19"/>
    <n v="3262"/>
    <n v="6.19"/>
    <x v="4"/>
    <n v="202.79925600000001"/>
    <s v="6348 03"/>
    <s v="NOx - Nitrogen Oxides"/>
    <s v="PP"/>
    <s v="NA"/>
    <s v="N"/>
    <s v="ASTM method 6522-00 used"/>
    <s v="Yes"/>
  </r>
  <r>
    <x v="7"/>
    <n v="1057"/>
    <x v="2"/>
    <s v="Tennessee Gas Pipeline Station 209"/>
    <s v="3428 Clay Pike Road"/>
    <s v="Cumberland"/>
    <s v="43732"/>
    <m/>
    <s v="Guernsey"/>
    <x v="4"/>
    <s v="Recip. Engine 11A, Cooper Bessemer GMWA-10"/>
    <x v="0"/>
    <m/>
    <d v="2007-04-23T00:00:00"/>
    <s v="N/A"/>
    <s v="Clean Air Engineering"/>
    <m/>
    <m/>
    <m/>
    <m/>
    <m/>
    <m/>
    <m/>
    <m/>
    <x v="2"/>
    <n v="0"/>
    <s v="7"/>
    <s v="Nitrogen Oxide"/>
    <s v="PASS"/>
    <s v="NA"/>
    <s v="Y"/>
    <m/>
    <s v="Yes"/>
  </r>
  <r>
    <x v="7"/>
    <n v="1058"/>
    <x v="2"/>
    <s v="Tennessee Gas Pipeline Station 209"/>
    <s v="3428 Clay Pike Road"/>
    <s v="Cumberland"/>
    <s v="43732"/>
    <m/>
    <s v="Guernsey"/>
    <x v="4"/>
    <s v="Recip. Engine 11A, Cooper Bessemer GMWA-10"/>
    <x v="0"/>
    <m/>
    <d v="2007-04-23T00:00:00"/>
    <s v="N/A"/>
    <s v="Clean Air Engineering"/>
    <m/>
    <m/>
    <m/>
    <m/>
    <m/>
    <m/>
    <m/>
    <m/>
    <x v="2"/>
    <n v="0"/>
    <s v="7"/>
    <s v="Nitrogen Dioxide"/>
    <s v="PASS"/>
    <s v="NA"/>
    <s v="Y"/>
    <m/>
    <s v="Yes"/>
  </r>
  <r>
    <x v="0"/>
    <n v="1182"/>
    <x v="2"/>
    <s v="Tennessee Gas Pipeline Station 209"/>
    <s v="3428 Clay Pike Road"/>
    <s v="Cumberland"/>
    <s v="43732"/>
    <m/>
    <s v="Guernsey"/>
    <x v="4"/>
    <s v="Recip. Engine 11A, Cooper Bessemer GMWA-10"/>
    <x v="0"/>
    <m/>
    <d v="2008-09-03T00:00:00"/>
    <s v="N/A"/>
    <s v="El Paso Pipeline Group"/>
    <m/>
    <m/>
    <m/>
    <m/>
    <m/>
    <m/>
    <m/>
    <m/>
    <x v="2"/>
    <n v="0"/>
    <s v="7E"/>
    <s v="Nitrogen Oxide"/>
    <s v="PASS"/>
    <s v="NA"/>
    <s v="Y"/>
    <m/>
    <s v="Yes"/>
  </r>
  <r>
    <x v="0"/>
    <n v="1183"/>
    <x v="2"/>
    <s v="Tennessee Gas Pipeline Station 209"/>
    <s v="3428 Clay Pike Road"/>
    <s v="Cumberland"/>
    <s v="43732"/>
    <m/>
    <s v="Guernsey"/>
    <x v="4"/>
    <s v="Recip. Engine 11A, Cooper Bessemer GMWA-10"/>
    <x v="0"/>
    <m/>
    <d v="2008-09-03T00:00:00"/>
    <s v="N/A"/>
    <s v="El Paso Pipeline Group"/>
    <m/>
    <m/>
    <m/>
    <m/>
    <m/>
    <m/>
    <m/>
    <m/>
    <x v="2"/>
    <n v="0"/>
    <s v="7E"/>
    <s v="Nitrogen Dioxide"/>
    <s v="PASS"/>
    <s v="NA"/>
    <s v="Y"/>
    <m/>
    <s v="Yes"/>
  </r>
  <r>
    <x v="8"/>
    <n v="51"/>
    <x v="2"/>
    <s v="Tennessee Gas Pipeline Station 209"/>
    <s v="3428 Clay Pike Road"/>
    <s v="Cumberland"/>
    <s v="43732"/>
    <m/>
    <s v="Guernsey"/>
    <x v="4"/>
    <s v="Recip. Engine 11A, Cooper Bessemer GMWA-10"/>
    <x v="0"/>
    <m/>
    <d v="2009-06-03T00:00:00"/>
    <s v="N/A"/>
    <s v="El Paso Pipeline Group"/>
    <m/>
    <m/>
    <m/>
    <m/>
    <m/>
    <m/>
    <m/>
    <m/>
    <x v="2"/>
    <n v="0"/>
    <s v="7E"/>
    <s v="Nitrogen Dioxide"/>
    <s v="PASS"/>
    <s v="NA"/>
    <s v="Y"/>
    <m/>
    <s v="Yes"/>
  </r>
  <r>
    <x v="8"/>
    <n v="52"/>
    <x v="2"/>
    <s v="Tennessee Gas Pipeline Station 209"/>
    <s v="3428 Clay Pike Road"/>
    <s v="Cumberland"/>
    <s v="43732"/>
    <m/>
    <s v="Guernsey"/>
    <x v="4"/>
    <s v="Recip. Engine 11A, Cooper Bessemer GMWA-10"/>
    <x v="0"/>
    <m/>
    <d v="2009-06-03T00:00:00"/>
    <s v="N/A"/>
    <s v="El Paso Pipeline Group"/>
    <m/>
    <m/>
    <m/>
    <m/>
    <m/>
    <m/>
    <m/>
    <m/>
    <x v="2"/>
    <n v="0"/>
    <s v="7E"/>
    <s v="Nitrogen Oxide"/>
    <s v="PASS"/>
    <s v="NA"/>
    <s v="Y"/>
    <m/>
    <s v="Yes"/>
  </r>
  <r>
    <x v="7"/>
    <n v="1061"/>
    <x v="2"/>
    <s v="Tennessee Gas Pipeline Station 209"/>
    <s v="3428 Clay Pike Road"/>
    <s v="Cumberland"/>
    <s v="43732"/>
    <m/>
    <s v="Guernsey"/>
    <x v="6"/>
    <s v="Recip. Engine 12A, Cooper Bessemer GMWA-10"/>
    <x v="0"/>
    <m/>
    <d v="2007-04-30T00:00:00"/>
    <s v="N/A"/>
    <s v="Stork Southweatern Laboratories"/>
    <m/>
    <m/>
    <m/>
    <m/>
    <m/>
    <m/>
    <m/>
    <m/>
    <x v="2"/>
    <n v="0"/>
    <s v="7"/>
    <s v="Nitrogen Oxide"/>
    <s v="PASS"/>
    <s v="NA"/>
    <s v="Y"/>
    <m/>
    <s v="Yes"/>
  </r>
  <r>
    <x v="7"/>
    <n v="1062"/>
    <x v="2"/>
    <s v="Tennessee Gas Pipeline Station 209"/>
    <s v="3428 Clay Pike Road"/>
    <s v="Cumberland"/>
    <s v="43732"/>
    <m/>
    <s v="Guernsey"/>
    <x v="6"/>
    <s v="Recip. Engine 12A, Cooper Bessemer GMWA-10"/>
    <x v="0"/>
    <m/>
    <d v="2007-04-30T00:00:00"/>
    <s v="N/A"/>
    <s v="Stork Southweatern Laboratories"/>
    <m/>
    <m/>
    <m/>
    <m/>
    <m/>
    <m/>
    <m/>
    <m/>
    <x v="2"/>
    <n v="0"/>
    <s v="7"/>
    <s v="Nitrogen Dioxide"/>
    <s v="PASS"/>
    <s v="NA"/>
    <s v="Y"/>
    <m/>
    <s v="Yes"/>
  </r>
  <r>
    <x v="0"/>
    <n v="1184"/>
    <x v="2"/>
    <s v="Tennessee Gas Pipeline Station 209"/>
    <s v="3428 Clay Pike Road"/>
    <s v="Cumberland"/>
    <s v="43732"/>
    <m/>
    <s v="Guernsey"/>
    <x v="6"/>
    <s v="Recip. Engine 12A, Cooper Bessemer GMWA-10"/>
    <x v="0"/>
    <m/>
    <d v="2008-09-03T00:00:00"/>
    <s v="N/A"/>
    <s v="El Paso Pipeline Group"/>
    <m/>
    <m/>
    <m/>
    <m/>
    <m/>
    <m/>
    <m/>
    <m/>
    <x v="2"/>
    <n v="0"/>
    <s v="7E"/>
    <s v="Nitrogen Dioxide"/>
    <s v="PASS"/>
    <s v="NA"/>
    <s v="Y"/>
    <m/>
    <s v="Yes"/>
  </r>
  <r>
    <x v="0"/>
    <n v="1185"/>
    <x v="2"/>
    <s v="Tennessee Gas Pipeline Station 209"/>
    <s v="3428 Clay Pike Road"/>
    <s v="Cumberland"/>
    <s v="43732"/>
    <m/>
    <s v="Guernsey"/>
    <x v="6"/>
    <s v="Recip. Engine 12A, Cooper Bessemer GMWA-10"/>
    <x v="0"/>
    <m/>
    <d v="2008-09-03T00:00:00"/>
    <s v="N/A"/>
    <s v="El Paso Pipeline Group"/>
    <m/>
    <m/>
    <m/>
    <m/>
    <m/>
    <m/>
    <m/>
    <m/>
    <x v="2"/>
    <n v="0"/>
    <s v="7E"/>
    <s v="Nitrogen Oxide"/>
    <s v="PASS"/>
    <s v="NA"/>
    <s v="Y"/>
    <m/>
    <s v="Yes"/>
  </r>
  <r>
    <x v="8"/>
    <n v="53"/>
    <x v="2"/>
    <s v="Tennessee Gas Pipeline Station 209"/>
    <s v="3428 Clay Pike Road"/>
    <s v="Cumberland"/>
    <s v="43732"/>
    <m/>
    <s v="Guernsey"/>
    <x v="6"/>
    <s v="Recip. Engine 12A, Cooper Bessemer GMWA-10"/>
    <x v="0"/>
    <m/>
    <d v="2009-06-03T00:00:00"/>
    <s v="N/A"/>
    <s v="El Paso Pipeline Group"/>
    <m/>
    <m/>
    <m/>
    <m/>
    <m/>
    <m/>
    <m/>
    <m/>
    <x v="2"/>
    <n v="0"/>
    <s v="7E"/>
    <s v="Nitrogen Oxide"/>
    <s v="PASS"/>
    <s v="NA"/>
    <s v="Y"/>
    <m/>
    <s v="Yes"/>
  </r>
  <r>
    <x v="8"/>
    <n v="54"/>
    <x v="2"/>
    <s v="Tennessee Gas Pipeline Station 209"/>
    <s v="3428 Clay Pike Road"/>
    <s v="Cumberland"/>
    <s v="43732"/>
    <m/>
    <s v="Guernsey"/>
    <x v="6"/>
    <s v="Recip. Engine 12A, Cooper Bessemer GMWA-10"/>
    <x v="0"/>
    <m/>
    <d v="2009-06-03T00:00:00"/>
    <s v="N/A"/>
    <s v="El Paso Pipeline Group"/>
    <m/>
    <m/>
    <m/>
    <m/>
    <m/>
    <m/>
    <m/>
    <m/>
    <x v="2"/>
    <n v="0"/>
    <s v="7E"/>
    <s v="Nitrogen Dioxide"/>
    <s v="PASS"/>
    <s v="NA"/>
    <s v="Y"/>
    <m/>
    <s v="Yes"/>
  </r>
  <r>
    <x v="7"/>
    <n v="1059"/>
    <x v="2"/>
    <s v="Tennessee Gas Pipeline Station 209"/>
    <s v="3428 Clay Pike Road"/>
    <s v="Cumberland"/>
    <s v="43732"/>
    <m/>
    <s v="Guernsey"/>
    <x v="7"/>
    <s v="Recip. Engine 13A, Cooper Bessemer GMWA-10"/>
    <x v="0"/>
    <m/>
    <d v="2007-04-24T00:00:00"/>
    <s v="N/A"/>
    <s v="Clean Air Engineering"/>
    <m/>
    <m/>
    <m/>
    <m/>
    <m/>
    <m/>
    <m/>
    <m/>
    <x v="2"/>
    <n v="0"/>
    <s v="7"/>
    <s v="Nitrogen Dioxide"/>
    <s v="PASS"/>
    <s v="NA"/>
    <s v="Y"/>
    <m/>
    <s v="Yes"/>
  </r>
  <r>
    <x v="7"/>
    <n v="1060"/>
    <x v="2"/>
    <s v="Tennessee Gas Pipeline Station 209"/>
    <s v="3428 Clay Pike Road"/>
    <s v="Cumberland"/>
    <s v="43732"/>
    <m/>
    <s v="Guernsey"/>
    <x v="7"/>
    <s v="Recip. Engine 13A, Cooper Bessemer GMWA-10"/>
    <x v="0"/>
    <m/>
    <d v="2007-04-24T00:00:00"/>
    <s v="N/A"/>
    <s v="Clean Air Engineering"/>
    <m/>
    <m/>
    <m/>
    <m/>
    <m/>
    <m/>
    <m/>
    <m/>
    <x v="2"/>
    <n v="0"/>
    <s v="7"/>
    <s v="Nitrogen Oxide"/>
    <s v="PASS"/>
    <s v="NA"/>
    <s v="Y"/>
    <m/>
    <s v="Yes"/>
  </r>
  <r>
    <x v="0"/>
    <n v="1186"/>
    <x v="2"/>
    <s v="Tennessee Gas Pipeline Station 209"/>
    <s v="3428 Clay Pike Road"/>
    <s v="Cumberland"/>
    <s v="43732"/>
    <m/>
    <s v="Guernsey"/>
    <x v="7"/>
    <s v="Recip. Engine 13A, Cooper Bessemer GMWA-10"/>
    <x v="0"/>
    <m/>
    <d v="2008-09-04T00:00:00"/>
    <s v="N/A"/>
    <s v="El Paso Pipeline Group"/>
    <m/>
    <m/>
    <m/>
    <m/>
    <m/>
    <m/>
    <m/>
    <m/>
    <x v="2"/>
    <n v="0"/>
    <s v="7E"/>
    <s v="Nitrogen Oxide"/>
    <s v="PASS"/>
    <s v="NA"/>
    <s v="Y"/>
    <m/>
    <s v="Yes"/>
  </r>
  <r>
    <x v="0"/>
    <n v="1187"/>
    <x v="2"/>
    <s v="Tennessee Gas Pipeline Station 209"/>
    <s v="3428 Clay Pike Road"/>
    <s v="Cumberland"/>
    <s v="43732"/>
    <m/>
    <s v="Guernsey"/>
    <x v="7"/>
    <s v="Recip. Engine 13A, Cooper Bessemer GMWA-10"/>
    <x v="0"/>
    <m/>
    <d v="2008-09-04T00:00:00"/>
    <s v="N/A"/>
    <s v="El Paso Pipeline Group"/>
    <m/>
    <m/>
    <m/>
    <m/>
    <m/>
    <m/>
    <m/>
    <m/>
    <x v="2"/>
    <n v="0"/>
    <s v="7E"/>
    <s v="Nitrogen Dioxide"/>
    <s v="PASS"/>
    <s v="NA"/>
    <s v="Y"/>
    <m/>
    <s v="Yes"/>
  </r>
  <r>
    <x v="8"/>
    <n v="55"/>
    <x v="2"/>
    <s v="Tennessee Gas Pipeline Station 209"/>
    <s v="3428 Clay Pike Road"/>
    <s v="Cumberland"/>
    <s v="43732"/>
    <m/>
    <s v="Guernsey"/>
    <x v="7"/>
    <s v="Recip. Engine 13A, Cooper Bessemer GMWA-10"/>
    <x v="0"/>
    <m/>
    <d v="2009-06-04T00:00:00"/>
    <s v="N/A"/>
    <s v="El Paso Pipeline Group"/>
    <m/>
    <m/>
    <m/>
    <m/>
    <m/>
    <m/>
    <m/>
    <m/>
    <x v="2"/>
    <n v="0"/>
    <s v="7E"/>
    <s v="Nitrogen Oxide"/>
    <s v="PASS"/>
    <s v="NA"/>
    <s v="Y"/>
    <m/>
    <s v="Yes"/>
  </r>
  <r>
    <x v="8"/>
    <n v="56"/>
    <x v="2"/>
    <s v="Tennessee Gas Pipeline Station 209"/>
    <s v="3428 Clay Pike Road"/>
    <s v="Cumberland"/>
    <s v="43732"/>
    <m/>
    <s v="Guernsey"/>
    <x v="7"/>
    <s v="Recip. Engine 13A, Cooper Bessemer GMWA-10"/>
    <x v="0"/>
    <m/>
    <d v="2009-06-04T00:00:00"/>
    <s v="N/A"/>
    <s v="El Paso Pipeline Group"/>
    <m/>
    <m/>
    <m/>
    <m/>
    <m/>
    <m/>
    <m/>
    <m/>
    <x v="2"/>
    <n v="0"/>
    <s v="7E"/>
    <s v="Nitrogen Dioxide"/>
    <s v="PASS"/>
    <s v="NA"/>
    <s v="Y"/>
    <m/>
    <s v="Yes"/>
  </r>
  <r>
    <x v="8"/>
    <n v="61"/>
    <x v="1"/>
    <s v="Dominion Transmission Inc - Gilmore Station"/>
    <s v="656 Gravel Lick Road"/>
    <s v="Port Washington"/>
    <s v="43837"/>
    <m/>
    <s v="Tuscarawas"/>
    <x v="2"/>
    <s v="3200 HP Dresser Rand TLAD-8 natural gas-fired, 2-stroke lean-burn reciprocating internal combustion engine"/>
    <x v="0"/>
    <m/>
    <d v="2009-11-30T00:00:00"/>
    <s v="engine tuning"/>
    <s v="DOMINION TRANSMISSION"/>
    <m/>
    <m/>
    <m/>
    <m/>
    <m/>
    <m/>
    <m/>
    <m/>
    <x v="1"/>
    <n v="0"/>
    <s v="7E"/>
    <s v="Nitrogen Oxide"/>
    <s v="PASS"/>
    <s v="NA"/>
    <s v="Y"/>
    <m/>
    <m/>
  </r>
  <r>
    <x v="8"/>
    <n v="62"/>
    <x v="1"/>
    <s v="Dominion Transmission Inc - Gilmore Station"/>
    <s v="656 Gravel Lick Road"/>
    <s v="Port Washington"/>
    <s v="43837"/>
    <m/>
    <s v="Tuscarawas"/>
    <x v="2"/>
    <s v="3200 HP Dresser Rand TLAD-8 natural gas-fired, 2-stroke lean-burn reciprocating internal combustion engine"/>
    <x v="0"/>
    <m/>
    <d v="2009-11-30T00:00:00"/>
    <s v="engine tuning"/>
    <s v="DOMINION TRANSMISSION"/>
    <m/>
    <m/>
    <m/>
    <m/>
    <m/>
    <m/>
    <m/>
    <m/>
    <x v="1"/>
    <n v="0"/>
    <s v="7E"/>
    <s v="Nitrogen Dioxide"/>
    <s v="PASS"/>
    <s v="NA"/>
    <s v="Y"/>
    <m/>
    <m/>
  </r>
  <r>
    <x v="8"/>
    <n v="59"/>
    <x v="1"/>
    <s v="Dominion Transmission Inc - Gilmore Station"/>
    <s v="656 Gravel Lick Road"/>
    <s v="Port Washington"/>
    <s v="43837"/>
    <m/>
    <s v="Tuscarawas"/>
    <x v="5"/>
    <s v="4200 HP Dresser Rand TCV10 natural gas-fired, 2-stroke lean-burn reciprocating internal combustion engine"/>
    <x v="0"/>
    <m/>
    <d v="2009-11-30T00:00:00"/>
    <s v="engine tuning"/>
    <s v="DOMINION TRANSMISSION"/>
    <m/>
    <m/>
    <m/>
    <m/>
    <m/>
    <m/>
    <m/>
    <m/>
    <x v="0"/>
    <n v="0"/>
    <s v="7E"/>
    <s v="Nitrogen Dioxide"/>
    <s v="PASS"/>
    <s v="NA"/>
    <s v="Y"/>
    <m/>
    <m/>
  </r>
  <r>
    <x v="8"/>
    <n v="60"/>
    <x v="1"/>
    <s v="Dominion Transmission Inc - Gilmore Station"/>
    <s v="656 Gravel Lick Road"/>
    <s v="Port Washington"/>
    <s v="43837"/>
    <m/>
    <s v="Tuscarawas"/>
    <x v="5"/>
    <s v="4200 HP Dresser Rand TCV10 natural gas-fired, 2-stroke lean-burn reciprocating internal combustion engine"/>
    <x v="0"/>
    <m/>
    <d v="2009-11-30T00:00:00"/>
    <s v="engine tuning"/>
    <s v="DOMINION TRANSMISSION"/>
    <m/>
    <m/>
    <m/>
    <m/>
    <m/>
    <m/>
    <m/>
    <m/>
    <x v="0"/>
    <n v="0"/>
    <s v="7E"/>
    <s v="Nitrogen Oxide"/>
    <s v="PASS"/>
    <s v="NA"/>
    <s v="Y"/>
    <m/>
    <m/>
  </r>
  <r>
    <x v="1"/>
    <n v="1824"/>
    <x v="4"/>
    <s v="Lake Compressor Station"/>
    <s v="County Highway 21"/>
    <s v="Freeport"/>
    <s v="43973"/>
    <m/>
    <s v="Harrison"/>
    <x v="9"/>
    <s v="Compressor Engine #3 - 1980 HP (15.43 MMBtu/hr) Waukesha P9390  - natural gas-fired four-stroke rich burn internal combustion engine  equipped with a three-way oxidation catalyst controlling CH2O, CO, NOx, &amp; VOCs by 80, 97, 98.5 &amp; 66 percent respectively"/>
    <x v="1"/>
    <s v="Waukesha P9390"/>
    <d v="2014-12-15T00:00:00"/>
    <s v="CC002(Catalytic Converter): Compressor Engine #2 - 3-way Catalyst; CC003(Catalytic Converter): Compressor Engine #3 - 3-way Catalyst; CC004(Catalytic Converter): Compressor Engine #4 - 3-way Catalyst; CC005(Catalytic Converter):; CC011(Catalytic Converter"/>
    <s v="Air Hygiene, Inc"/>
    <s v="1,980 hp"/>
    <s v="0.20 g/hp-hr"/>
    <s v="1,571 hp"/>
    <s v="0.001 g/hp-hr"/>
    <s v="g/hp/hr"/>
    <n v="1E-3"/>
    <n v="1571"/>
    <n v="1E-3"/>
    <x v="5"/>
    <n v="1.9079280000000001E-2"/>
    <s v="7E"/>
    <s v="Nitrogen Dioxide"/>
    <s v="PASS"/>
    <s v="NA"/>
    <s v="Y"/>
    <m/>
    <m/>
  </r>
  <r>
    <x v="1"/>
    <n v="1837"/>
    <x v="4"/>
    <s v="Lake Compressor Station"/>
    <s v="County Highway 21"/>
    <s v="Freeport"/>
    <s v="43973"/>
    <m/>
    <s v="Harrison"/>
    <x v="9"/>
    <s v="Compressor Engine #3 - 1980 HP (15.43 MMBtu/hr) Waukesha P9390  - natural gas-fired four-stroke rich burn internal combustion engine  equipped with a three-way oxidation catalyst controlling CH2O, CO, NOx, &amp; VOCs by 80, 97, 98.5 &amp; 66 percent respectively"/>
    <x v="1"/>
    <s v="Waukesha P9390"/>
    <d v="2014-12-16T00:00:00"/>
    <s v="CC002(Catalytic Converter): Compressor Engine #2 - 3-way Catalyst; CC003(Catalytic Converter): Compressor Engine #3 - 3-way Catalyst; CC004(Catalytic Converter): Compressor Engine #4 - 3-way Catalyst; CC005(Catalytic Converter):; CC011(Catalytic Converter"/>
    <s v="Air Hygiene, Inc"/>
    <s v="1,980 hp"/>
    <s v="0.20 g/hp-hr"/>
    <s v="1,571 hp"/>
    <s v="0.001 g/hp-hr"/>
    <s v="g/hp/hr"/>
    <n v="1E-3"/>
    <n v="1571"/>
    <n v="1E-3"/>
    <x v="5"/>
    <n v="1.9079280000000001E-2"/>
    <s v="7E"/>
    <s v="Nitrogen Dioxide"/>
    <s v="PASS"/>
    <s v="NA"/>
    <s v="Y"/>
    <m/>
    <m/>
  </r>
  <r>
    <x v="9"/>
    <n v="216"/>
    <x v="5"/>
    <s v="Utica Gas Services, LLC-Carrollton Compressor Facility"/>
    <s v="2098 Panda Road SE"/>
    <s v="Carrollton"/>
    <s v="44615"/>
    <m/>
    <s v="Carroll"/>
    <x v="12"/>
    <s v="1,775 HP natural gas-fired Caterpillar G3606 engine #2 equipped with an oxidation catalyst"/>
    <x v="2"/>
    <s v="Cat 3600 Series"/>
    <d v="2013-05-01T00:00:00"/>
    <s v="Oxid. Cat.(Catalytic Converter): Oxidative Catalyst"/>
    <s v="Air Hygiene Inc."/>
    <s v="1775 hp"/>
    <s v="160 ppmvd @15 % O2 and 2 g/hp-hr"/>
    <s v="1620 Hp"/>
    <s v="28.18 ppmvd @ 15 % O2 and .01 g/hp-hr"/>
    <s v="g/hp/hr"/>
    <n v="0.01"/>
    <n v="1620"/>
    <n v="0.01"/>
    <x v="6"/>
    <n v="0.171039"/>
    <s v="7E"/>
    <s v="Nitrogen Oxide"/>
    <s v="PASS"/>
    <s v="NA"/>
    <s v="Y"/>
    <m/>
    <m/>
  </r>
  <r>
    <x v="10"/>
    <n v="1166"/>
    <x v="6"/>
    <s v="Tri-County Compressor Station (MarkWest / Ohio Oil Gath"/>
    <s v="N of intersection of Hwy 379 and Town"/>
    <s v="Barnesville"/>
    <s v="43713"/>
    <m/>
    <s v="Belmont"/>
    <x v="11"/>
    <s v="Compressor Engine #4 - 1980 HP (15.43 MMBtu/hr) Waukesha P9390  - natural gas-fired four-stroke rich burn internal combustion engine  equipped with a three-way oxidation catalyst controlling CH2O, CO, NOx, &amp; VOCs by 80, 97, 98.5 &amp; 66 percent respectively"/>
    <x v="1"/>
    <s v="Waukesha P9390"/>
    <d v="2016-08-17T00:00:00"/>
    <s v="CC002(Catalytic Converter): Compressor Engine #2 - 3-way Catalyst; CC003(Catalytic Converter): Compressor Engine #3 - 3-way Catalyst; CC004(Catalytic Converter): Compressor Engine #4 - 3-way Catalyst; CC005(Catalytic Converter): Compressor Engine #5 - 3-w"/>
    <s v="Air Hygiene Internatinal, Inc"/>
    <s v="1,980 hp"/>
    <s v="1.00 g/hp-hr"/>
    <s v="1,668 hp"/>
    <s v="0.01 g/hp-hr"/>
    <s v="g/hp/hr"/>
    <n v="0.01"/>
    <n v="1668"/>
    <n v="0.01"/>
    <x v="5"/>
    <n v="0.19079280000000001"/>
    <s v="7E"/>
    <s v="Nitrogen Dioxide"/>
    <s v="PP"/>
    <s v="Y"/>
    <s v="NA"/>
    <m/>
    <m/>
  </r>
  <r>
    <x v="10"/>
    <n v="1168"/>
    <x v="6"/>
    <s v="Tri-County Compressor Station (MarkWest / Ohio Oil Gath"/>
    <s v="N of intersection of Hwy 379 and Town"/>
    <s v="Barnesville"/>
    <s v="43713"/>
    <m/>
    <s v="Belmont"/>
    <x v="13"/>
    <s v="Compressor Engine #6 - 1980 HP (15.43 MMBtu/hr) Waukesha P9390  - natural gas-fired four-stroke rich burn internal combustion engine  equipped with a three-way oxidation catalyst controlling CH2O, CO, NOx, &amp; VOCs by 80, 97, 98.5 &amp; 66 percent respectively"/>
    <x v="1"/>
    <s v="Waukesha P9390"/>
    <d v="2016-08-17T00:00:00"/>
    <s v="CC002(Catalytic Converter): Compressor Engine #2 - 3-way Catalyst; CC003(Catalytic Converter): Compressor Engine #3 - 3-way Catalyst; CC004(Catalytic Converter): Compressor Engine #4 - 3-way Catalyst; CC005(Catalytic Converter): Compressor Engine #5 - 3-w"/>
    <s v="Air Hygiene Internatinal, Inc"/>
    <s v="1,980 hp"/>
    <s v="1.00 g/hp-hr"/>
    <s v="1,709 hp"/>
    <s v="0.01 g/hp-hr"/>
    <s v="g/hp/hr"/>
    <n v="0.01"/>
    <n v="1709"/>
    <n v="0.01"/>
    <x v="5"/>
    <n v="0.19079280000000001"/>
    <s v="7E"/>
    <s v="Nitrogen Dioxide"/>
    <s v="PP"/>
    <s v="Y"/>
    <s v="NA"/>
    <m/>
    <m/>
  </r>
  <r>
    <x v="10"/>
    <n v="1293"/>
    <x v="7"/>
    <s v="Harrison West Compressor Station"/>
    <s v="Possum Hollow Road"/>
    <s v="Freeport"/>
    <s v="43973"/>
    <m/>
    <s v="Harrison"/>
    <x v="14"/>
    <s v="Compressor Engine #7 - 1980 HP (15.43 MMBtu/hr) Waukesha P9390  - natural gas-fired four-stroke rich burn internal combustion engine  equipped with a three-way oxidation catalyst controlling CH2O, CO, NOx, &amp; VOCs by 80, 97, 98.5 &amp; 66 percent respectively"/>
    <x v="1"/>
    <s v="Waukesha P9390"/>
    <d v="2016-05-13T00:00:00"/>
    <s v="CC005(Catalytic Converter): Compressor Engine #5 - 3-way Catalyst; CC006(Catalytic Converter): Compressor Engine #6 - 3-way Catalyst; CC007(Catalytic Converter): Compressor Engine #7 - 3-way Catalyst"/>
    <s v="Air Hygiene International"/>
    <s v="1980 hp"/>
    <s v="1.0 g/hp-hr"/>
    <s v="1613 hp"/>
    <s v="0.01 g/hp-hr"/>
    <s v="g/hp/hr"/>
    <n v="0.01"/>
    <n v="1613"/>
    <n v="0.01"/>
    <x v="5"/>
    <n v="0.19079280000000001"/>
    <s v="7E"/>
    <s v="Nitrogen Dioxide"/>
    <s v="PP"/>
    <s v="Y"/>
    <s v="NA"/>
    <m/>
    <m/>
  </r>
  <r>
    <x v="1"/>
    <n v="1829"/>
    <x v="4"/>
    <s v="Lake Compressor Station"/>
    <s v="County Highway 21"/>
    <s v="Freeport"/>
    <s v="43973"/>
    <m/>
    <s v="Harrison"/>
    <x v="11"/>
    <s v="Compressor Engine #4 - 1980 HP (15.43 MMBtu/hr) Waukesha P9390  - natural gas-fired four-stroke rich burn internal combustion engine  equipped with a three-way oxidation catalyst controlling CH2O, CO, NOx, &amp; VOCs by 80, 97, 98.5 &amp; 66 percent respectively"/>
    <x v="1"/>
    <s v="Waukesha P9390"/>
    <d v="2014-12-15T00:00:00"/>
    <s v="CC002(Catalytic Converter): Compressor Engine #2 - 3-way Catalyst; CC003(Catalytic Converter): Compressor Engine #3 - 3-way Catalyst; CC004(Catalytic Converter): Compressor Engine #4 - 3-way Catalyst; CC005(Catalytic Converter):; CC011(Catalytic Converter"/>
    <s v="Air Hygiene, Inc"/>
    <s v="1,980 hp"/>
    <s v="0.20 g/hp-hr"/>
    <s v="1,677 hp"/>
    <s v="0.019 g/hp-hr"/>
    <s v="g/hp/hr"/>
    <n v="1.9E-2"/>
    <n v="1677"/>
    <n v="1.9E-2"/>
    <x v="5"/>
    <n v="0.36250631999999994"/>
    <s v="7E"/>
    <s v="Nitrogen Dioxide"/>
    <s v="PASS"/>
    <s v="NA"/>
    <s v="Y"/>
    <m/>
    <m/>
  </r>
  <r>
    <x v="1"/>
    <n v="1841"/>
    <x v="4"/>
    <s v="Lake Compressor Station"/>
    <s v="County Highway 21"/>
    <s v="Freeport"/>
    <s v="43973"/>
    <m/>
    <s v="Harrison"/>
    <x v="11"/>
    <s v="Compressor Engine #4 - 1980 HP (15.43 MMBtu/hr) Waukesha P9390  - natural gas-fired four-stroke rich burn internal combustion engine  equipped with a three-way oxidation catalyst controlling CH2O, CO, NOx, &amp; VOCs by 80, 97, 98.5 &amp; 66 percent respectively"/>
    <x v="1"/>
    <s v="Waukesha P9390"/>
    <d v="2014-12-16T00:00:00"/>
    <s v="CC002(Catalytic Converter): Compressor Engine #2 - 3-way Catalyst; CC003(Catalytic Converter): Compressor Engine #3 - 3-way Catalyst; CC004(Catalytic Converter): Compressor Engine #4 - 3-way Catalyst; CC005(Catalytic Converter):; CC011(Catalytic Converter"/>
    <s v="Air Hygiene, Inc"/>
    <s v="1,980 hp"/>
    <s v="0.20 g/hp-hr"/>
    <s v="1,677 hp"/>
    <s v="0.019 g/hp-hr"/>
    <s v="g/hp/hr"/>
    <n v="1.9E-2"/>
    <n v="1677"/>
    <n v="1.9E-2"/>
    <x v="5"/>
    <n v="0.36250631999999994"/>
    <s v="7E"/>
    <s v="Nitrogen Dioxide"/>
    <s v="PASS"/>
    <s v="NA"/>
    <s v="Y"/>
    <m/>
    <m/>
  </r>
  <r>
    <x v="1"/>
    <n v="1785"/>
    <x v="7"/>
    <s v="Harrison West Compressor Station"/>
    <s v="Possum Hollow Road"/>
    <s v="Freeport"/>
    <s v="43973"/>
    <m/>
    <s v="Harrison"/>
    <x v="9"/>
    <s v="Compressor Engine #3 - 1980 HP (15.43 MMBtu/hr) Waukesha P9390  - natural gas-fired four-stroke rich burn internal combustion engine  equipped with a three-way oxidation catalyst controlling CH2O, CO, NOx, &amp; VOCs by 80, 97, 98.5 &amp; 66 percent respectively"/>
    <x v="1"/>
    <s v="Waukesha P9390"/>
    <d v="2014-12-11T00:00:00"/>
    <s v="CC001(Catalytic Converter): Compressor Engine #1 - 3-way Catalyst; CC003(Catalytic Converter): Compressor Engine #3 - 3-way Catalyst; CC004(Catalytic Converter): Compressor Engine #4 - 3-way Catalyst; CC007(Catalytic Converter): Compressor Engine #7 - 3-w"/>
    <s v="Air Hygiene, Inc."/>
    <s v="1,980 hp"/>
    <s v="0.20 g/hp-hr"/>
    <s v="1,820 hp"/>
    <s v="0.02 g/hp-hr"/>
    <s v="g/hp/hr"/>
    <n v="0.02"/>
    <n v="1820"/>
    <n v="0.02"/>
    <x v="5"/>
    <n v="0.38158560000000002"/>
    <s v="7E"/>
    <s v="Nitrogen Dioxide"/>
    <s v="PASS"/>
    <s v="NA"/>
    <s v="Y"/>
    <m/>
    <m/>
  </r>
  <r>
    <x v="1"/>
    <n v="1797"/>
    <x v="7"/>
    <s v="Harrison West Compressor Station"/>
    <s v="Possum Hollow Road"/>
    <s v="Freeport"/>
    <s v="43973"/>
    <m/>
    <s v="Harrison"/>
    <x v="9"/>
    <s v="Compressor Engine #3 - 1980 HP (15.43 MMBtu/hr) Waukesha P9390  - natural gas-fired four-stroke rich burn internal combustion engine  equipped with a three-way oxidation catalyst controlling CH2O, CO, NOx, &amp; VOCs by 80, 97, 98.5 &amp; 66 percent respectively"/>
    <x v="1"/>
    <s v="Waukesha P9390"/>
    <d v="2014-12-12T00:00:00"/>
    <s v="CC001(Catalytic Converter): Compressor Engine #1 - 3-way Catalyst; CC003(Catalytic Converter): Compressor Engine #3 - 3-way Catalyst; CC004(Catalytic Converter): Compressor Engine #4 - 3-way Catalyst; CC007(Catalytic Converter): Compressor Engine #7 - 3-w"/>
    <s v="Air Hygiene, Inc."/>
    <s v="1,980 hp"/>
    <s v="0.20 g/hp-hr"/>
    <s v="1,820 hp"/>
    <s v="0.02 g/hp-hr"/>
    <s v="g/hp/hr"/>
    <n v="0.02"/>
    <n v="1820"/>
    <n v="0.02"/>
    <x v="5"/>
    <n v="0.38158560000000002"/>
    <s v="7E"/>
    <s v="Nitrogen Dioxide"/>
    <s v="PASS"/>
    <s v="NA"/>
    <s v="Y"/>
    <m/>
    <m/>
  </r>
  <r>
    <x v="9"/>
    <n v="1157"/>
    <x v="6"/>
    <s v="Tri-County Compressor Station (MarkWest / Ohio Oil Gath"/>
    <s v="North of intersection of Hwy 379 and Town"/>
    <s v="Barnesville"/>
    <s v="43713"/>
    <m/>
    <s v="Belmont"/>
    <x v="13"/>
    <s v="Compressor Engine #6 - 1980 HP (15.43 MMBtu/hr) Waukesha P9390  - natural gas-fired four-stroke rich burn internal combustion engine  equipped with a three-way oxidation catalyst controlling CH2O, CO, NOx, &amp; VOCs by 80, 97, 98.5 &amp; 66 percent respectively"/>
    <x v="1"/>
    <s v="Waukesha P9390"/>
    <d v="2013-11-15T00:00:00"/>
    <s v="CC002(Catalytic Converter): Compressor Engine #2 - 3-way Catalyst; CC003(Catalytic Converter): Compressor Engine #3 - 3-way Catalyst; CC004(Catalytic Converter): Compressor Engine #4 - 3-way Catalyst; CC005(Catalytic Converter): Compressor Engine #5 - 3-w"/>
    <s v="Air Hygiene International"/>
    <s v="1980 hp"/>
    <s v="1.0 g/hp-hr"/>
    <s v="1861 Hp"/>
    <s v="0.02 g/hp-hr"/>
    <s v="g/hp/hr"/>
    <n v="0.02"/>
    <n v="1861"/>
    <n v="0.02"/>
    <x v="5"/>
    <n v="0.38158560000000002"/>
    <s v="7E"/>
    <s v="Nitrogen Dioxide"/>
    <s v="PASS"/>
    <s v="NA"/>
    <s v="Y"/>
    <s v="testing November 15th and 16th, 2013"/>
    <m/>
  </r>
  <r>
    <x v="9"/>
    <n v="1203"/>
    <x v="8"/>
    <s v="Archer Compressor Facility"/>
    <s v="County Highway 45"/>
    <s v="Cadiz"/>
    <s v="43907"/>
    <m/>
    <s v="Harrison"/>
    <x v="10"/>
    <s v="Compressor Engine #1 - 1775 HP Caterpillar G3606 (4S-LB) - natural gas-fired four-cycle lean burn internal combustion engine rated equipped with an oxidation catalyst controlling CO and VOC emissions."/>
    <x v="2"/>
    <s v="Cat 3600 Series"/>
    <d v="2013-12-13T00:00:00"/>
    <s v="OxidCat-101(Catalytic Converter): Oxidative Catalyst"/>
    <s v="Alliance Source Testing, LLC"/>
    <s v="1775 hp"/>
    <s v="1.96 lb/hr"/>
    <s v="1632 HP"/>
    <s v="0.79 lb/hr"/>
    <s v="lbs/hr"/>
    <n v="7.9000000000000001E-2"/>
    <n v="1632"/>
    <n v="2.197671568627451E-2"/>
    <x v="6"/>
    <n v="0.37588754742647063"/>
    <s v="7E"/>
    <s v="Nitrogen Dioxide"/>
    <s v="PASS"/>
    <s v="NA"/>
    <s v="Y"/>
    <s v="PTIO P0113393 and NSPS JJJJ testing requirements."/>
    <m/>
  </r>
  <r>
    <x v="6"/>
    <n v="768"/>
    <x v="7"/>
    <s v="Harrison West Compressor Station"/>
    <s v="Possum Hollow Road"/>
    <s v="Freeport"/>
    <s v="43973"/>
    <m/>
    <s v="Harrison"/>
    <x v="11"/>
    <s v="Compressor Engine #4 - 1980 HP (15.43 MMBtu/hr) Waukesha P9390  - natural gas-fired four-stroke rich burn internal combustion engine  equipped with a three-way oxidation catalyst controlling CH2O, CO, NOx, &amp; VOCs by 80, 97, 98.5 &amp; 66 percent respectively"/>
    <x v="1"/>
    <s v="Waukesha P9390"/>
    <d v="2015-05-27T00:00:00"/>
    <s v="CC004(Catalytic Converter): Compressor Engine #4 - 3-way Catalyst"/>
    <s v="Air Hygiene International, Inc."/>
    <s v="1980 hp"/>
    <s v="1.0 g/hp--hr"/>
    <s v="1636 hp"/>
    <s v="0.03 g/hp-hr"/>
    <s v="g/hp/hr"/>
    <n v="0.03"/>
    <n v="1636"/>
    <n v="0.03"/>
    <x v="5"/>
    <n v="0.57237840000000006"/>
    <s v="7E"/>
    <s v="Nitrogen Dioxide"/>
    <s v="PP"/>
    <s v="NA"/>
    <s v="Y"/>
    <m/>
    <m/>
  </r>
  <r>
    <x v="1"/>
    <n v="1788"/>
    <x v="7"/>
    <s v="Harrison West Compressor Station"/>
    <s v="Possum Hollow Road"/>
    <s v="Freeport"/>
    <s v="43973"/>
    <m/>
    <s v="Harrison"/>
    <x v="11"/>
    <s v="Compressor Engine #4 - 1980 HP (15.43 MMBtu/hr) Waukesha P9390  - natural gas-fired four-stroke rich burn internal combustion engine  equipped with a three-way oxidation catalyst controlling CH2O, CO, NOx, &amp; VOCs by 80, 97, 98.5 &amp; 66 percent respectively"/>
    <x v="1"/>
    <s v="Waukesha P9390"/>
    <d v="2014-12-11T00:00:00"/>
    <s v="CC001(Catalytic Converter): Compressor Engine #1 - 3-way Catalyst; CC003(Catalytic Converter): Compressor Engine #3 - 3-way Catalyst; CC004(Catalytic Converter): Compressor Engine #4 - 3-way Catalyst; CC007(Catalytic Converter): Compressor Engine #7 - 3-w"/>
    <s v="Air Hygiene, Inc."/>
    <s v="1,980 hp"/>
    <s v="0.20 g/hp-hr"/>
    <s v="1,824 hp"/>
    <s v="0.031 g/hp-hr"/>
    <s v="g/hp/hr"/>
    <n v="3.1E-2"/>
    <n v="1824"/>
    <n v="3.1E-2"/>
    <x v="5"/>
    <n v="0.5914576800000001"/>
    <s v="7E"/>
    <s v="Nitrogen Dioxide"/>
    <s v="PASS"/>
    <s v="NA"/>
    <s v="Y"/>
    <m/>
    <m/>
  </r>
  <r>
    <x v="1"/>
    <n v="1802"/>
    <x v="7"/>
    <s v="Harrison West Compressor Station"/>
    <s v="Possum Hollow Road"/>
    <s v="Freeport"/>
    <s v="43973"/>
    <m/>
    <s v="Harrison"/>
    <x v="11"/>
    <s v="Compressor Engine #4 - 1980 HP (15.43 MMBtu/hr) Waukesha P9390  - natural gas-fired four-stroke rich burn internal combustion engine  equipped with a three-way oxidation catalyst controlling CH2O, CO, NOx, &amp; VOCs by 80, 97, 98.5 &amp; 66 percent respectively"/>
    <x v="1"/>
    <s v="Waukesha P9390"/>
    <d v="2014-12-12T00:00:00"/>
    <s v="CC001(Catalytic Converter): Compressor Engine #1 - 3-way Catalyst; CC003(Catalytic Converter): Compressor Engine #3 - 3-way Catalyst; CC004(Catalytic Converter): Compressor Engine #4 - 3-way Catalyst; CC007(Catalytic Converter): Compressor Engine #7 - 3-w"/>
    <s v="Air Hygiene, Inc."/>
    <s v="1,980 hp"/>
    <s v="0.20 g/hp-hr"/>
    <s v="1,824 hp"/>
    <s v="0.031 g/hp-hr"/>
    <s v="g/hp/hr"/>
    <n v="3.1E-2"/>
    <n v="1824"/>
    <n v="3.1E-2"/>
    <x v="5"/>
    <n v="0.5914576800000001"/>
    <s v="7E"/>
    <s v="Nitrogen Dioxide"/>
    <s v="PASS"/>
    <s v="NA"/>
    <s v="Y"/>
    <m/>
    <m/>
  </r>
  <r>
    <x v="1"/>
    <n v="1764"/>
    <x v="7"/>
    <s v="Harrison West Compressor Station"/>
    <s v="Possum Hollow Road"/>
    <s v="Freeport"/>
    <s v="43973"/>
    <m/>
    <s v="Harrison"/>
    <x v="11"/>
    <s v="Compressor Engine #4 - 1980 HP (15.43 MMBtu/hr) Waukesha P9390  - natural gas-fired four-stroke rich burn internal combustion engine  equipped with a three-way oxidation catalyst controlling CH2O, CO, NOx, &amp; VOCs by 80, 97, 98.5 &amp; 66 percent respectively"/>
    <x v="1"/>
    <s v="Waukesha P9390"/>
    <d v="2014-04-08T00:00:00"/>
    <s v="CC004(Catalytic Converter): Compressor Engine #4 - 3-way Catalyst"/>
    <s v="Air Hygiene International"/>
    <s v="1,980 hp"/>
    <s v="1.0 g/hp-hr"/>
    <s v="1,782 hp"/>
    <s v="0.032 g/hp-hr"/>
    <s v="g/hp/hr"/>
    <n v="3.2000000000000001E-2"/>
    <n v="1782"/>
    <n v="3.2000000000000001E-2"/>
    <x v="5"/>
    <n v="0.61053696000000002"/>
    <s v="7E"/>
    <s v="Nitrogen Dioxide"/>
    <s v="PASS"/>
    <s v="NA"/>
    <s v="Y"/>
    <m/>
    <m/>
  </r>
  <r>
    <x v="9"/>
    <n v="1154"/>
    <x v="6"/>
    <s v="Tri-County Compressor Station (MarkWest / Ohio Oil Gath"/>
    <s v="North of intersection of Hwy 379 and Town"/>
    <s v="Barnesville"/>
    <s v="43713"/>
    <m/>
    <s v="Belmont"/>
    <x v="12"/>
    <s v="Compressor Engine #5 - 1980 HP (15.43 MMBtu/hr) Waukesha P9390  - natural gas-fired four-stroke rich burn internal combustion engine  equipped with a three-way oxidation catalyst controlling CH2O, CO, NOx, &amp; VOCs by 80, 97, 98.5 &amp; 66 percent respectively"/>
    <x v="1"/>
    <s v="Waukesha P9390"/>
    <d v="2013-11-15T00:00:00"/>
    <s v="CC002(Catalytic Converter): Compressor Engine #2 - 3-way Catalyst; CC003(Catalytic Converter): Compressor Engine #3 - 3-way Catalyst; CC004(Catalytic Converter): Compressor Engine #4 - 3-way Catalyst; CC005(Catalytic Converter): Compressor Engine #5 - 3-w"/>
    <s v="Air Hygiene International"/>
    <s v="1980 hp"/>
    <s v="1.0 g/hp-hr"/>
    <s v="1881 Hp"/>
    <s v="0.04 g/hp-hr"/>
    <s v="g/hp/hr"/>
    <n v="0.04"/>
    <n v="1881"/>
    <n v="0.04"/>
    <x v="5"/>
    <n v="0.76317120000000005"/>
    <s v="7E"/>
    <s v="Nitrogen Dioxide"/>
    <s v="PASS"/>
    <s v="NA"/>
    <s v="Y"/>
    <s v="testing November 15th and 16th, 2013"/>
    <m/>
  </r>
  <r>
    <x v="10"/>
    <n v="1291"/>
    <x v="7"/>
    <s v="Harrison West Compressor Station"/>
    <s v="Possum Hollow Road"/>
    <s v="Freeport"/>
    <s v="43973"/>
    <m/>
    <s v="Harrison"/>
    <x v="12"/>
    <s v="Compressor Engine #5 - 1980 HP (15.43 MMBtu/hr) Waukesha P9390  - natural gas-fired four-stroke rich burn internal combustion engine  equipped with a three-way oxidation catalyst controlling CH2O, CO, NOx, &amp; VOCs by 80, 97, 98.5 &amp; 66 percent respectively"/>
    <x v="1"/>
    <s v="Waukesha P9390"/>
    <d v="2016-05-13T00:00:00"/>
    <s v="CC005(Catalytic Converter): Compressor Engine #5 - 3-way Catalyst; CC006(Catalytic Converter): Compressor Engine #6 - 3-way Catalyst; CC007(Catalytic Converter): Compressor Engine #7 - 3-way Catalyst"/>
    <s v="Air Hygiene International"/>
    <s v="1980 hp"/>
    <s v="1.0 g/hp-hr"/>
    <s v="1612 hp"/>
    <s v="0.04 g/hp-hr"/>
    <s v="g/hp/hr"/>
    <n v="0.04"/>
    <n v="1612"/>
    <n v="0.04"/>
    <x v="5"/>
    <n v="0.76317120000000005"/>
    <s v="7E"/>
    <s v="Nitrogen Dioxide"/>
    <s v="PP"/>
    <s v="Y"/>
    <s v="NA"/>
    <m/>
    <m/>
  </r>
  <r>
    <x v="6"/>
    <n v="774"/>
    <x v="4"/>
    <s v="Lake Compressor Station"/>
    <s v="County Highway 21"/>
    <s v="Freeport"/>
    <s v="43973"/>
    <m/>
    <s v="Harrison"/>
    <x v="12"/>
    <s v="Compressor Engine #5 - 1980 HP (15.43 MMBtu/hr) Waukesha P9390  - natural gas-fired four-stroke rich burn internal combustion engine  equipped with a three-way oxidation catalyst controlling CH2O, CO, NOx, &amp; VOCs by 80, 97, 98.5 &amp; 66 percent respectively"/>
    <x v="1"/>
    <s v="Waukesha P9390"/>
    <d v="2015-04-16T00:00:00"/>
    <s v="CC005(Catalytic Converter): Compressor Engine #5 - 3-way Catalyst; CC005(Catalytic Converter): Compressor Engine #5 - 3-way Catalyst"/>
    <s v="Air Hygiene, Inc."/>
    <s v="1980 hp"/>
    <s v="1.0 g/hp-hr"/>
    <s v="1617 hp"/>
    <s v="0.05 g/hp-hr"/>
    <s v="g/hp/hr"/>
    <n v="0.05"/>
    <n v="1617"/>
    <n v="0.05"/>
    <x v="5"/>
    <n v="0.95396400000000003"/>
    <s v="7E"/>
    <s v="Nitrogen Dioxide"/>
    <s v="PP"/>
    <s v="NA"/>
    <s v="Y"/>
    <m/>
    <m/>
  </r>
  <r>
    <x v="9"/>
    <n v="1047"/>
    <x v="6"/>
    <s v="Tri-County Compressor Station (MarkWest / Ohio Oil Gath"/>
    <s v="North of intersection of Hwy 379 and Town"/>
    <s v="Barnesville"/>
    <s v="43713"/>
    <m/>
    <s v="Belmont"/>
    <x v="9"/>
    <s v="Compressor Engine #3 - 1980 HP (15.43 MMBtu/hr) Waukesha P9390  - natural gas-fired four-stroke rich burn internal combustion engine  equipped with a three-way oxidation catalyst controlling CH2O, CO, NOx, &amp; VOCs by 80, 97, 98.5 &amp; 66 percent respectively"/>
    <x v="1"/>
    <s v="Waukesha P9390"/>
    <d v="2013-11-15T00:00:00"/>
    <s v="CC002(Catalytic Converter): Compressor Engine #2 - 3-way Catalyst; CC003(Catalytic Converter): Compressor Engine #3 - 3-way Catalyst; CC004(Catalytic Converter): Compressor Engine #4 - 3-way Catalyst; CC005(Catalytic Converter): Compressor Engine #5 - 3-w"/>
    <s v="Air Hygiene International"/>
    <s v="1980 hp"/>
    <s v="1.0 g/hp-hr"/>
    <s v="1861 Hp"/>
    <s v="0.06 g/hp-hr"/>
    <s v="g/hp/hr"/>
    <n v="0.06"/>
    <n v="1861"/>
    <n v="0.06"/>
    <x v="5"/>
    <n v="1.1447568000000001"/>
    <s v="7E"/>
    <s v="Nitrogen Dioxide"/>
    <s v="PASS"/>
    <s v="NA"/>
    <s v="Y"/>
    <s v="testing November 15th and 16th, 2013"/>
    <m/>
  </r>
  <r>
    <x v="6"/>
    <n v="785"/>
    <x v="4"/>
    <s v="Lake Compressor Station"/>
    <s v="County Highway 21"/>
    <s v="Freeport"/>
    <s v="43973"/>
    <m/>
    <s v="Harrison"/>
    <x v="11"/>
    <s v="Compressor Engine #4 - 1980 HP (15.43 MMBtu/hr) Waukesha P9390  - natural gas-fired four-stroke rich burn internal combustion engine  equipped with a three-way oxidation catalyst controlling CH2O, CO, NOx, &amp; VOCs by 80, 97, 98.5 &amp; 66 percent respectively"/>
    <x v="1"/>
    <s v="Waukesha P9390"/>
    <d v="2015-04-17T00:00:00"/>
    <s v="CC004(Catalytic Converter): Compressor Engine #4 - 3-way Catalyst"/>
    <s v="Air Hygiene, Inc."/>
    <s v="1980 hp"/>
    <s v="1.0 g/hp-hr"/>
    <s v="1626 hp"/>
    <s v="0.06 g/hp-hr"/>
    <s v="g/hp/hr"/>
    <n v="0.06"/>
    <n v="1626"/>
    <n v="0.06"/>
    <x v="5"/>
    <n v="1.1447568000000001"/>
    <s v="7E"/>
    <s v="Nitrogen Dioxide"/>
    <s v="PP"/>
    <s v="NA"/>
    <s v="Y"/>
    <m/>
    <m/>
  </r>
  <r>
    <x v="6"/>
    <n v="448"/>
    <x v="7"/>
    <s v="Harrison West Compressor Station"/>
    <s v="Possum Hollow Road"/>
    <s v="Freeport"/>
    <s v="43973"/>
    <m/>
    <s v="Harrison"/>
    <x v="12"/>
    <s v="Compressor Engine #5 - 1980 HP (15.43 MMBtu/hr) Waukesha P9390  - natural gas-fired four-stroke rich burn internal combustion engine  equipped with a three-way oxidation catalyst controlling CH2O, CO, NOx, &amp; VOCs by 80, 97, 98.5 &amp; 66 percent respectively"/>
    <x v="1"/>
    <s v="Waukesha P9390"/>
    <d v="2015-05-27T00:00:00"/>
    <s v="CC005(Catalytic Converter): Compressor Engine #5 - 3-way Catalyst"/>
    <s v="Air Hygiene International, Inc."/>
    <s v="1980 hp"/>
    <s v="1.0 g/hp-hr"/>
    <s v="1650 hp"/>
    <s v="0.06 g/hp-hr"/>
    <s v="g/hp/hr"/>
    <n v="0.06"/>
    <n v="1650"/>
    <n v="0.06"/>
    <x v="5"/>
    <n v="1.1447568000000001"/>
    <s v="7E"/>
    <s v="Nitrogen Dioxide"/>
    <s v="PP"/>
    <s v="NA"/>
    <s v="Y"/>
    <m/>
    <m/>
  </r>
  <r>
    <x v="10"/>
    <n v="1292"/>
    <x v="7"/>
    <s v="Harrison West Compressor Station"/>
    <s v="Possum Hollow Road"/>
    <s v="Freeport"/>
    <s v="43973"/>
    <m/>
    <s v="Harrison"/>
    <x v="13"/>
    <s v="Compressor Engine #6 - 1980 HP (15.43 MMBtu/hr) Waukesha P9390  - natural gas-fired four-stroke rich burn internal combustion engine  equipped with a three-way oxidation catalyst controlling CH2O, CO, NOx, &amp; VOCs by 80, 97, 98.5 &amp; 66 percent respectively"/>
    <x v="1"/>
    <s v="Waukesha P9390"/>
    <d v="2016-05-13T00:00:00"/>
    <s v="CC005(Catalytic Converter): Compressor Engine #5 - 3-way Catalyst; CC006(Catalytic Converter): Compressor Engine #6 - 3-way Catalyst; CC007(Catalytic Converter): Compressor Engine #7 - 3-way Catalyst"/>
    <s v="Air Hygiene International"/>
    <s v="1980 hp"/>
    <s v="1.0 g/hp-hr"/>
    <s v="1638 hp"/>
    <s v="0.06 g/hp-hr"/>
    <s v="g/hp/hr"/>
    <n v="0.06"/>
    <n v="1638"/>
    <n v="0.06"/>
    <x v="5"/>
    <n v="1.1447568000000001"/>
    <s v="7E"/>
    <s v="Nitrogen Dioxide"/>
    <s v="PP"/>
    <s v="Y"/>
    <s v="NA"/>
    <m/>
    <m/>
  </r>
  <r>
    <x v="1"/>
    <n v="1664"/>
    <x v="6"/>
    <s v="Tri-County Compressor Station (MarkWest / Ohio Oil Gath"/>
    <s v="North of intersection of Hwy 379 and Town"/>
    <s v="Barnesville"/>
    <s v="43713"/>
    <m/>
    <s v="Belmont"/>
    <x v="9"/>
    <s v="Compressor Engine #3 - 1980 HP (15.43 MMBtu/hr) Waukesha P9390  - natural gas-fired four-stroke rich burn internal combustion engine  equipped with a three-way oxidation catalyst controlling CH2O, CO, NOx, &amp; VOCs by 80, 97, 98.5 &amp; 66 percent respectively"/>
    <x v="1"/>
    <s v="Waukesha P9390"/>
    <d v="2014-11-11T00:00:00"/>
    <s v="CC002(Catalytic Converter): Compressor Engine #2 - 3-way Catalyst; CC003(Catalytic Converter): Compressor Engine #3 - 3-way Catalyst; CC004(Catalytic Converter): Compressor Engine #4 - 3-way Catalyst; CC005(Catalytic Converter): Compressor Engine #5 - 3-w"/>
    <s v="Air Hygiene, Inc"/>
    <s v="1980 hp"/>
    <s v="1.0 g/hp-hr"/>
    <s v="1,526 hp"/>
    <s v="0.08 g/hp-hr"/>
    <s v="g/hp/hr"/>
    <n v="0.08"/>
    <n v="1526"/>
    <n v="0.08"/>
    <x v="5"/>
    <n v="1.5263424000000001"/>
    <s v="7E"/>
    <s v="Nitrogen Dioxide"/>
    <s v="PASS"/>
    <s v="NA"/>
    <s v="Y"/>
    <m/>
    <m/>
  </r>
  <r>
    <x v="1"/>
    <n v="1677"/>
    <x v="6"/>
    <s v="Tri-County Compressor Station (MarkWest / Ohio Oil Gath"/>
    <s v="North of intersection of Hwy 379 and Town"/>
    <s v="Barnesville"/>
    <s v="43713"/>
    <m/>
    <s v="Belmont"/>
    <x v="9"/>
    <s v="Compressor Engine #3 - 1980 HP (15.43 MMBtu/hr) Waukesha P9390  - natural gas-fired four-stroke rich burn internal combustion engine  equipped with a three-way oxidation catalyst controlling CH2O, CO, NOx, &amp; VOCs by 80, 97, 98.5 &amp; 66 percent respectively"/>
    <x v="1"/>
    <s v="Waukesha P9390"/>
    <d v="2014-11-12T00:00:00"/>
    <s v="CC002(Catalytic Converter): Compressor Engine #2 - 3-way Catalyst; CC003(Catalytic Converter): Compressor Engine #3 - 3-way Catalyst; CC004(Catalytic Converter): Compressor Engine #4 - 3-way Catalyst; CC005(Catalytic Converter): Compressor Engine #5 - 3-w"/>
    <s v="Air Hygiene, Inc"/>
    <s v="1980 hp"/>
    <s v="1.0 g/hp-hr"/>
    <s v="1,526 hp"/>
    <s v="0.08 g/hp-hr"/>
    <s v="g/hp/hr"/>
    <n v="0.08"/>
    <n v="1526"/>
    <n v="0.08"/>
    <x v="5"/>
    <n v="1.5263424000000001"/>
    <s v="7E"/>
    <s v="Nitrogen Dioxide"/>
    <s v="PASS"/>
    <s v="NA"/>
    <s v="Y"/>
    <m/>
    <m/>
  </r>
  <r>
    <x v="1"/>
    <n v="1687"/>
    <x v="6"/>
    <s v="Tri-County Compressor Station (MarkWest / Ohio Oil Gath"/>
    <s v="North of intersection of Hwy 379 and Town"/>
    <s v="Barnesville"/>
    <s v="43713"/>
    <m/>
    <s v="Belmont"/>
    <x v="9"/>
    <s v="Compressor Engine #3 - 1980 HP (15.43 MMBtu/hr) Waukesha P9390  - natural gas-fired four-stroke rich burn internal combustion engine  equipped with a three-way oxidation catalyst controlling CH2O, CO, NOx, &amp; VOCs by 80, 97, 98.5 &amp; 66 percent respectively"/>
    <x v="1"/>
    <s v="Waukesha P9390"/>
    <d v="2014-11-29T00:00:00"/>
    <s v="CC002(Catalytic Converter): Compressor Engine #2 - 3-way Catalyst; CC003(Catalytic Converter): Compressor Engine #3 - 3-way Catalyst; CC004(Catalytic Converter): Compressor Engine #4 - 3-way Catalyst; CC005(Catalytic Converter): Compressor Engine #5 - 3-w"/>
    <s v="Air Hygiene, Inc"/>
    <s v="1980 hp"/>
    <s v="1.0 g/hp-hr"/>
    <s v="1,526 hp"/>
    <s v="0.08 g/hp-hr"/>
    <s v="g/hp/hr"/>
    <n v="0.08"/>
    <n v="1526"/>
    <n v="0.08"/>
    <x v="5"/>
    <n v="1.5263424000000001"/>
    <s v="7E"/>
    <s v="Nitrogen Dioxide"/>
    <s v="PASS"/>
    <s v="NA"/>
    <s v="Y"/>
    <m/>
    <m/>
  </r>
  <r>
    <x v="9"/>
    <n v="1048"/>
    <x v="6"/>
    <s v="Tri-County Compressor Station (MarkWest / Ohio Oil Gath"/>
    <s v="North of intersection of Hwy 379 and Town"/>
    <s v="Barnesville"/>
    <s v="43713"/>
    <m/>
    <s v="Belmont"/>
    <x v="11"/>
    <s v="Compressor Engine #4 - 1980 HP (15.43 MMBtu/hr) Waukesha P9390  - natural gas-fired four-stroke rich burn internal combustion engine  equipped with a three-way oxidation catalyst controlling CH2O, CO, NOx, &amp; VOCs by 80, 97, 98.5 &amp; 66 percent respectively"/>
    <x v="1"/>
    <s v="Waukesha P9390"/>
    <d v="2013-11-15T00:00:00"/>
    <s v="CC002(Catalytic Converter): Compressor Engine #2 - 3-way Catalyst; CC003(Catalytic Converter): Compressor Engine #3 - 3-way Catalyst; CC004(Catalytic Converter): Compressor Engine #4 - 3-way Catalyst; CC005(Catalytic Converter): Compressor Engine #5 - 3-w"/>
    <s v="Air Hygiene International"/>
    <s v="1980 hp"/>
    <s v="1.0 g/hp-hr"/>
    <s v="1881 Hp"/>
    <s v="0.08 g/hp-hr"/>
    <s v="g/hp/hr"/>
    <n v="0.08"/>
    <n v="1881"/>
    <n v="0.08"/>
    <x v="5"/>
    <n v="1.5263424000000001"/>
    <s v="7E"/>
    <s v="Nitrogen Dioxide"/>
    <s v="PASS"/>
    <s v="NA"/>
    <s v="Y"/>
    <s v="testing November 15th and 16th, 2013"/>
    <m/>
  </r>
  <r>
    <x v="6"/>
    <n v="763"/>
    <x v="7"/>
    <s v="Harrison West Compressor Station"/>
    <s v="Possum Hollow Road"/>
    <s v="Freeport"/>
    <s v="43973"/>
    <m/>
    <s v="Harrison"/>
    <x v="9"/>
    <s v="Compressor Engine #3 - 1980 HP (15.43 MMBtu/hr) Waukesha P9390  - natural gas-fired four-stroke rich burn internal combustion engine  equipped with a three-way oxidation catalyst controlling CH2O, CO, NOx, &amp; VOCs by 80, 97, 98.5 &amp; 66 percent respectively"/>
    <x v="1"/>
    <s v="Waukesha P9390"/>
    <d v="2015-05-26T00:00:00"/>
    <s v="CC003(Catalytic Converter): Compressor Engine #3 - 3-way Catalyst"/>
    <s v="Air Hygiene International, Inc."/>
    <s v="1980 hp"/>
    <s v="1.0 g/hp-hr"/>
    <s v="1661 hp"/>
    <s v="0.08 g/hp-hr"/>
    <s v="g/hp/hr"/>
    <n v="0.08"/>
    <n v="1661"/>
    <n v="0.08"/>
    <x v="5"/>
    <n v="1.5263424000000001"/>
    <s v="7E"/>
    <s v="Nitrogen Dioxide"/>
    <s v="PP"/>
    <s v="NA"/>
    <s v="Y"/>
    <m/>
    <m/>
  </r>
  <r>
    <x v="10"/>
    <n v="1316"/>
    <x v="4"/>
    <s v="Lake Compressor Station"/>
    <s v="County Highway 21"/>
    <s v="Freeport"/>
    <s v="43973"/>
    <m/>
    <s v="Harrison"/>
    <x v="12"/>
    <s v="Compressor Engine #5 - 1980 HP (15.43 MMBtu/hr) Waukesha P9390  - natural gas-fired four-stroke rich burn internal combustion engine  equipped with a three-way oxidation catalyst controlling CH2O, CO, NOx, &amp; VOCs by 80, 97, 98.5 &amp; 66 percent respectively"/>
    <x v="1"/>
    <s v="Waukesha P9390"/>
    <d v="2016-04-14T00:00:00"/>
    <s v="CC004(Catalytic Converter): Compressor Engine #4 - 3-way Catalyst; CC005(Catalytic Converter): Compressor Engine #5 - 3-way Catalyst; CC011(Catalytic Converter): Compressor Engine #9 - 3-way Catalyst"/>
    <s v="Air Hygiene, Inc"/>
    <s v="1980 hp"/>
    <s v="1.0 g/hp-hr"/>
    <s v="1642 hp"/>
    <s v="0.08 g/hp-hr"/>
    <s v="g/hp/hr"/>
    <n v="0.08"/>
    <n v="1642"/>
    <n v="0.08"/>
    <x v="5"/>
    <n v="1.5263424000000001"/>
    <s v="7E"/>
    <s v="Nitrogen Dioxide"/>
    <s v="PP"/>
    <s v="N"/>
    <s v="NA"/>
    <s v="test did conform to test method-document locked"/>
    <m/>
  </r>
  <r>
    <x v="1"/>
    <n v="1771"/>
    <x v="7"/>
    <s v="Harrison West Compressor Station"/>
    <s v="Possum Hollow Road"/>
    <s v="Freeport"/>
    <s v="43973"/>
    <m/>
    <s v="Harrison"/>
    <x v="13"/>
    <s v="Compressor Engine #6 - 1980 HP (15.43 MMBtu/hr) Waukesha P9390  - natural gas-fired four-stroke rich burn internal combustion engine  equipped with a three-way oxidation catalyst controlling CH2O, CO, NOx, &amp; VOCs by 80, 97, 98.5 &amp; 66 percent respectively"/>
    <x v="1"/>
    <s v="Waukesha P9390"/>
    <d v="2014-04-08T00:00:00"/>
    <s v="CC006(Catalytic Converter): Compressor Engine #6 - 3-way Catalyst"/>
    <s v="Air Hygiene International"/>
    <s v="1,980 hp"/>
    <s v="1.0 g/hp-hr"/>
    <s v="1,840 hp"/>
    <s v="0.085 g/hp-hr"/>
    <s v="g/hp/hr"/>
    <n v="8.5000000000000006E-2"/>
    <n v="1840"/>
    <n v="8.5000000000000006E-2"/>
    <x v="5"/>
    <n v="1.6217388000000001"/>
    <s v="7E"/>
    <s v="Nitrogen Dioxide"/>
    <s v="PASS"/>
    <s v="NA"/>
    <s v="Y"/>
    <m/>
    <m/>
  </r>
  <r>
    <x v="1"/>
    <n v="1673"/>
    <x v="6"/>
    <s v="Tri-County Compressor Station (MarkWest / Ohio Oil Gath"/>
    <s v="North of intersection of Hwy 379 and Town"/>
    <s v="Barnesville"/>
    <s v="43713"/>
    <m/>
    <s v="Belmont"/>
    <x v="13"/>
    <s v="Compressor Engine #6 - 1980 HP (15.43 MMBtu/hr) Waukesha P9390  - natural gas-fired four-stroke rich burn internal combustion engine  equipped with a three-way oxidation catalyst controlling CH2O, CO, NOx, &amp; VOCs by 80, 97, 98.5 &amp; 66 percent respectively"/>
    <x v="1"/>
    <s v="Waukesha P9390"/>
    <d v="2014-11-11T00:00:00"/>
    <s v="CC002(Catalytic Converter): Compressor Engine #2 - 3-way Catalyst; CC003(Catalytic Converter): Compressor Engine #3 - 3-way Catalyst; CC004(Catalytic Converter): Compressor Engine #4 - 3-way Catalyst; CC005(Catalytic Converter): Compressor Engine #5 - 3-w"/>
    <s v="Air Hygiene, Inc"/>
    <s v="1980 hp"/>
    <s v="1.0 g/hp-hr"/>
    <s v="1,794 hp"/>
    <s v="0.10 g/hp-hr"/>
    <s v="g/hp/hr"/>
    <n v="0.1"/>
    <n v="1794"/>
    <n v="0.1"/>
    <x v="5"/>
    <n v="1.9079280000000001"/>
    <s v="7E"/>
    <s v="Nitrogen Dioxide"/>
    <s v="PASS"/>
    <s v="NA"/>
    <s v="Y"/>
    <m/>
    <m/>
  </r>
  <r>
    <x v="1"/>
    <n v="1684"/>
    <x v="6"/>
    <s v="Tri-County Compressor Station (MarkWest / Ohio Oil Gath"/>
    <s v="North of intersection of Hwy 379 and Town"/>
    <s v="Barnesville"/>
    <s v="43713"/>
    <m/>
    <s v="Belmont"/>
    <x v="13"/>
    <s v="Compressor Engine #6 - 1980 HP (15.43 MMBtu/hr) Waukesha P9390  - natural gas-fired four-stroke rich burn internal combustion engine  equipped with a three-way oxidation catalyst controlling CH2O, CO, NOx, &amp; VOCs by 80, 97, 98.5 &amp; 66 percent respectively"/>
    <x v="1"/>
    <s v="Waukesha P9390"/>
    <d v="2014-11-12T00:00:00"/>
    <s v="CC002(Catalytic Converter): Compressor Engine #2 - 3-way Catalyst; CC003(Catalytic Converter): Compressor Engine #3 - 3-way Catalyst; CC004(Catalytic Converter): Compressor Engine #4 - 3-way Catalyst; CC005(Catalytic Converter): Compressor Engine #5 - 3-w"/>
    <s v="Air Hygiene, Inc"/>
    <s v="1980 hp"/>
    <s v="1.0 g/hp-hr"/>
    <s v="1,794 hp"/>
    <s v="0.10 g/hp-hr"/>
    <s v="g/hp/hr"/>
    <n v="0.1"/>
    <n v="1794"/>
    <n v="0.1"/>
    <x v="5"/>
    <n v="1.9079280000000001"/>
    <s v="7E"/>
    <s v="Nitrogen Dioxide"/>
    <s v="PASS"/>
    <s v="NA"/>
    <s v="Y"/>
    <m/>
    <m/>
  </r>
  <r>
    <x v="1"/>
    <n v="1696"/>
    <x v="6"/>
    <s v="Tri-County Compressor Station (MarkWest / Ohio Oil Gath"/>
    <s v="North of intersection of Hwy 379 and Town"/>
    <s v="Barnesville"/>
    <s v="43713"/>
    <m/>
    <s v="Belmont"/>
    <x v="13"/>
    <s v="Compressor Engine #6 - 1980 HP (15.43 MMBtu/hr) Waukesha P9390  - natural gas-fired four-stroke rich burn internal combustion engine  equipped with a three-way oxidation catalyst controlling CH2O, CO, NOx, &amp; VOCs by 80, 97, 98.5 &amp; 66 percent respectively"/>
    <x v="1"/>
    <s v="Waukesha P9390"/>
    <d v="2014-11-29T00:00:00"/>
    <s v="CC002(Catalytic Converter): Compressor Engine #2 - 3-way Catalyst; CC003(Catalytic Converter): Compressor Engine #3 - 3-way Catalyst; CC004(Catalytic Converter): Compressor Engine #4 - 3-way Catalyst; CC005(Catalytic Converter): Compressor Engine #5 - 3-w"/>
    <s v="Air Hygiene, Inc"/>
    <s v="1980 hp"/>
    <s v="1.0 g/hp-hr"/>
    <s v="1,794 hp"/>
    <s v="0.10 g/hp-hr"/>
    <s v="g/hp/hr"/>
    <n v="0.1"/>
    <n v="1794"/>
    <n v="0.1"/>
    <x v="5"/>
    <n v="1.9079280000000001"/>
    <s v="7E"/>
    <s v="Nitrogen Dioxide"/>
    <s v="PASS"/>
    <s v="NA"/>
    <s v="Y"/>
    <m/>
    <m/>
  </r>
  <r>
    <x v="10"/>
    <n v="1167"/>
    <x v="6"/>
    <s v="Tri-County Compressor Station (MarkWest / Ohio Oil Gath"/>
    <s v="N of intersection of Hwy 379 and Town"/>
    <s v="Barnesville"/>
    <s v="43713"/>
    <m/>
    <s v="Belmont"/>
    <x v="12"/>
    <s v="Compressor Engine #5 - 1980 HP (15.43 MMBtu/hr) Waukesha P9390  - natural gas-fired four-stroke rich burn internal combustion engine  equipped with a three-way oxidation catalyst controlling CH2O, CO, NOx, &amp; VOCs by 80, 97, 98.5 &amp; 66 percent respectively"/>
    <x v="1"/>
    <s v="Waukesha P9390"/>
    <d v="2016-08-17T00:00:00"/>
    <s v="CC002(Catalytic Converter): Compressor Engine #2 - 3-way Catalyst; CC003(Catalytic Converter): Compressor Engine #3 - 3-way Catalyst; CC004(Catalytic Converter): Compressor Engine #4 - 3-way Catalyst; CC005(Catalytic Converter): Compressor Engine #5 - 3-w"/>
    <s v="Air Hygiene Internatinal, Inc"/>
    <s v="1,980 hp"/>
    <s v="1.00 g/hp-hr"/>
    <s v="1,733 hp"/>
    <s v="0.10 g/hp-hr"/>
    <s v="g/hp/hr"/>
    <n v="0.1"/>
    <n v="1733"/>
    <n v="0.1"/>
    <x v="5"/>
    <n v="1.9079280000000001"/>
    <s v="7E"/>
    <s v="Nitrogen Dioxide"/>
    <s v="PP"/>
    <s v="Y"/>
    <s v="NA"/>
    <m/>
    <m/>
  </r>
  <r>
    <x v="6"/>
    <n v="882"/>
    <x v="9"/>
    <s v="Rockies Express Pipeline - Seneca Compressor Station"/>
    <s v="Seneca Lake Rd"/>
    <s v="Quaker City"/>
    <s v="43773"/>
    <m/>
    <s v="Noble"/>
    <x v="8"/>
    <s v="Natural gas fired 4 stroke rich burn compressor engine, Waukesha P9394GSI, controlled by air/fuel ratio and nonselective catalytic reduction (NSCR)"/>
    <x v="1"/>
    <s v="Waukesha P9394"/>
    <d v="2015-03-03T00:00:00"/>
    <s v="Engine 1(Catalytic Converter): Compressor Engine 1 catalytic converter; Engine 2(Catalytic Converter): Compressor Engine 2 catalytic converter"/>
    <s v="Compressor Engineering Corp."/>
    <s v="2250 hp"/>
    <s v="2.0 g/hp-hr"/>
    <s v="2237 hp"/>
    <s v="0.1 g/hp-hr"/>
    <s v="g/hp/hr"/>
    <n v="0.1"/>
    <n v="2237"/>
    <n v="0.1"/>
    <x v="7"/>
    <n v="2.1681000000000004"/>
    <s v="6348 03"/>
    <s v="NOx - Nitrogen Oxides"/>
    <s v="PP"/>
    <s v="NA"/>
    <s v="Y"/>
    <m/>
    <m/>
  </r>
  <r>
    <x v="6"/>
    <n v="453"/>
    <x v="7"/>
    <s v="Harrison West Compressor Station"/>
    <s v="Possum Hollow Road"/>
    <s v="Freeport"/>
    <s v="43973"/>
    <m/>
    <s v="Harrison"/>
    <x v="14"/>
    <s v="Compressor Engine #7 - 1980 HP (15.43 MMBtu/hr) Waukesha P9390  - natural gas-fired four-stroke rich burn internal combustion engine  equipped with a three-way oxidation catalyst controlling CH2O, CO, NOx, &amp; VOCs by 80, 97, 98.5 &amp; 66 percent respectively"/>
    <x v="1"/>
    <s v="Waukesha P9390"/>
    <d v="2015-05-28T00:00:00"/>
    <s v="CC007(Catalytic Converter): Compressor Engine #7 - 3-way Catalyst"/>
    <s v="Air Hygiene International, Inc."/>
    <s v="1980 hp"/>
    <s v="1.0 g/hp-hr"/>
    <s v="1586 hp"/>
    <s v="0.11 g/hp-hr"/>
    <s v="g/hp/hr"/>
    <n v="0.11"/>
    <n v="1586"/>
    <n v="0.11"/>
    <x v="5"/>
    <n v="2.0987208000000002"/>
    <s v="7E"/>
    <s v="Nitrogen Dioxide"/>
    <s v="PP"/>
    <s v="NA"/>
    <s v="Y"/>
    <m/>
    <m/>
  </r>
  <r>
    <x v="10"/>
    <n v="1170"/>
    <x v="6"/>
    <s v="Tri-County Compressor Station (MarkWest / Ohio Oil Gath"/>
    <s v="N of intersection of Hwy 379 and Town"/>
    <s v="Barnesville"/>
    <s v="43713"/>
    <m/>
    <s v="Belmont"/>
    <x v="15"/>
    <s v="Compressor Engine #8 - 1980 HP (15.43 MMBtu/hr) Waukesha P9390  - natural gas-fired four-stroke rich burn internal combustion engine  equipped with a three-way oxidation catalyst controlling CH2O, CO, NOx, &amp; VOCs by 80, 97, 98.5 &amp; 66 percent respectively"/>
    <x v="1"/>
    <s v="Waukesha P9390"/>
    <d v="2016-08-17T00:00:00"/>
    <s v="CC002(Catalytic Converter): Compressor Engine #2 - 3-way Catalyst; CC003(Catalytic Converter): Compressor Engine #3 - 3-way Catalyst; CC004(Catalytic Converter): Compressor Engine #4 - 3-way Catalyst; CC005(Catalytic Converter): Compressor Engine #5 - 3-w"/>
    <s v="Air Hygiene Internatinal, Inc"/>
    <s v="1,980 hp"/>
    <s v="1.00 g/hp-hr"/>
    <s v="1,757 hp"/>
    <s v="0.11 g/hp-hr"/>
    <s v="g/hp/hr"/>
    <n v="0.11"/>
    <n v="1757"/>
    <n v="0.11"/>
    <x v="5"/>
    <n v="2.0987208000000002"/>
    <s v="7E"/>
    <s v="Nitrogen Dioxide"/>
    <s v="PP"/>
    <s v="Y"/>
    <s v="NA"/>
    <m/>
    <m/>
  </r>
  <r>
    <x v="1"/>
    <n v="1792"/>
    <x v="7"/>
    <s v="Harrison West Compressor Station"/>
    <s v="Possum Hollow Road"/>
    <s v="Freeport"/>
    <s v="43973"/>
    <m/>
    <s v="Harrison"/>
    <x v="14"/>
    <s v="Compressor Engine #7 - 1980 HP (15.43 MMBtu/hr) Waukesha P9390  - natural gas-fired four-stroke rich burn internal combustion engine  equipped with a three-way oxidation catalyst controlling CH2O, CO, NOx, &amp; VOCs by 80, 97, 98.5 &amp; 66 percent respectively"/>
    <x v="1"/>
    <s v="Waukesha P9390"/>
    <d v="2014-12-11T00:00:00"/>
    <s v="CC001(Catalytic Converter): Compressor Engine #1 - 3-way Catalyst; CC003(Catalytic Converter): Compressor Engine #3 - 3-way Catalyst; CC004(Catalytic Converter): Compressor Engine #4 - 3-way Catalyst; CC007(Catalytic Converter): Compressor Engine #7 - 3-w"/>
    <s v="Air Hygiene, Inc."/>
    <s v="1,980 hp"/>
    <s v="0.20 g/hp-hr"/>
    <s v="1,799 hp"/>
    <s v="0.112 g/hp-hr"/>
    <s v="g/hp/hr"/>
    <n v="0.112"/>
    <n v="1799"/>
    <n v="0.112"/>
    <x v="5"/>
    <n v="2.13687936"/>
    <s v="7E"/>
    <s v="Nitrogen Dioxide"/>
    <s v="PASS"/>
    <s v="NA"/>
    <s v="Y"/>
    <m/>
    <m/>
  </r>
  <r>
    <x v="1"/>
    <n v="1805"/>
    <x v="7"/>
    <s v="Harrison West Compressor Station"/>
    <s v="Possum Hollow Road"/>
    <s v="Freeport"/>
    <s v="43973"/>
    <m/>
    <s v="Harrison"/>
    <x v="14"/>
    <s v="Compressor Engine #7 - 1980 HP (15.43 MMBtu/hr) Waukesha P9390  - natural gas-fired four-stroke rich burn internal combustion engine  equipped with a three-way oxidation catalyst controlling CH2O, CO, NOx, &amp; VOCs by 80, 97, 98.5 &amp; 66 percent respectively"/>
    <x v="1"/>
    <s v="Waukesha P9390"/>
    <d v="2014-12-12T00:00:00"/>
    <s v="CC001(Catalytic Converter): Compressor Engine #1 - 3-way Catalyst; CC003(Catalytic Converter): Compressor Engine #3 - 3-way Catalyst; CC004(Catalytic Converter): Compressor Engine #4 - 3-way Catalyst; CC007(Catalytic Converter): Compressor Engine #7 - 3-w"/>
    <s v="Air Hygiene, Inc."/>
    <s v="1,980 hp"/>
    <s v="0.20 g/hp-hr"/>
    <s v="1,799 hp"/>
    <s v="0.112 g/hp-hr"/>
    <s v="g/hp/hr"/>
    <n v="0.112"/>
    <n v="1799"/>
    <n v="0.112"/>
    <x v="5"/>
    <n v="2.13687936"/>
    <s v="7E"/>
    <s v="Nitrogen Dioxide"/>
    <s v="PASS"/>
    <s v="NA"/>
    <s v="Y"/>
    <m/>
    <m/>
  </r>
  <r>
    <x v="10"/>
    <n v="1165"/>
    <x v="6"/>
    <s v="Tri-County Compressor Station (MarkWest / Ohio Oil Gath"/>
    <s v="N of intersection of Hwy 379 and Town"/>
    <s v="Barnesville"/>
    <s v="43713"/>
    <m/>
    <s v="Belmont"/>
    <x v="9"/>
    <s v="Compressor Engine #3 - 1980 HP (15.43 MMBtu/hr) Waukesha P9390  - natural gas-fired four-stroke rich burn internal combustion engine  equipped with a three-way oxidation catalyst controlling CH2O, CO, NOx, &amp; VOCs by 80, 97, 98.5 &amp; 66 percent respectively"/>
    <x v="1"/>
    <s v="Waukesha P9390"/>
    <d v="2016-08-17T00:00:00"/>
    <s v="CC002(Catalytic Converter): Compressor Engine #2 - 3-way Catalyst; CC003(Catalytic Converter): Compressor Engine #3 - 3-way Catalyst; CC004(Catalytic Converter): Compressor Engine #4 - 3-way Catalyst; CC005(Catalytic Converter): Compressor Engine #5 - 3-w"/>
    <s v="Air Hygiene Internatinal, Inc"/>
    <s v="1,980 hp"/>
    <s v="1.00 g/hp-hr"/>
    <s v="1,681 hp"/>
    <s v="0.13 g/hp-hr"/>
    <s v="g/hp/hr"/>
    <n v="0.13"/>
    <n v="1681"/>
    <n v="0.13"/>
    <x v="5"/>
    <n v="2.4803064000000008"/>
    <s v="7E"/>
    <s v="Nitrogen Dioxide"/>
    <s v="PP"/>
    <s v="Y"/>
    <s v="NA"/>
    <m/>
    <m/>
  </r>
  <r>
    <x v="10"/>
    <n v="1302"/>
    <x v="7"/>
    <s v="Harrison West Compressor Station"/>
    <s v="Possum Hollow Road"/>
    <s v="Freeport"/>
    <s v="43973"/>
    <m/>
    <s v="Harrison"/>
    <x v="11"/>
    <s v="Compressor Engine #4 - 1980 HP (15.43 MMBtu/hr) Waukesha P9390  - natural gas-fired four-stroke rich burn internal combustion engine  equipped with a three-way oxidation catalyst controlling CH2O, CO, NOx, &amp; VOCs by 80, 97, 98.5 &amp; 66 percent respectively"/>
    <x v="1"/>
    <s v="Waukesha P9390"/>
    <d v="2016-04-28T00:00:00"/>
    <s v="CC001(Catalytic Converter): Compressor Engine #1 - 3-way Catalyst; CC002(Catalytic Converter): Compressor Engine #2 - 3-way Catalyst; CC004(Catalytic Converter): Compressor Engine #4 - 3-way Catalyst"/>
    <s v="Air Hygiene, Inc"/>
    <s v="1980 hp"/>
    <s v="1 g/hp-hr"/>
    <s v="1589 hp"/>
    <s v="0.13 g/hp-hr"/>
    <s v="g/hp/hr"/>
    <n v="0.13"/>
    <n v="1589"/>
    <n v="0.13"/>
    <x v="5"/>
    <n v="2.4803064000000008"/>
    <s v="7E"/>
    <s v="Nitrogen Dioxide"/>
    <s v="PP"/>
    <s v="Y"/>
    <s v="NA"/>
    <m/>
    <m/>
  </r>
  <r>
    <x v="10"/>
    <n v="1315"/>
    <x v="4"/>
    <s v="Lake Compressor Station"/>
    <s v="County Highway 21"/>
    <s v="Freeport"/>
    <s v="43973"/>
    <m/>
    <s v="Harrison"/>
    <x v="11"/>
    <s v="Compressor Engine #4 - 1980 HP (15.43 MMBtu/hr) Waukesha P9390  - natural gas-fired four-stroke rich burn internal combustion engine  equipped with a three-way oxidation catalyst controlling CH2O, CO, NOx, &amp; VOCs by 80, 97, 98.5 &amp; 66 percent respectively"/>
    <x v="1"/>
    <s v="Waukesha P9390"/>
    <d v="2016-04-14T00:00:00"/>
    <s v="CC004(Catalytic Converter): Compressor Engine #4 - 3-way Catalyst; CC005(Catalytic Converter): Compressor Engine #5 - 3-way Catalyst; CC011(Catalytic Converter): Compressor Engine #9 - 3-way Catalyst"/>
    <s v="Air Hygiene, Inc"/>
    <s v="1980 hp"/>
    <s v="1.0 g/hp-hr"/>
    <s v="1647 hp"/>
    <s v="0.13 g/hp-hr"/>
    <s v="g/hp/hr"/>
    <n v="0.13"/>
    <n v="1647"/>
    <n v="0.13"/>
    <x v="5"/>
    <n v="2.4803064000000008"/>
    <s v="7E"/>
    <s v="Nitrogen Dioxide"/>
    <s v="PP"/>
    <s v="N"/>
    <s v="NA"/>
    <s v="test did conform to test method-document locked"/>
    <m/>
  </r>
  <r>
    <x v="6"/>
    <n v="449"/>
    <x v="7"/>
    <s v="Harrison West Compressor Station"/>
    <s v="Possum Hollow Road"/>
    <s v="Freeport"/>
    <s v="43973"/>
    <m/>
    <s v="Harrison"/>
    <x v="13"/>
    <s v="Compressor Engine #6 - 1980 HP (15.43 MMBtu/hr) Waukesha P9390  - natural gas-fired four-stroke rich burn internal combustion engine  equipped with a three-way oxidation catalyst controlling CH2O, CO, NOx, &amp; VOCs by 80, 97, 98.5 &amp; 66 percent respectively"/>
    <x v="1"/>
    <s v="Waukesha P9390"/>
    <d v="2015-05-28T00:00:00"/>
    <s v="CC006(Catalytic Converter): Compressor Engine #6 - 3-way Catalyst"/>
    <s v="Air Hygiene International, Inc."/>
    <s v="1980 hp"/>
    <s v="1.0 g/hp-hr"/>
    <s v="1573 hp"/>
    <s v="0.13 g/hp-hr"/>
    <s v="g/hp/hr"/>
    <n v="0.13"/>
    <n v="1573"/>
    <n v="0.13"/>
    <x v="5"/>
    <n v="2.4803064000000008"/>
    <s v="7E"/>
    <s v="Nitrogen Dioxide"/>
    <s v="PP"/>
    <s v="NA"/>
    <s v="Y"/>
    <m/>
    <m/>
  </r>
  <r>
    <x v="10"/>
    <n v="1169"/>
    <x v="6"/>
    <s v="Tri-County Compressor Station (MarkWest / Ohio Oil Gath"/>
    <s v="N of intersection of Hwy 379 and Town"/>
    <s v="Barnesville"/>
    <s v="43713"/>
    <m/>
    <s v="Belmont"/>
    <x v="14"/>
    <s v="Compressor Engine #7 - 1980 HP (15.43 MMBtu/hr) Waukesha P9390  - natural gas-fired four-stroke rich burn internal combustion engine  equipped with a three-way oxidation catalyst controlling CH2O, CO, NOx, &amp; VOCs by 80, 97, 98.5 &amp; 66 percent respectively"/>
    <x v="1"/>
    <s v="Waukesha P9390"/>
    <d v="2016-08-17T00:00:00"/>
    <s v="CC002(Catalytic Converter): Compressor Engine #2 - 3-way Catalyst; CC003(Catalytic Converter): Compressor Engine #3 - 3-way Catalyst; CC004(Catalytic Converter): Compressor Engine #4 - 3-way Catalyst; CC005(Catalytic Converter): Compressor Engine #5 - 3-w"/>
    <s v="Air Hygiene Internatinal, Inc"/>
    <s v="1,980 hp"/>
    <s v="1.00 g/hp-hr"/>
    <s v="1,568 hp"/>
    <s v="0.14 g/hp-hr"/>
    <s v="g/hp/hr"/>
    <n v="0.14000000000000001"/>
    <n v="1568"/>
    <n v="0.14000000000000001"/>
    <x v="5"/>
    <n v="2.6710992000000009"/>
    <s v="7E"/>
    <s v="Nitrogen Dioxide"/>
    <s v="PP"/>
    <s v="Y"/>
    <s v="NA"/>
    <m/>
    <m/>
  </r>
  <r>
    <x v="1"/>
    <n v="1668"/>
    <x v="6"/>
    <s v="Tri-County Compressor Station (MarkWest / Ohio Oil Gath"/>
    <s v="North of intersection of Hwy 379 and Town"/>
    <s v="Barnesville"/>
    <s v="43713"/>
    <m/>
    <s v="Belmont"/>
    <x v="11"/>
    <s v="Compressor Engine #4 - 1980 HP (15.43 MMBtu/hr) Waukesha P9390  - natural gas-fired four-stroke rich burn internal combustion engine  equipped with a three-way oxidation catalyst controlling CH2O, CO, NOx, &amp; VOCs by 80, 97, 98.5 &amp; 66 percent respectively"/>
    <x v="1"/>
    <s v="Waukesha P9390"/>
    <d v="2014-11-11T00:00:00"/>
    <s v="CC002(Catalytic Converter): Compressor Engine #2 - 3-way Catalyst; CC003(Catalytic Converter): Compressor Engine #3 - 3-way Catalyst; CC004(Catalytic Converter): Compressor Engine #4 - 3-way Catalyst; CC005(Catalytic Converter): Compressor Engine #5 - 3-w"/>
    <s v="Air Hygiene, Inc"/>
    <s v="1980 hp"/>
    <s v="1.0 g/hp-hr"/>
    <s v="1,525 hp"/>
    <s v="0.15 g/hp-hr"/>
    <s v="g/hp/hr"/>
    <n v="0.15"/>
    <n v="1525"/>
    <n v="0.15"/>
    <x v="5"/>
    <n v="2.8618920000000001"/>
    <s v="7E"/>
    <s v="Nitrogen Dioxide"/>
    <s v="PASS"/>
    <s v="NA"/>
    <s v="Y"/>
    <m/>
    <m/>
  </r>
  <r>
    <x v="1"/>
    <n v="1680"/>
    <x v="6"/>
    <s v="Tri-County Compressor Station (MarkWest / Ohio Oil Gath"/>
    <s v="North of intersection of Hwy 379 and Town"/>
    <s v="Barnesville"/>
    <s v="43713"/>
    <m/>
    <s v="Belmont"/>
    <x v="11"/>
    <s v="Compressor Engine #4 - 1980 HP (15.43 MMBtu/hr) Waukesha P9390  - natural gas-fired four-stroke rich burn internal combustion engine  equipped with a three-way oxidation catalyst controlling CH2O, CO, NOx, &amp; VOCs by 80, 97, 98.5 &amp; 66 percent respectively"/>
    <x v="1"/>
    <s v="Waukesha P9390"/>
    <d v="2014-11-12T00:00:00"/>
    <s v="CC002(Catalytic Converter): Compressor Engine #2 - 3-way Catalyst; CC003(Catalytic Converter): Compressor Engine #3 - 3-way Catalyst; CC004(Catalytic Converter): Compressor Engine #4 - 3-way Catalyst; CC005(Catalytic Converter): Compressor Engine #5 - 3-w"/>
    <s v="Air Hygiene, Inc"/>
    <s v="1980 hp"/>
    <s v="1.0 g/hp-hr"/>
    <s v="1,525 hp"/>
    <s v="0.15 g/hp-hr"/>
    <s v="g/hp/hr"/>
    <n v="0.15"/>
    <n v="1525"/>
    <n v="0.15"/>
    <x v="5"/>
    <n v="2.8618920000000001"/>
    <s v="7E"/>
    <s v="Nitrogen Dioxide"/>
    <s v="PASS"/>
    <s v="NA"/>
    <s v="Y"/>
    <m/>
    <m/>
  </r>
  <r>
    <x v="1"/>
    <n v="1692"/>
    <x v="6"/>
    <s v="Tri-County Compressor Station (MarkWest / Ohio Oil Gath"/>
    <s v="North of intersection of Hwy 379 and Town"/>
    <s v="Barnesville"/>
    <s v="43713"/>
    <m/>
    <s v="Belmont"/>
    <x v="11"/>
    <s v="Compressor Engine #4 - 1980 HP (15.43 MMBtu/hr) Waukesha P9390  - natural gas-fired four-stroke rich burn internal combustion engine  equipped with a three-way oxidation catalyst controlling CH2O, CO, NOx, &amp; VOCs by 80, 97, 98.5 &amp; 66 percent respectively"/>
    <x v="1"/>
    <s v="Waukesha P9390"/>
    <d v="2014-11-29T00:00:00"/>
    <s v="CC002(Catalytic Converter): Compressor Engine #2 - 3-way Catalyst; CC003(Catalytic Converter): Compressor Engine #3 - 3-way Catalyst; CC004(Catalytic Converter): Compressor Engine #4 - 3-way Catalyst; CC005(Catalytic Converter): Compressor Engine #5 - 3-w"/>
    <s v="Air Hygiene, Inc"/>
    <s v="1980 hp"/>
    <s v="1.0 g/hp-hr"/>
    <s v="1,525 hp"/>
    <s v="0.15 g/hp-hr"/>
    <s v="g/hp/hr"/>
    <n v="0.15"/>
    <n v="1525"/>
    <n v="0.15"/>
    <x v="5"/>
    <n v="2.8618920000000001"/>
    <s v="7E"/>
    <s v="Nitrogen Dioxide"/>
    <s v="PASS"/>
    <s v="NA"/>
    <s v="Y"/>
    <m/>
    <m/>
  </r>
  <r>
    <x v="6"/>
    <n v="458"/>
    <x v="9"/>
    <s v="Rockies Express Pipeline - Seneca Compressor Station"/>
    <s v="Seneca Lake Rd"/>
    <s v="Quaker City"/>
    <s v="43773"/>
    <m/>
    <s v="Noble"/>
    <x v="9"/>
    <s v="compressor engine 3"/>
    <x v="3"/>
    <m/>
    <d v="2015-05-19T00:00:00"/>
    <s v="Engine 3(Catalytic Converter): Compressor Engine 1 catalytic converter"/>
    <s v="Compressor Engineering Cort."/>
    <s v="2250 hp"/>
    <s v="1.0 g/hp-hr"/>
    <s v="2212 hp"/>
    <s v="0.1609 g/hp-hr"/>
    <s v="g/hp/hr"/>
    <n v="0.16089999999999999"/>
    <n v="2212"/>
    <n v="0.16089999999999999"/>
    <x v="7"/>
    <n v="3.4884729000000005"/>
    <s v="7E"/>
    <s v="Nitrogen Dioxide"/>
    <s v="PP"/>
    <s v="NA"/>
    <s v="Y"/>
    <m/>
    <m/>
  </r>
  <r>
    <x v="1"/>
    <n v="1670"/>
    <x v="6"/>
    <s v="Tri-County Compressor Station (MarkWest / Ohio Oil Gath"/>
    <s v="North of intersection of Hwy 379 and Town"/>
    <s v="Barnesville"/>
    <s v="43713"/>
    <m/>
    <s v="Belmont"/>
    <x v="12"/>
    <s v="Compressor Engine #5 - 1980 HP (15.43 MMBtu/hr) Waukesha P9390  - natural gas-fired four-stroke rich burn internal combustion engine  equipped with a three-way oxidation catalyst controlling CH2O, CO, NOx, &amp; VOCs by 80, 97, 98.5 &amp; 66 percent respectively"/>
    <x v="1"/>
    <s v="Waukesha P9390"/>
    <d v="2014-11-11T00:00:00"/>
    <s v="CC002(Catalytic Converter): Compressor Engine #2 - 3-way Catalyst; CC003(Catalytic Converter): Compressor Engine #3 - 3-way Catalyst; CC004(Catalytic Converter): Compressor Engine #4 - 3-way Catalyst; CC005(Catalytic Converter): Compressor Engine #5 - 3-w"/>
    <s v="Air Hygiene, Inc"/>
    <s v="1980 hp"/>
    <s v="1.0 g/hp-hr"/>
    <s v="1,482 hp"/>
    <s v="0.17 g/hp-hr"/>
    <s v="g/hp/hr"/>
    <n v="0.17"/>
    <n v="1482"/>
    <n v="0.17"/>
    <x v="5"/>
    <n v="3.2434776000000003"/>
    <s v="7E"/>
    <s v="Nitrogen Dioxide"/>
    <s v="PASS"/>
    <s v="NA"/>
    <s v="Y"/>
    <m/>
    <m/>
  </r>
  <r>
    <x v="1"/>
    <n v="1681"/>
    <x v="6"/>
    <s v="Tri-County Compressor Station (MarkWest / Ohio Oil Gath"/>
    <s v="North of intersection of Hwy 379 and Town"/>
    <s v="Barnesville"/>
    <s v="43713"/>
    <m/>
    <s v="Belmont"/>
    <x v="12"/>
    <s v="Compressor Engine #5 - 1980 HP (15.43 MMBtu/hr) Waukesha P9390  - natural gas-fired four-stroke rich burn internal combustion engine  equipped with a three-way oxidation catalyst controlling CH2O, CO, NOx, &amp; VOCs by 80, 97, 98.5 &amp; 66 percent respectively"/>
    <x v="1"/>
    <s v="Waukesha P9390"/>
    <d v="2014-11-12T00:00:00"/>
    <s v="CC002(Catalytic Converter): Compressor Engine #2 - 3-way Catalyst; CC003(Catalytic Converter): Compressor Engine #3 - 3-way Catalyst; CC004(Catalytic Converter): Compressor Engine #4 - 3-way Catalyst; CC005(Catalytic Converter): Compressor Engine #5 - 3-w"/>
    <s v="Air Hygiene, Inc"/>
    <s v="1980 hp"/>
    <s v="1.0 g/hp-hr"/>
    <s v="1,482 hp"/>
    <s v="0.17 g/hp-hr"/>
    <s v="g/hp/hr"/>
    <n v="0.17"/>
    <n v="1482"/>
    <n v="0.17"/>
    <x v="5"/>
    <n v="3.2434776000000003"/>
    <s v="7E"/>
    <s v="Nitrogen Dioxide"/>
    <s v="PASS"/>
    <s v="NA"/>
    <s v="Y"/>
    <m/>
    <m/>
  </r>
  <r>
    <x v="1"/>
    <n v="1695"/>
    <x v="6"/>
    <s v="Tri-County Compressor Station (MarkWest / Ohio Oil Gath"/>
    <s v="North of intersection of Hwy 379 and Town"/>
    <s v="Barnesville"/>
    <s v="43713"/>
    <m/>
    <s v="Belmont"/>
    <x v="12"/>
    <s v="Compressor Engine #5 - 1980 HP (15.43 MMBtu/hr) Waukesha P9390  - natural gas-fired four-stroke rich burn internal combustion engine  equipped with a three-way oxidation catalyst controlling CH2O, CO, NOx, &amp; VOCs by 80, 97, 98.5 &amp; 66 percent respectively"/>
    <x v="1"/>
    <s v="Waukesha P9390"/>
    <d v="2014-11-29T00:00:00"/>
    <s v="CC002(Catalytic Converter): Compressor Engine #2 - 3-way Catalyst; CC003(Catalytic Converter): Compressor Engine #3 - 3-way Catalyst; CC004(Catalytic Converter): Compressor Engine #4 - 3-way Catalyst; CC005(Catalytic Converter): Compressor Engine #5 - 3-w"/>
    <s v="Air Hygiene, Inc"/>
    <s v="1980 hp"/>
    <s v="1.0 g/hp-hr"/>
    <s v="1,482 hp"/>
    <s v="0.17 g/hp-hr"/>
    <s v="g/hp/hr"/>
    <n v="0.17"/>
    <n v="1482"/>
    <n v="0.17"/>
    <x v="5"/>
    <n v="3.2434776000000003"/>
    <s v="7E"/>
    <s v="Nitrogen Dioxide"/>
    <s v="PASS"/>
    <s v="NA"/>
    <s v="Y"/>
    <m/>
    <m/>
  </r>
  <r>
    <x v="1"/>
    <n v="1779"/>
    <x v="7"/>
    <s v="Harrison West Compressor Station"/>
    <s v="Possum Hollow Road"/>
    <s v="Freeport"/>
    <s v="43973"/>
    <m/>
    <s v="Harrison"/>
    <x v="14"/>
    <s v="Compressor Engine #7 - 1980 HP (15.43 MMBtu/hr) Waukesha P9390  - natural gas-fired four-stroke rich burn internal combustion engine  equipped with a three-way oxidation catalyst controlling CH2O, CO, NOx, &amp; VOCs by 80, 97, 98.5 &amp; 66 percent respectively"/>
    <x v="1"/>
    <s v="Waukesha P9390"/>
    <d v="2014-04-09T00:00:00"/>
    <s v="CC007(Catalytic Converter): Compressor Engine #7 - 3-way Catalyst"/>
    <s v="Air Hygiene International"/>
    <s v="1,980 hp"/>
    <s v="1.0 g/hp-hr"/>
    <s v="1,822 hp"/>
    <s v="0.172 g/hp-hr"/>
    <s v="g/hp/hr"/>
    <n v="0.17199999999999999"/>
    <n v="1822"/>
    <n v="0.17199999999999999"/>
    <x v="5"/>
    <n v="3.2816361599999997"/>
    <s v="7E"/>
    <s v="Nitrogen Dioxide"/>
    <s v="PASS"/>
    <s v="NA"/>
    <s v="Y"/>
    <m/>
    <m/>
  </r>
  <r>
    <x v="1"/>
    <n v="1733"/>
    <x v="10"/>
    <s v="Arrowhead Compressor Station"/>
    <s v="E of Clements Rd and S of Jockey Hollow"/>
    <s v="Athens Twp."/>
    <s v="43977"/>
    <m/>
    <s v="Harrison"/>
    <x v="13"/>
    <s v="Compressor Engine #3 - Caterpillar G3608 - natural gas fired four-stroke, lean burn internal combustion engine rated at an operating capacity of 2,370 horsepower equipped with a catalytic convertor."/>
    <x v="2"/>
    <s v="Cat 3600 Series"/>
    <d v="2014-05-01T00:00:00"/>
    <s v="CC003(Catalytic Converter): Compressor Engine #3 Catalytic Convertor"/>
    <s v="Air Hygiene"/>
    <s v="2,370 hp"/>
    <s v="0.5 g/hp-hr"/>
    <s v="2,212 hp"/>
    <s v="0.18 g/hp-hr"/>
    <s v="g/hp/hr"/>
    <n v="0.18"/>
    <n v="2212"/>
    <n v="0.18"/>
    <x v="8"/>
    <n v="4.1107176000000001"/>
    <s v="7E"/>
    <s v="Nitrogen Dioxide"/>
    <s v="PASS"/>
    <s v="NA"/>
    <s v="Y"/>
    <m/>
    <m/>
  </r>
  <r>
    <x v="10"/>
    <n v="1548"/>
    <x v="11"/>
    <s v="Eureka Midstream-Zink Compressor Station"/>
    <s v="51213 Krebs Hill Rd"/>
    <s v="Clarington"/>
    <s v="43915"/>
    <m/>
    <s v="Monroe"/>
    <x v="14"/>
    <s v="Natural Gas Fueled Lean Burn 4-Stroke Caterpillar G3608TALE Compressor Engine"/>
    <x v="2"/>
    <s v="Cat 3600 Series"/>
    <d v="2016-04-12T00:00:00"/>
    <s v="catalyst"/>
    <s v="EcoTest Energy Services"/>
    <s v="2370 hp"/>
    <s v="0.50 g/hp-hr"/>
    <s v="2150 hp"/>
    <s v="0.18 g/hp-hr"/>
    <s v="g/hp/hr"/>
    <n v="0.18"/>
    <n v="2150"/>
    <n v="0.18"/>
    <x v="8"/>
    <n v="4.1107176000000001"/>
    <s v="320"/>
    <s v="NOx - Nitrogen Oxides"/>
    <s v="PP"/>
    <s v="Y"/>
    <s v="NA"/>
    <s v="P006 serial number BEN00694_x000a_P007 serial number BEN00693"/>
    <m/>
  </r>
  <r>
    <x v="10"/>
    <n v="1317"/>
    <x v="4"/>
    <s v="Lake Compressor Station"/>
    <s v="County Highway 21"/>
    <s v="Freeport"/>
    <s v="43973"/>
    <m/>
    <s v="Harrison"/>
    <x v="16"/>
    <s v="Compressor Engine #9 - Waukesha L7042 - natural gas fired four-stroke, rich burn internal combustion engine rated at an operating capacity of 1,480 horsepower equipped with a three-way oxidation catalyst."/>
    <x v="1"/>
    <s v="Waukesha L7042"/>
    <d v="2016-04-14T00:00:00"/>
    <s v="CC004(Catalytic Converter): Compressor Engine #4 - 3-way Catalyst; CC005(Catalytic Converter): Compressor Engine #5 - 3-way Catalyst; CC011(Catalytic Converter): Compressor Engine #9 - 3-way Catalyst"/>
    <s v="Air Hygiene, Inc"/>
    <s v="1980 hp"/>
    <s v="1.0 g/hp-hr"/>
    <s v="1079 hp"/>
    <s v="0.18 g/hp-hr"/>
    <s v="g/hp/hr"/>
    <n v="0.18"/>
    <n v="1079"/>
    <n v="0.18"/>
    <x v="5"/>
    <n v="3.4342704000000004"/>
    <s v="7E"/>
    <s v="Nitrogen Dioxide"/>
    <s v="PP"/>
    <s v="N"/>
    <s v="NA"/>
    <s v="test did conform to test method-document locked"/>
    <m/>
  </r>
  <r>
    <x v="9"/>
    <n v="1197"/>
    <x v="8"/>
    <s v="Archer Compressor Facility"/>
    <s v="County Highway 45"/>
    <s v="Cadiz"/>
    <s v="43907"/>
    <m/>
    <s v="Harrison"/>
    <x v="11"/>
    <s v="Compressor Engine #4 - 1775 HP Caterpillar G3606 (4S-LB) - natural gas-fired four-cycle lean burn internal combustion engine rated equipped with an oxidation catalyst controlling CO and VOC emissions."/>
    <x v="2"/>
    <s v="Cat 3600 Series"/>
    <d v="2013-12-12T00:00:00"/>
    <s v="OxidCat-102(Catalytic Converter): Oxidative Catalyst; OxidCat-102(Catalytic Converter): Oxidative Catalyst"/>
    <s v="Alliance Source Testing, LLC"/>
    <s v="1775 hp"/>
    <s v="1.96 lb/hr"/>
    <s v="1609"/>
    <s v="0.68 lb/hr"/>
    <s v="lbs/hr"/>
    <n v="0.68"/>
    <n v="1609"/>
    <n v="0.19187072715972656"/>
    <x v="6"/>
    <n v="3.2817377302672468"/>
    <s v="7E"/>
    <s v="Nitrogen Dioxide"/>
    <s v="PASS"/>
    <s v="NA"/>
    <s v="Y"/>
    <s v="PTIO P0113393 and NSPS JJJJ testing requirements."/>
    <m/>
  </r>
  <r>
    <x v="1"/>
    <n v="1768"/>
    <x v="7"/>
    <s v="Harrison West Compressor Station"/>
    <s v="Possum Hollow Road"/>
    <s v="Freeport"/>
    <s v="43973"/>
    <m/>
    <s v="Harrison"/>
    <x v="12"/>
    <s v="Compressor Engine #5 - 1980 HP (15.43 MMBtu/hr) Waukesha P9390  - natural gas-fired four-stroke rich burn internal combustion engine  equipped with a three-way oxidation catalyst controlling CH2O, CO, NOx, &amp; VOCs by 80, 97, 98.5 &amp; 66 percent respectively"/>
    <x v="1"/>
    <s v="Waukesha P9390"/>
    <d v="2014-04-08T00:00:00"/>
    <s v="CC005(Catalytic Converter): Compressor Engine #5 - 3-way Catalyst"/>
    <s v="Air Hygiene International"/>
    <s v="1,980 hp"/>
    <s v="1.0 g/hp-hr"/>
    <s v="1,868 hp"/>
    <s v="0.193 g/hr-hr"/>
    <s v="g/hp/hr"/>
    <n v="0.193"/>
    <n v="1868"/>
    <n v="0.193"/>
    <x v="5"/>
    <n v="3.68230104"/>
    <s v="7E"/>
    <s v="Nitrogen Dioxide"/>
    <s v="PASS"/>
    <s v="NA"/>
    <s v="Y"/>
    <m/>
    <m/>
  </r>
  <r>
    <x v="9"/>
    <n v="1192"/>
    <x v="8"/>
    <s v="Archer Compressor Facility"/>
    <s v="County Highway 45"/>
    <s v="Cadiz"/>
    <s v="43907"/>
    <m/>
    <s v="Harrison"/>
    <x v="8"/>
    <s v="Compressor Engine #2  - 1775 HP Caterpillar G3606 (4S-LB) - natural gas-fired four-cycle lean burn internal combustion engine rated equipped with an oxidation catalyst controlling CO and VOC emissions."/>
    <x v="2"/>
    <s v="Cat 3600 Series"/>
    <d v="2013-12-12T00:00:00"/>
    <s v="OxidCat-102(Catalytic Converter): Oxidative Catalyst; OxidCat-102(Catalytic Converter): Oxidative Catalyst"/>
    <s v="Alliance Source Testing, LLC"/>
    <s v="1775 hp"/>
    <s v="1.96 lb/hr"/>
    <s v="1621"/>
    <s v="0.71 lb/hr"/>
    <s v="lbs/hr"/>
    <n v="0.71"/>
    <n v="1621"/>
    <n v="0.19885256014805675"/>
    <x v="6"/>
    <n v="3.4011543035163481"/>
    <s v="7E"/>
    <s v="Nitrogen Dioxide"/>
    <s v="PASS"/>
    <s v="NA"/>
    <s v="Y"/>
    <s v="PTIO P0113393 and NSPS JJJJ testing requirements."/>
    <m/>
  </r>
  <r>
    <x v="10"/>
    <n v="1461"/>
    <x v="12"/>
    <s v="REX Booster Station"/>
    <s v="Twp Rd 964"/>
    <s v="Switzerland Twp."/>
    <s v="43915"/>
    <m/>
    <s v="Monroe"/>
    <x v="10"/>
    <s v="Caterpillar 3616 Compressor Engine. This is a natural gas fired engine associated with the Compressor Unit"/>
    <x v="2"/>
    <s v="Cat 3600 Series"/>
    <d v="2016-05-04T00:00:00"/>
    <s v="C001(Catalytic Converter): Oxidation Catalysts; C002(Catalytic Converter): Oxidation Catalysts; C003(Catalytic Converter): Oxidation Catalysts"/>
    <s v="Alliance Source Testing"/>
    <s v="4725hp"/>
    <s v="5.22 lbs/hr"/>
    <s v="4451 hp"/>
    <s v="2.6 lbs/hr"/>
    <s v="lbs/hr"/>
    <n v="2.6"/>
    <n v="4451"/>
    <n v="0.26519883172320829"/>
    <x v="9"/>
    <n v="12.074529328240846"/>
    <s v="7E"/>
    <s v="Nitrogen Dioxide"/>
    <s v="PP"/>
    <s v="Y"/>
    <s v="NA"/>
    <m/>
    <m/>
  </r>
  <r>
    <x v="9"/>
    <n v="213"/>
    <x v="5"/>
    <s v="Utica Gas Services, LLC-Carrollton Compressor Facility"/>
    <s v="2098 Panda Road SE"/>
    <s v="Carrollton"/>
    <s v="44615"/>
    <m/>
    <s v="Carroll"/>
    <x v="11"/>
    <s v="1,775 HP natural gas-fired Caterpillar G3606 engine #1 equipped with an oxidation catalyst."/>
    <x v="2"/>
    <s v="Cat 3600 Series"/>
    <d v="2013-05-01T00:00:00"/>
    <s v="Oxid. Cat.(Catalytic Converter): Oxidative Catalyst"/>
    <s v="Air Hygiene Inc."/>
    <s v="1775Hp"/>
    <s v="160 ppmvd @15 % O2 and 2 g/hp-hr"/>
    <s v="1678Hp"/>
    <s v="39.12 ppmvd @ 15% O2 and .2 g/hp-hr"/>
    <s v="g/hp/hr"/>
    <n v="0.2"/>
    <n v="1678"/>
    <n v="0.2"/>
    <x v="6"/>
    <n v="3.4207800000000002"/>
    <s v="7E"/>
    <s v="Nitrogen Oxide"/>
    <s v="PASS"/>
    <s v="NA"/>
    <s v="Y"/>
    <m/>
    <m/>
  </r>
  <r>
    <x v="9"/>
    <n v="198"/>
    <x v="5"/>
    <s v="Utica Gas Services, LLC-Carrollton Compressor Facility"/>
    <s v="2098 Panda Road SE"/>
    <s v="Carrollton"/>
    <s v="44615"/>
    <m/>
    <s v="Carroll"/>
    <x v="13"/>
    <s v="1,775 HP natural gas-fired Caterpillar G3606 engine #3 equipped with an oxidation catalyst"/>
    <x v="2"/>
    <s v="Cat 3600 Series"/>
    <d v="2013-03-07T00:00:00"/>
    <s v="Oxid. Cat.(Catalytic Converter): Oxidative Catalyst"/>
    <s v="Alliance Source Testing"/>
    <s v="1775 hp"/>
    <s v="NOX&lt; 82 ppmvd@15% or  O2 and 1.0 g/hp-hr"/>
    <s v="1666 Hp"/>
    <s v="27.0 ppmvd @ 15% O2 and 0.2 g/hp-hr"/>
    <s v="g/hp/hr"/>
    <n v="0.2"/>
    <n v="1666"/>
    <n v="0.2"/>
    <x v="6"/>
    <n v="3.4207800000000002"/>
    <s v="7E"/>
    <s v="Nitrogen Oxide"/>
    <s v="PASS"/>
    <s v="NA"/>
    <s v="Y"/>
    <m/>
    <m/>
  </r>
  <r>
    <x v="9"/>
    <n v="201"/>
    <x v="5"/>
    <s v="Utica Gas Services, LLC-Carrollton Compressor Facility"/>
    <s v="2098 Panda Road SE"/>
    <s v="Carrollton"/>
    <s v="44615"/>
    <m/>
    <s v="Carroll"/>
    <x v="14"/>
    <s v="1,775 HP natural gas-fired Caterpillar G3606 engine #4 equipped with an oxidation catalyst"/>
    <x v="2"/>
    <s v="Cat 3600 Series"/>
    <d v="2013-03-07T00:00:00"/>
    <s v="Oxid. Cat.(Catalytic Converter): Oxidative Catalyst"/>
    <s v="Alliance Source Testing"/>
    <s v="1775 hp"/>
    <s v="NOX&lt; 82 ppmvd@15% or  O2 and 1.0 g/hp-hr"/>
    <s v="1690 Hp"/>
    <s v="17.1 ppmvd @ 15% O2 and 0.2 g/hp-hr"/>
    <s v="g/hp/hr"/>
    <n v="0.2"/>
    <n v="1690"/>
    <n v="0.2"/>
    <x v="6"/>
    <n v="3.4207800000000002"/>
    <s v="7E"/>
    <s v="Nitrogen Oxide"/>
    <s v="PASS"/>
    <s v="NA"/>
    <s v="Y"/>
    <m/>
    <m/>
  </r>
  <r>
    <x v="1"/>
    <n v="1758"/>
    <x v="13"/>
    <s v="Cadiz Gas Plant"/>
    <s v="43071 Industrial Park Rd"/>
    <s v="Cadiz"/>
    <s v="43907"/>
    <m/>
    <s v="Harrison"/>
    <x v="14"/>
    <s v="Compressor Engine #7 - 4735 HP Caterpillar G3616 engine (CM-1206-7) - natural gas-fired four-stroke lean burn internal combustion engine equipped with an oxidation catalyst controlling CO, VOC and formaldehyde 95, 75, and 90 percent respectively."/>
    <x v="2"/>
    <s v="Cat 3600 Series"/>
    <d v="2014-12-19T00:00:00"/>
    <s v="CC007(Catalytic Converter): oxidation catalyst; CC008(Catalytic Converter): oxidation catalyst"/>
    <s v="Air Hygiene"/>
    <s v="4,735 Hp"/>
    <s v="0.5 g/hp-hr"/>
    <s v="4,376 hp"/>
    <s v="0.27 g/hp-hr"/>
    <s v="g/hp/hr"/>
    <n v="0.27"/>
    <n v="4376"/>
    <n v="0.27"/>
    <x v="10"/>
    <n v="12.319144200000002"/>
    <s v="7E"/>
    <s v="Nitrogen Dioxide"/>
    <s v="PASS"/>
    <s v="NA"/>
    <s v="Y"/>
    <m/>
    <m/>
  </r>
  <r>
    <x v="1"/>
    <n v="255"/>
    <x v="14"/>
    <s v="Kilgore Compressor Station-Utica Gas Services, LLC"/>
    <s v="Pontiff Rd"/>
    <s v="Kilgore"/>
    <s v="43988"/>
    <m/>
    <s v="Carroll"/>
    <x v="14"/>
    <s v="1,775 hp NG-fired 4SLB Stationary ICE equipped w/catalyst Caterpillar G3606:Serial Number: 4ZS01807"/>
    <x v="2"/>
    <s v="Cat 3600 Series"/>
    <d v="2014-01-14T00:00:00"/>
    <s v="CC001(Catalytic Converter): Compressor Engine #1 - Oxidation Catalyst; CC002(Catalytic Converter): Compressor Engine #2 - Oxidation Catalyst; CC003(Catalytic Converter): Compressor Engine #3 - Oxidation Catalyst; CC004(Catalytic Converter): Compressor Eng"/>
    <s v="Alliance Source Testing, Inc."/>
    <s v="1775"/>
    <s v="NSPS 1.0 g/Hp-hr &amp; 82ppm @ 15%O2, TV 1.96lb/hr"/>
    <s v="1716"/>
    <s v="NSPS 0.2 g/Hp-hr &amp; 20.2ppm @ 15%O2, TV .91lb/hr"/>
    <s v="g/hp/hr"/>
    <n v="0.2"/>
    <n v="1716"/>
    <n v="0.2"/>
    <x v="6"/>
    <n v="3.4207800000000002"/>
    <s v="7E"/>
    <s v="Nitrogen Oxide"/>
    <s v="PASS"/>
    <s v="NA"/>
    <s v="Y"/>
    <s v="The report was accepted as verification of compliance by the OEPA. However a few instances onsite were witnessed and variances were allowed to the testers for only accepting two runs as verification of compliance for P005 (NOx) and P009 (CO).  Many issues could be attributed to the cold weather, however are preventable, and all efforts to prevent these issues from happening in the future will, and have been, taken into account for future test acceptance."/>
    <m/>
  </r>
  <r>
    <x v="1"/>
    <n v="288"/>
    <x v="14"/>
    <s v="Kilgore Compressor Station-Utica Gas Services, LLC"/>
    <s v="Pontiff Rd"/>
    <s v="Kilgore"/>
    <s v="43988"/>
    <m/>
    <s v="Carroll"/>
    <x v="14"/>
    <s v="1,775 hp NG-fired 4SLB Stationary ICE equipped w/catalyst Caterpillar G3606:Serial Number: 4ZS01807"/>
    <x v="2"/>
    <s v="Cat 3600 Series"/>
    <d v="2014-01-15T00:00:00"/>
    <s v="CC001(Catalytic Converter): Compressor Engine #1 - Oxidation Catalyst; CC002(Catalytic Converter): Compressor Engine #2 - Oxidation Catalyst; CC003(Catalytic Converter): Compressor Engine #3 - Oxidation Catalyst; CC004(Catalytic Converter): Compressor Eng"/>
    <s v="Alliance Source Testing, Inc."/>
    <s v="1775"/>
    <s v="NSPS 1.0 g/Hp-hr &amp; 82ppm @ 15%O2, TV 1.96lb/hr"/>
    <s v="1716"/>
    <s v="NSPS 0.2 g/Hp-hr &amp; 20.2ppm @ 15%O2, TV .91lb/hr"/>
    <s v="g/hp/hr"/>
    <n v="0.2"/>
    <n v="1716"/>
    <n v="0.2"/>
    <x v="6"/>
    <n v="3.4207800000000002"/>
    <s v="7E"/>
    <s v="Nitrogen Oxide"/>
    <s v="PASS"/>
    <s v="NA"/>
    <s v="Y"/>
    <s v="The report was accepted as verification of compliance by the OEPA. However a few instances onsite were witnessed and variances were allowed to the testers for only accepting two runs as verification of compliance for P005 (NOx) and P009 (CO).  Many issues could be attributed to the cold weather, however are preventable, and all efforts to prevent these issues from happening in the future will, and have been, taken into account for future test acceptance."/>
    <m/>
  </r>
  <r>
    <x v="1"/>
    <n v="327"/>
    <x v="14"/>
    <s v="Kilgore Compressor Station-Utica Gas Services, LLC"/>
    <s v="Pontiff Rd"/>
    <s v="Kilgore"/>
    <s v="43988"/>
    <m/>
    <s v="Carroll"/>
    <x v="14"/>
    <s v="1,775 hp NG-fired 4SLB Stationary ICE equipped w/catalyst Caterpillar G3606:Serial Number: 4ZS01807"/>
    <x v="2"/>
    <s v="Cat 3600 Series"/>
    <d v="2014-01-16T00:00:00"/>
    <s v="CC001(Catalytic Converter): Compressor Engine #1 - Oxidation Catalyst; CC002(Catalytic Converter): Compressor Engine #2 - Oxidation Catalyst; CC003(Catalytic Converter): Compressor Engine #3 - Oxidation Catalyst; CC004(Catalytic Converter): Compressor Eng"/>
    <s v="Alliance Source Testing, Inc."/>
    <s v="1775"/>
    <s v="NSPS 1.0 g/Hp-hr &amp; 82ppm @ 15%O2, TV 1.96lb/hr"/>
    <s v="1716"/>
    <s v="NSPS 0.2 g/Hp-hr &amp; 20.2ppm @ 15%O2, TV .91lb/hr"/>
    <s v="g/hp/hr"/>
    <n v="0.2"/>
    <n v="1716"/>
    <n v="0.2"/>
    <x v="6"/>
    <n v="3.4207800000000002"/>
    <s v="7E"/>
    <s v="Nitrogen Oxide"/>
    <s v="PASS"/>
    <s v="NA"/>
    <s v="Y"/>
    <s v="The report was accepted as verification of compliance by the OEPA. However a few instances onsite were witnessed and variances were allowed to the testers for only accepting two runs as verification of compliance for P005 (NOx) and P009 (CO).  Many issues could be attributed to the cold weather, however are preventable, and all efforts to prevent these issues from happening in the future will, and have been, taken into account for future test acceptance."/>
    <m/>
  </r>
  <r>
    <x v="1"/>
    <n v="364"/>
    <x v="14"/>
    <s v="Kilgore Compressor Station-Utica Gas Services, LLC"/>
    <s v="Pontiff Rd"/>
    <s v="Kilgore"/>
    <s v="43988"/>
    <m/>
    <s v="Carroll"/>
    <x v="14"/>
    <s v="1,775 hp NG-fired 4SLB Stationary ICE equipped w/catalyst Caterpillar G3606:Serial Number: 4ZS01807"/>
    <x v="2"/>
    <s v="Cat 3600 Series"/>
    <d v="2014-01-17T00:00:00"/>
    <s v="CC001(Catalytic Converter): Compressor Engine #1 - Oxidation Catalyst; CC002(Catalytic Converter): Compressor Engine #2 - Oxidation Catalyst; CC003(Catalytic Converter): Compressor Engine #3 - Oxidation Catalyst; CC004(Catalytic Converter): Compressor Eng"/>
    <s v="Alliance Source Testing, Inc."/>
    <s v="1775"/>
    <s v="NSPS 1.0 g/Hp-hr &amp; 82ppm @ 15%O2, TV 1.96lb/hr"/>
    <s v="1716"/>
    <s v="NSPS 0.2 g/Hp-hr &amp; 20.2ppm @ 15%O2, TV .91lb/hr"/>
    <s v="g/hp/hr"/>
    <n v="0.2"/>
    <n v="1716"/>
    <n v="0.2"/>
    <x v="6"/>
    <n v="3.4207800000000002"/>
    <s v="7E"/>
    <s v="Nitrogen Oxide"/>
    <s v="PASS"/>
    <s v="NA"/>
    <s v="Y"/>
    <s v="The report was accepted as verification of compliance by the OEPA. However a few instances onsite were witnessed and variances were allowed to the testers for only accepting two runs as verification of compliance for P005 (NOx) and P009 (CO).  Many issues could be attributed to the cold weather, however are preventable, and all efforts to prevent these issues from happening in the future will, and have been, taken into account for future test acceptance."/>
    <m/>
  </r>
  <r>
    <x v="1"/>
    <n v="403"/>
    <x v="14"/>
    <s v="Kilgore Compressor Station-Utica Gas Services, LLC"/>
    <s v="Pontiff Rd"/>
    <s v="Kilgore"/>
    <s v="43988"/>
    <m/>
    <s v="Carroll"/>
    <x v="14"/>
    <s v="1,775 hp NG-fired 4SLB Stationary ICE equipped w/catalyst Caterpillar G3606:Serial Number: 4ZS01807"/>
    <x v="2"/>
    <s v="Cat 3600 Series"/>
    <d v="2014-01-18T00:00:00"/>
    <s v="CC001(Catalytic Converter): Compressor Engine #1 - Oxidation Catalyst; CC002(Catalytic Converter): Compressor Engine #2 - Oxidation Catalyst; CC003(Catalytic Converter): Compressor Engine #3 - Oxidation Catalyst; CC004(Catalytic Converter): Compressor Eng"/>
    <s v="Alliance Source Testing, Inc."/>
    <s v="1775"/>
    <s v="NSPS 1.0 g/Hp-hr &amp; 82ppm @ 15%O2, TV 1.96lb/hr"/>
    <s v="1716"/>
    <s v="NSPS 0.2 g/Hp-hr &amp; 20.2ppm @ 15%O2, TV .91lb/hr"/>
    <s v="g/hp/hr"/>
    <n v="0.2"/>
    <n v="1716"/>
    <n v="0.2"/>
    <x v="6"/>
    <n v="3.4207800000000002"/>
    <s v="7E"/>
    <s v="Nitrogen Oxide"/>
    <s v="PASS"/>
    <s v="NA"/>
    <s v="Y"/>
    <s v="The report was accepted as verification of compliance by the OEPA. However a few instances onsite were witnessed and variances were allowed to the testers for only accepting two runs as verification of compliance for P005 (NOx) and P009 (CO).  Many issues could be attributed to the cold weather, however are preventable, and all efforts to prevent these issues from happening in the future will, and have been, taken into account for future test acceptance."/>
    <m/>
  </r>
  <r>
    <x v="1"/>
    <n v="237"/>
    <x v="14"/>
    <s v="Kilgore Compressor Station-Utica Gas Services, LLC"/>
    <s v="Pontiff Rd"/>
    <s v="Kilgore"/>
    <s v="43988"/>
    <m/>
    <s v="Carroll"/>
    <x v="10"/>
    <s v="1,775 hp NG-fired 4SLB Stationary ICE equipped w/catalyst Caterpillar G3606Serial Number: 4ZS01713"/>
    <x v="2"/>
    <s v="Cat 3600 Series"/>
    <d v="2014-01-14T00:00:00"/>
    <s v="CC001(Catalytic Converter): Compressor Engine #1 - Oxidation Catalyst; CC002(Catalytic Converter): Compressor Engine #2 - Oxidation Catalyst; CC003(Catalytic Converter): Compressor Engine #3 - Oxidation Catalyst; CC004(Catalytic Converter): Compressor Eng"/>
    <s v="Alliance Source Testing, Inc."/>
    <s v="1775"/>
    <s v="NSPS 1.0 g/Hp-hr &amp; 82ppm @ 15%O2, TV 1.96lb/hr"/>
    <s v="1722"/>
    <s v="NSPS 0.2 g/Hp-hr &amp; 15.9ppm @ 15%O2, TV .72lb/hr"/>
    <s v="g/hp/hr"/>
    <n v="0.2"/>
    <n v="1722"/>
    <n v="0.2"/>
    <x v="6"/>
    <n v="3.4207800000000002"/>
    <s v="7E"/>
    <s v="Nitrogen Oxide"/>
    <s v="PASS"/>
    <s v="NA"/>
    <s v="Y"/>
    <s v="The report was accepted as verification of compliance by the OEPA. However a few instances onsite were witnessed and variances were allowed to the testers for only accepting two runs as verification of compliance for P005 (NOx) and P009 (CO).  Many issues could be attributed to the cold weather, however are preventable, and all efforts to prevent these issues from happening in the future will, and have been, taken into account for future test acceptance."/>
    <m/>
  </r>
  <r>
    <x v="1"/>
    <n v="268"/>
    <x v="14"/>
    <s v="Kilgore Compressor Station-Utica Gas Services, LLC"/>
    <s v="Pontiff Rd"/>
    <s v="Kilgore"/>
    <s v="43988"/>
    <m/>
    <s v="Carroll"/>
    <x v="10"/>
    <s v="1,775 hp NG-fired 4SLB Stationary ICE equipped w/catalyst Caterpillar G3606Serial Number: 4ZS01713"/>
    <x v="2"/>
    <s v="Cat 3600 Series"/>
    <d v="2014-01-15T00:00:00"/>
    <s v="CC001(Catalytic Converter): Compressor Engine #1 - Oxidation Catalyst; CC002(Catalytic Converter): Compressor Engine #2 - Oxidation Catalyst; CC003(Catalytic Converter): Compressor Engine #3 - Oxidation Catalyst; CC004(Catalytic Converter): Compressor Eng"/>
    <s v="Alliance Source Testing, Inc."/>
    <s v="1775"/>
    <s v="NSPS 1.0 g/Hp-hr &amp; 82ppm @ 15%O2, TV 1.96lb/hr"/>
    <s v="1722"/>
    <s v="NSPS 0.2 g/Hp-hr &amp; 15.9ppm @ 15%O2, TV .72lb/hr"/>
    <s v="g/hp/hr"/>
    <n v="0.2"/>
    <n v="1722"/>
    <n v="0.2"/>
    <x v="6"/>
    <n v="3.4207800000000002"/>
    <s v="7E"/>
    <s v="Nitrogen Oxide"/>
    <s v="PASS"/>
    <s v="NA"/>
    <s v="Y"/>
    <s v="The report was accepted as verification of compliance by the OEPA. However a few instances onsite were witnessed and variances were allowed to the testers for only accepting two runs as verification of compliance for P005 (NOx) and P009 (CO).  Many issues could be attributed to the cold weather, however are preventable, and all efforts to prevent these issues from happening in the future will, and have been, taken into account for future test acceptance."/>
    <m/>
  </r>
  <r>
    <x v="1"/>
    <n v="308"/>
    <x v="14"/>
    <s v="Kilgore Compressor Station-Utica Gas Services, LLC"/>
    <s v="Pontiff Rd"/>
    <s v="Kilgore"/>
    <s v="43988"/>
    <m/>
    <s v="Carroll"/>
    <x v="10"/>
    <s v="1,775 hp NG-fired 4SLB Stationary ICE equipped w/catalyst Caterpillar G3606Serial Number: 4ZS01713"/>
    <x v="2"/>
    <s v="Cat 3600 Series"/>
    <d v="2014-01-16T00:00:00"/>
    <s v="CC001(Catalytic Converter): Compressor Engine #1 - Oxidation Catalyst; CC002(Catalytic Converter): Compressor Engine #2 - Oxidation Catalyst; CC003(Catalytic Converter): Compressor Engine #3 - Oxidation Catalyst; CC004(Catalytic Converter): Compressor Eng"/>
    <s v="Alliance Source Testing, Inc."/>
    <s v="1775"/>
    <s v="NSPS 1.0 g/Hp-hr &amp; 82ppm @ 15%O2, TV 1.96lb/hr"/>
    <s v="1722"/>
    <s v="NSPS 0.2 g/Hp-hr &amp; 15.9ppm @ 15%O2, TV .72lb/hr"/>
    <s v="g/hp/hr"/>
    <n v="0.2"/>
    <n v="1722"/>
    <n v="0.2"/>
    <x v="6"/>
    <n v="3.4207800000000002"/>
    <s v="7E"/>
    <s v="Nitrogen Oxide"/>
    <s v="PASS"/>
    <s v="NA"/>
    <s v="Y"/>
    <s v="The report was accepted as verification of compliance by the OEPA. However a few instances onsite were witnessed and variances were allowed to the testers for only accepting two runs as verification of compliance for P005 (NOx) and P009 (CO).  Many issues could be attributed to the cold weather, however are preventable, and all efforts to prevent these issues from happening in the future will, and have been, taken into account for future test acceptance."/>
    <m/>
  </r>
  <r>
    <x v="1"/>
    <n v="348"/>
    <x v="14"/>
    <s v="Kilgore Compressor Station-Utica Gas Services, LLC"/>
    <s v="Pontiff Rd"/>
    <s v="Kilgore"/>
    <s v="43988"/>
    <m/>
    <s v="Carroll"/>
    <x v="10"/>
    <s v="1,775 hp NG-fired 4SLB Stationary ICE equipped w/catalyst Caterpillar G3606Serial Number: 4ZS01713"/>
    <x v="2"/>
    <s v="Cat 3600 Series"/>
    <d v="2014-01-17T00:00:00"/>
    <s v="CC001(Catalytic Converter): Compressor Engine #1 - Oxidation Catalyst; CC002(Catalytic Converter): Compressor Engine #2 - Oxidation Catalyst; CC003(Catalytic Converter): Compressor Engine #3 - Oxidation Catalyst; CC004(Catalytic Converter): Compressor Eng"/>
    <s v="Alliance Source Testing, Inc."/>
    <s v="1775"/>
    <s v="NSPS 1.0 g/Hp-hr &amp; 82ppm @ 15%O2, TV 1.96lb/hr"/>
    <s v="1722"/>
    <s v="NSPS 0.2 g/Hp-hr &amp; 15.9ppm @ 15%O2, TV .72lb/hr"/>
    <s v="g/hp/hr"/>
    <n v="0.2"/>
    <n v="1722"/>
    <n v="0.2"/>
    <x v="6"/>
    <n v="3.4207800000000002"/>
    <s v="7E"/>
    <s v="Nitrogen Oxide"/>
    <s v="PASS"/>
    <s v="NA"/>
    <s v="Y"/>
    <s v="The report was accepted as verification of compliance by the OEPA. However a few instances onsite were witnessed and variances were allowed to the testers for only accepting two runs as verification of compliance for P005 (NOx) and P009 (CO).  Many issues could be attributed to the cold weather, however are preventable, and all efforts to prevent these issues from happening in the future will, and have been, taken into account for future test acceptance."/>
    <m/>
  </r>
  <r>
    <x v="1"/>
    <n v="385"/>
    <x v="14"/>
    <s v="Kilgore Compressor Station-Utica Gas Services, LLC"/>
    <s v="Pontiff Rd"/>
    <s v="Kilgore"/>
    <s v="43988"/>
    <m/>
    <s v="Carroll"/>
    <x v="10"/>
    <s v="1,775 hp NG-fired 4SLB Stationary ICE equipped w/catalyst Caterpillar G3606Serial Number: 4ZS01713"/>
    <x v="2"/>
    <s v="Cat 3600 Series"/>
    <d v="2014-01-18T00:00:00"/>
    <s v="CC001(Catalytic Converter): Compressor Engine #1 - Oxidation Catalyst; CC002(Catalytic Converter): Compressor Engine #2 - Oxidation Catalyst; CC003(Catalytic Converter): Compressor Engine #3 - Oxidation Catalyst; CC004(Catalytic Converter): Compressor Eng"/>
    <s v="Alliance Source Testing, Inc."/>
    <s v="1775"/>
    <s v="NSPS 1.0 g/Hp-hr &amp; 82ppm @ 15%O2, TV 1.96lb/hr"/>
    <s v="1722"/>
    <s v="NSPS 0.2 g/Hp-hr &amp; 15.9ppm @ 15%O2, TV .72lb/hr"/>
    <s v="g/hp/hr"/>
    <n v="0.2"/>
    <n v="1722"/>
    <n v="0.2"/>
    <x v="6"/>
    <n v="3.4207800000000002"/>
    <s v="7E"/>
    <s v="Nitrogen Oxide"/>
    <s v="PASS"/>
    <s v="NA"/>
    <s v="Y"/>
    <s v="The report was accepted as verification of compliance by the OEPA. However a few instances onsite were witnessed and variances were allowed to the testers for only accepting two runs as verification of compliance for P005 (NOx) and P009 (CO).  Many issues could be attributed to the cold weather, however are preventable, and all efforts to prevent these issues from happening in the future will, and have been, taken into account for future test acceptance."/>
    <m/>
  </r>
  <r>
    <x v="9"/>
    <n v="149"/>
    <x v="15"/>
    <s v="Augusta Compressor Facility- Utica Gas Services, L.L.C."/>
    <s v="8034 Bane Rd NE"/>
    <s v="East Twp."/>
    <s v="44427"/>
    <m/>
    <s v="Carroll"/>
    <x v="17"/>
    <s v="1,775-hp Caterpillar G3606 Compressor Engine w/ Oxidation Catalyst"/>
    <x v="2"/>
    <s v="Cat 3600 Series"/>
    <d v="2013-10-08T00:00:00"/>
    <s v="Oxid. Cat. 3(Catalytic Converter): Oxidative Catalyst; Oxid. Cat. 4(Catalytic Converter): Oxidative Catalyst; Oxid. Cat. 5(Catalytic Converter): Oxidative Catalyst; Oxid. Cat. 6(Catalytic Converter): Oxidative Catalyst; Oxid. Cat. 7(Catalytic Converter):"/>
    <s v="Alliance Source Testing"/>
    <s v="1775 hp"/>
    <s v="1.96 lbs/hr, 1.0 g/hp/hr, 82_x000a_ppmvd@15%O2"/>
    <s v="1703 Hp or 96% of Max"/>
    <s v="0.7 lbs/hr, 0.2 g/hp/hr, 16.5 ppmvd@15%O2"/>
    <s v="g/hp/hr"/>
    <n v="0.2"/>
    <n v="1703"/>
    <n v="0.2"/>
    <x v="6"/>
    <n v="3.4207800000000002"/>
    <s v="7E"/>
    <s v="Nitrogen Oxide"/>
    <s v="PASS"/>
    <s v="NA"/>
    <s v="Y"/>
    <m/>
    <m/>
  </r>
  <r>
    <x v="9"/>
    <n v="151"/>
    <x v="15"/>
    <s v="Augusta Compressor Facility- Utica Gas Services, L.L.C."/>
    <s v="8034 Bane Rd NE"/>
    <s v="East Twp."/>
    <s v="44427"/>
    <m/>
    <s v="Carroll"/>
    <x v="18"/>
    <s v="1,775-hp Caterpillar G3606 Compressor Engine w/ Oxidation Catalyst"/>
    <x v="2"/>
    <s v="Cat 3600 Series"/>
    <d v="2013-10-08T00:00:00"/>
    <s v="Oxid. Cat. 3(Catalytic Converter): Oxidative Catalyst; Oxid. Cat. 4(Catalytic Converter): Oxidative Catalyst; Oxid. Cat. 5(Catalytic Converter): Oxidative Catalyst; Oxid. Cat. 6(Catalytic Converter): Oxidative Catalyst; Oxid. Cat. 7(Catalytic Converter):"/>
    <s v="Alliance Source Testing"/>
    <s v="1775 hp"/>
    <s v="1.96 lbs/hr, 1.0 g/hp/hr, 82_x000a_ppmvd@15%O2"/>
    <s v="1680 Hp or 95% of Max"/>
    <s v="0.66 lbs/hr, 0.2 g/hp/hr, 15.6 ppmvd@15%O2"/>
    <s v="g/hp/hr"/>
    <n v="0.2"/>
    <n v="1680"/>
    <n v="0.2"/>
    <x v="6"/>
    <n v="3.4207800000000002"/>
    <s v="7E"/>
    <s v="Nitrogen Oxide"/>
    <s v="PASS"/>
    <s v="NA"/>
    <s v="Y"/>
    <m/>
    <m/>
  </r>
  <r>
    <x v="9"/>
    <n v="161"/>
    <x v="15"/>
    <s v="Augusta Compressor Facility- Utica Gas Services, L.L.C."/>
    <s v="8034 Bane Rd NE"/>
    <s v="East Twp."/>
    <s v="44427"/>
    <m/>
    <s v="Carroll"/>
    <x v="13"/>
    <s v="1,775-hp Caterpillar G3606 Compressor Engine w/ Oxidation Catalyst"/>
    <x v="2"/>
    <s v="Cat 3600 Series"/>
    <d v="2013-10-09T00:00:00"/>
    <s v="Oxid. Cat. 3(Catalytic Converter): Oxidative Catalyst; Oxid. Cat. 4(Catalytic Converter): Oxidative Catalyst; Oxid. Cat. 5(Catalytic Converter): Oxidative Catalyst; Oxid. Cat. 6(Catalytic Converter): Oxidative Catalyst; Oxid. Cat. 7(Catalytic Converter):"/>
    <s v="Alliance Source Testing"/>
    <s v="1775 hp"/>
    <s v="1.96 lbs/hr, 1.0 g/hp/hr, 82_x000a_ppmvd@15%O2"/>
    <s v="1651 Hp or 93% of Max"/>
    <s v="0.86 lbs/hr, 0.2 g/hp/hr, 20.8 ppmvd@15%O2"/>
    <s v="g/hp/hr"/>
    <n v="0.2"/>
    <n v="1651"/>
    <n v="0.2"/>
    <x v="6"/>
    <n v="3.4207800000000002"/>
    <s v="7E"/>
    <s v="Nitrogen Oxide"/>
    <s v="PASS"/>
    <s v="NA"/>
    <s v="Y"/>
    <m/>
    <m/>
  </r>
  <r>
    <x v="9"/>
    <n v="226"/>
    <x v="15"/>
    <s v="Augusta Compressor Facility- Utica Gas Services, L.L.C."/>
    <s v="8034 Bane Rd NE"/>
    <s v="East Twp."/>
    <s v="44427"/>
    <m/>
    <s v="Carroll"/>
    <x v="13"/>
    <s v="1,775-hp Caterpillar G3606 Compressor Engine w/ Oxidation Catalyst"/>
    <x v="2"/>
    <s v="Cat 3600 Series"/>
    <d v="2013-10-08T00:00:00"/>
    <s v="Oxid. Cat. 3(Catalytic Converter): Oxidative Catalyst; Oxid. Cat. 4(Catalytic Converter): Oxidative Catalyst; Oxid. Cat. 5(Catalytic Converter): Oxidative Catalyst; Oxid. Cat. 6(Catalytic Converter): Oxidative Catalyst; Oxid. Cat. 7(Catalytic Converter):"/>
    <s v="Alliance Source Testing"/>
    <s v="1775 hp"/>
    <s v="1.96 lbs/hr, 1.0 g/hp/hr, 82_x000a_ppmvd@15%O2"/>
    <s v="1651 Hp or 93% of Max"/>
    <s v="0.86 lbs/hr, 0.2 g/hp/hr, 20.8_x000a_ppmvd@15%O2"/>
    <s v="g/hp/hr"/>
    <n v="0.2"/>
    <n v="1651"/>
    <n v="0.2"/>
    <x v="6"/>
    <n v="3.4207800000000002"/>
    <s v="7E"/>
    <s v="Nitrogen Oxide"/>
    <s v="PASS"/>
    <s v="NA"/>
    <s v="Y"/>
    <m/>
    <m/>
  </r>
  <r>
    <x v="9"/>
    <n v="236"/>
    <x v="15"/>
    <s v="Augusta Compressor Facility- Utica Gas Services, L.L.C."/>
    <s v="8034 Bane Rd NE"/>
    <s v="East Twp."/>
    <s v="44427"/>
    <m/>
    <s v="Carroll"/>
    <x v="19"/>
    <s v="1,775-hp Caterpillar G3606 Compressor Engine w/ Oxidation Catalyst"/>
    <x v="2"/>
    <s v="Cat 3600 Series"/>
    <d v="2013-10-08T00:00:00"/>
    <s v="Oxid. Cat. 3(Catalytic Converter): Oxidative Catalyst; Oxid. Cat. 4(Catalytic Converter): Oxidative Catalyst; Oxid. Cat. 5(Catalytic Converter): Oxidative Catalyst; Oxid. Cat. 6(Catalytic Converter): Oxidative Catalyst; Oxid. Cat. 7(Catalytic Converter):"/>
    <s v="Alliance Source Testing"/>
    <s v="1775 hp"/>
    <s v="1.96 lbs/hr, 1.0 g/hp/hr, 82_x000a_ppmvd@15%O2"/>
    <s v="1724 Hp or 97% of Max"/>
    <s v="0.65 lbs/hr, 0.2 g/hp/hr, 15.5_x000a_ppmvd@15%O2"/>
    <s v="g/hp/hr"/>
    <n v="0.2"/>
    <n v="1724"/>
    <n v="0.2"/>
    <x v="6"/>
    <n v="3.4207800000000002"/>
    <s v="7E"/>
    <s v="Nitrogen Oxide"/>
    <s v="PASS"/>
    <s v="NA"/>
    <s v="Y"/>
    <m/>
    <m/>
  </r>
  <r>
    <x v="9"/>
    <n v="242"/>
    <x v="15"/>
    <s v="Augusta Compressor Facility- Utica Gas Services, L.L.C."/>
    <s v="8034 Bane Rd NE"/>
    <s v="East Twp."/>
    <s v="44427"/>
    <m/>
    <s v="Carroll"/>
    <x v="16"/>
    <s v="1,775-hp Caterpillar G3606 Compressor Engine w/ Oxidation Catalyst"/>
    <x v="2"/>
    <s v="Cat 3600 Series"/>
    <d v="2013-10-08T00:00:00"/>
    <s v="Oxid. Cat. 3(Catalytic Converter): Oxidative Catalyst; Oxid. Cat. 4(Catalytic Converter): Oxidative Catalyst; Oxid. Cat. 5(Catalytic Converter): Oxidative Catalyst; Oxid. Cat. 6(Catalytic Converter): Oxidative Catalyst; Oxid. Cat. 7(Catalytic Converter):"/>
    <s v="Alliance Source Testing"/>
    <s v="1775 hp"/>
    <s v="1.96 lbs/hr, 1.0 g/hp/hr, 82_x000a_ppmvd@15%O2"/>
    <s v="1632 Hp or 92% of Max"/>
    <s v="0.78 lbs/hr, 0.2 g/hp/hr, 19_x000a_ppmvd@15%O2"/>
    <s v="g/hp/hr"/>
    <n v="0.2"/>
    <n v="1632"/>
    <n v="0.2"/>
    <x v="6"/>
    <n v="3.4207800000000002"/>
    <s v="7E"/>
    <s v="Nitrogen Oxide"/>
    <s v="PASS"/>
    <s v="NA"/>
    <s v="Y"/>
    <m/>
    <m/>
  </r>
  <r>
    <x v="9"/>
    <n v="244"/>
    <x v="15"/>
    <s v="Augusta Compressor Facility- Utica Gas Services, L.L.C."/>
    <s v="8034 Bane Rd NE"/>
    <s v="East Twp."/>
    <s v="44427"/>
    <m/>
    <s v="Carroll"/>
    <x v="19"/>
    <s v="1,775-hp Caterpillar G3606 Compressor Engine w/ Oxidation Catalyst"/>
    <x v="2"/>
    <s v="Cat 3600 Series"/>
    <d v="2013-10-09T00:00:00"/>
    <s v="Oxid. Cat. 3(Catalytic Converter): Oxidative Catalyst; Oxid. Cat. 4(Catalytic Converter): Oxidative Catalyst; Oxid. Cat. 5(Catalytic Converter): Oxidative Catalyst; Oxid. Cat. 6(Catalytic Converter): Oxidative Catalyst; Oxid. Cat. 7(Catalytic Converter):"/>
    <s v="Alliance Source Testing"/>
    <s v="1775 hp"/>
    <s v="1.96 lbs/hr, 1.0 g/hp/hr, 82_x000a_ppmvd@15%O2"/>
    <s v="1724 Hp or 97% of Max"/>
    <s v="0.65 lbs/hr, 0.2 g/hp/hr, 15.5_x000a_ppmvd@15%O2"/>
    <s v="g/hp/hr"/>
    <n v="0.2"/>
    <n v="1724"/>
    <n v="0.2"/>
    <x v="6"/>
    <n v="3.4207800000000002"/>
    <s v="7E"/>
    <s v="Nitrogen Oxide"/>
    <s v="PASS"/>
    <s v="NA"/>
    <s v="Y"/>
    <m/>
    <m/>
  </r>
  <r>
    <x v="6"/>
    <n v="874"/>
    <x v="16"/>
    <s v="Seneca Gas Plant"/>
    <s v="Zep Road"/>
    <s v="Summerfield"/>
    <s v="43788"/>
    <m/>
    <s v="Noble"/>
    <x v="10"/>
    <s v="Compressor Engine #1 - Natural gas-fired four-stroke lean burn (4SLB) internal combustion engine rated at an operating capacity of 4,735 horsepower (hp) and equipped with an oxidation catalyst."/>
    <x v="2"/>
    <m/>
    <d v="2015-04-27T00:00:00"/>
    <s v="CC001(Catalytic Converter): Compressor Engine #1 - Catalyic Convertor; CC002(Catalytic Converter): Compressor Engine #2 - Catalytic Convertor"/>
    <s v="Air Hygiene, Inc"/>
    <s v="4735 hp"/>
    <s v="0.50 g/hp-hr"/>
    <s v="4125 hp"/>
    <s v="0.29 g/hp-hr"/>
    <s v="g/hp/hr"/>
    <n v="0.28999999999999998"/>
    <n v="4125"/>
    <n v="0.28999999999999998"/>
    <x v="10"/>
    <n v="13.231673399999998"/>
    <s v="7E"/>
    <s v="Nitrogen Dioxide"/>
    <s v="PP"/>
    <s v="NA"/>
    <s v="Y"/>
    <m/>
    <m/>
  </r>
  <r>
    <x v="9"/>
    <n v="281"/>
    <x v="15"/>
    <s v="Augusta Compressor Facility- Utica Gas Services, L.L.C."/>
    <s v="8034 Bane Rd NE"/>
    <s v="East Twp."/>
    <s v="44427"/>
    <m/>
    <s v="Carroll"/>
    <x v="16"/>
    <s v="1,775-hp Caterpillar G3606 Compressor Engine w/ Oxidation Catalyst"/>
    <x v="2"/>
    <s v="Cat 3600 Series"/>
    <d v="2013-10-09T00:00:00"/>
    <s v="Oxid. Cat. 3(Catalytic Converter): Oxidative Catalyst; Oxid. Cat. 4(Catalytic Converter): Oxidative Catalyst; Oxid. Cat. 5(Catalytic Converter): Oxidative Catalyst; Oxid. Cat. 6(Catalytic Converter): Oxidative Catalyst; Oxid. Cat. 7(Catalytic Converter):"/>
    <s v="Alliance Source Testing"/>
    <s v="1775 hp"/>
    <s v="1.96 lbs/hr, 1.0 g/hp/hr, 82_x000a_ppmvd@15%O2"/>
    <s v="1632 Hp or 92% of Max"/>
    <s v="0.78 lbs/hr, 0.2 g/hp/hr, 19_x000a_ppmvd@15%O2"/>
    <s v="g/hp/hr"/>
    <n v="0.2"/>
    <n v="1632"/>
    <n v="0.2"/>
    <x v="6"/>
    <n v="3.4207800000000002"/>
    <s v="7E"/>
    <s v="Nitrogen Oxide"/>
    <s v="PASS"/>
    <s v="NA"/>
    <s v="Y"/>
    <m/>
    <m/>
  </r>
  <r>
    <x v="9"/>
    <n v="283"/>
    <x v="15"/>
    <s v="Augusta Compressor Facility- Utica Gas Services, L.L.C."/>
    <s v="8034 Bane Rd NE"/>
    <s v="East Twp."/>
    <s v="44427"/>
    <m/>
    <s v="Carroll"/>
    <x v="17"/>
    <s v="1,775-hp Caterpillar G3606 Compressor Engine w/ Oxidation Catalyst"/>
    <x v="2"/>
    <s v="Cat 3600 Series"/>
    <d v="2013-10-09T00:00:00"/>
    <s v="Oxid. Cat. 3(Catalytic Converter): Oxidative Catalyst; Oxid. Cat. 4(Catalytic Converter): Oxidative Catalyst; Oxid. Cat. 5(Catalytic Converter): Oxidative Catalyst; Oxid. Cat. 6(Catalytic Converter): Oxidative Catalyst; Oxid. Cat. 7(Catalytic Converter):"/>
    <s v="Alliance Source Testing"/>
    <s v="1775 hp"/>
    <s v="1.96 lbs/hr, 1.0 g/hp/hr, 82_x000a_ppmvd@15%O2"/>
    <s v="1703 Hp or 96% of Max"/>
    <s v="0.7 lbs/hr, 0.2 g/hp/hr, 16.5_x000a_ppmvd@15%O2"/>
    <s v="g/hp/hr"/>
    <n v="0.2"/>
    <n v="1703"/>
    <n v="0.2"/>
    <x v="6"/>
    <n v="3.4207800000000002"/>
    <s v="7E"/>
    <s v="Nitrogen Oxide"/>
    <s v="PASS"/>
    <s v="NA"/>
    <s v="Y"/>
    <m/>
    <m/>
  </r>
  <r>
    <x v="9"/>
    <n v="286"/>
    <x v="15"/>
    <s v="Augusta Compressor Facility- Utica Gas Services, L.L.C."/>
    <s v="8034 Bane Rd NE"/>
    <s v="East Twp."/>
    <s v="44427"/>
    <m/>
    <s v="Carroll"/>
    <x v="18"/>
    <s v="1,775-hp Caterpillar G3606 Compressor Engine w/ Oxidation Catalyst"/>
    <x v="2"/>
    <s v="Cat 3600 Series"/>
    <d v="2013-10-09T00:00:00"/>
    <s v="Oxid. Cat. 3(Catalytic Converter): Oxidative Catalyst; Oxid. Cat. 4(Catalytic Converter): Oxidative Catalyst; Oxid. Cat. 5(Catalytic Converter): Oxidative Catalyst; Oxid. Cat. 6(Catalytic Converter): Oxidative Catalyst; Oxid. Cat. 7(Catalytic Converter):"/>
    <s v="Alliance Source Testing"/>
    <s v="1775 hp"/>
    <s v="1.96 lbs/hr, 1.0 g/hp/hr, 82_x000a_ppmvd@15%O2"/>
    <s v="1680 Hp or 95% of Max"/>
    <s v="0.66 lbs/hr, 0.2 g/hp/hr, 15.6_x000a_ppmvd@15%O2"/>
    <s v="g/hp/hr"/>
    <n v="0.2"/>
    <n v="1680"/>
    <n v="0.2"/>
    <x v="6"/>
    <n v="3.4207800000000002"/>
    <s v="7E"/>
    <s v="Nitrogen Oxide"/>
    <s v="PASS"/>
    <s v="NA"/>
    <s v="Y"/>
    <m/>
    <m/>
  </r>
  <r>
    <x v="9"/>
    <n v="297"/>
    <x v="15"/>
    <s v="Augusta Compressor Facility- Utica Gas Services, L.L.C."/>
    <s v="8034 Bane Rd NE"/>
    <s v="East Twp."/>
    <s v="44427"/>
    <m/>
    <s v="Carroll"/>
    <x v="13"/>
    <s v="1,775-hp Caterpillar G3606 Compressor Engine w/ Oxidation Catalyst"/>
    <x v="2"/>
    <s v="Cat 3600 Series"/>
    <d v="2013-10-10T00:00:00"/>
    <s v="Oxid. Cat. 3(Catalytic Converter): Oxidative Catalyst; Oxid. Cat. 4(Catalytic Converter): Oxidative Catalyst; Oxid. Cat. 5(Catalytic Converter): Oxidative Catalyst; Oxid. Cat. 6(Catalytic Converter): Oxidative Catalyst; Oxid. Cat. 7(Catalytic Converter):"/>
    <s v="Alliance Source Testing"/>
    <s v="1775 hp"/>
    <s v="1.96 lbs/hr, 1.0 g/hp/hr, 82_x000a_ppmvd@15%O2"/>
    <s v="1651 Hp or 93% of Max"/>
    <s v="0.86 lbs/hr, 0.2 g/hp/hr, 20.8_x000a_ppmvd@15%O2"/>
    <s v="g/hp/hr"/>
    <n v="0.2"/>
    <n v="1651"/>
    <n v="0.2"/>
    <x v="6"/>
    <n v="3.4207800000000002"/>
    <s v="7E"/>
    <s v="Nitrogen Oxide"/>
    <s v="PASS"/>
    <s v="NA"/>
    <s v="Y"/>
    <m/>
    <m/>
  </r>
  <r>
    <x v="9"/>
    <n v="304"/>
    <x v="15"/>
    <s v="Augusta Compressor Facility- Utica Gas Services, L.L.C."/>
    <s v="8034 Bane Rd NE"/>
    <s v="East Twp."/>
    <s v="44427"/>
    <m/>
    <s v="Carroll"/>
    <x v="19"/>
    <s v="1,775-hp Caterpillar G3606 Compressor Engine w/ Oxidation Catalyst"/>
    <x v="2"/>
    <s v="Cat 3600 Series"/>
    <d v="2013-10-10T00:00:00"/>
    <s v="Oxid. Cat. 3(Catalytic Converter): Oxidative Catalyst; Oxid. Cat. 4(Catalytic Converter): Oxidative Catalyst; Oxid. Cat. 5(Catalytic Converter): Oxidative Catalyst; Oxid. Cat. 6(Catalytic Converter): Oxidative Catalyst; Oxid. Cat. 7(Catalytic Converter):"/>
    <s v="Alliance Source Testing"/>
    <s v="1775 hp"/>
    <s v="1.96 lbs/hr, 1.0 g/hp/hr, 82_x000a_ppmvd@15%O2"/>
    <s v="1724 Hp or 97% of Max"/>
    <s v="0.65 lbs/hr, 0.2 g/hp/hr, 15.5_x000a_ppmvd@15%O2"/>
    <s v="g/hp/hr"/>
    <n v="0.2"/>
    <n v="1724"/>
    <n v="0.2"/>
    <x v="6"/>
    <n v="3.4207800000000002"/>
    <s v="7E"/>
    <s v="Nitrogen Oxide"/>
    <s v="PASS"/>
    <s v="NA"/>
    <s v="Y"/>
    <m/>
    <m/>
  </r>
  <r>
    <x v="9"/>
    <n v="312"/>
    <x v="15"/>
    <s v="Augusta Compressor Facility- Utica Gas Services, L.L.C."/>
    <s v="8034 Bane Rd NE"/>
    <s v="East Twp."/>
    <s v="44427"/>
    <m/>
    <s v="Carroll"/>
    <x v="16"/>
    <s v="1,775-hp Caterpillar G3606 Compressor Engine w/ Oxidation Catalyst"/>
    <x v="2"/>
    <s v="Cat 3600 Series"/>
    <d v="2013-10-10T00:00:00"/>
    <s v="Oxid. Cat. 3(Catalytic Converter): Oxidative Catalyst; Oxid. Cat. 4(Catalytic Converter): Oxidative Catalyst; Oxid. Cat. 5(Catalytic Converter): Oxidative Catalyst; Oxid. Cat. 6(Catalytic Converter): Oxidative Catalyst; Oxid. Cat. 7(Catalytic Converter):"/>
    <s v="Alliance Source Testing"/>
    <s v="1775 hp"/>
    <s v="1.96 lbs/hr, 1.0 g/hp/hr, 82_x000a_ppmvd@15%O2"/>
    <s v="1632 Hp or 92% of Max"/>
    <s v="0.78 lbs/hr, 0.2 g/hp/hr, 19_x000a_ppmvd@15%O2"/>
    <s v="g/hp/hr"/>
    <n v="0.2"/>
    <n v="1632"/>
    <n v="0.2"/>
    <x v="6"/>
    <n v="3.4207800000000002"/>
    <s v="7E"/>
    <s v="Nitrogen Oxide"/>
    <s v="PASS"/>
    <s v="NA"/>
    <s v="Y"/>
    <m/>
    <m/>
  </r>
  <r>
    <x v="9"/>
    <n v="315"/>
    <x v="15"/>
    <s v="Augusta Compressor Facility- Utica Gas Services, L.L.C."/>
    <s v="8034 Bane Rd NE"/>
    <s v="East Twp."/>
    <s v="44427"/>
    <m/>
    <s v="Carroll"/>
    <x v="17"/>
    <s v="1,775-hp Caterpillar G3606 Compressor Engine w/ Oxidation Catalyst"/>
    <x v="2"/>
    <s v="Cat 3600 Series"/>
    <d v="2013-10-10T00:00:00"/>
    <s v="Oxid. Cat. 3(Catalytic Converter): Oxidative Catalyst; Oxid. Cat. 4(Catalytic Converter): Oxidative Catalyst; Oxid. Cat. 5(Catalytic Converter): Oxidative Catalyst; Oxid. Cat. 6(Catalytic Converter): Oxidative Catalyst; Oxid. Cat. 7(Catalytic Converter):"/>
    <s v="Alliance Source Testing"/>
    <s v="1775 hp"/>
    <s v="1.96 lbs/hr, 1.0 g/hp/hr, 82_x000a_ppmvd@15%O2"/>
    <s v="1703 Hp or 96% of Max"/>
    <s v="0.7 lbs/hr, 0.2 g/hp/hr, 16.5_x000a_ppmvd@15%O2"/>
    <s v="g/hp/hr"/>
    <n v="0.2"/>
    <n v="1703"/>
    <n v="0.2"/>
    <x v="6"/>
    <n v="3.4207800000000002"/>
    <s v="7E"/>
    <s v="Nitrogen Oxide"/>
    <s v="PASS"/>
    <s v="NA"/>
    <s v="Y"/>
    <m/>
    <m/>
  </r>
  <r>
    <x v="9"/>
    <n v="316"/>
    <x v="15"/>
    <s v="Augusta Compressor Facility- Utica Gas Services, L.L.C."/>
    <s v="8034 Bane Rd NE"/>
    <s v="East Twp."/>
    <s v="44427"/>
    <m/>
    <s v="Carroll"/>
    <x v="18"/>
    <s v="1,775-hp Caterpillar G3606 Compressor Engine w/ Oxidation Catalyst"/>
    <x v="2"/>
    <s v="Cat 3600 Series"/>
    <d v="2013-10-10T00:00:00"/>
    <s v="Oxid. Cat. 3(Catalytic Converter): Oxidative Catalyst; Oxid. Cat. 4(Catalytic Converter): Oxidative Catalyst; Oxid. Cat. 5(Catalytic Converter): Oxidative Catalyst; Oxid. Cat. 6(Catalytic Converter): Oxidative Catalyst; Oxid. Cat. 7(Catalytic Converter):"/>
    <s v="Alliance Source Testing"/>
    <s v="1775 hp"/>
    <s v="1.96 lbs/hr, 1.0 g/hp/hr, 82_x000a_ppmvd@15%O2"/>
    <s v="1680 Hp or 95% of Max"/>
    <s v="0.66 lbs/hr, 0.2 g/hp/hr, 15.6_x000a_ppmvd@15%O2"/>
    <s v="g/hp/hr"/>
    <n v="0.2"/>
    <n v="1680"/>
    <n v="0.2"/>
    <x v="6"/>
    <n v="3.4207800000000002"/>
    <s v="7E"/>
    <s v="Nitrogen Oxide"/>
    <s v="PASS"/>
    <s v="NA"/>
    <s v="Y"/>
    <m/>
    <m/>
  </r>
  <r>
    <x v="1"/>
    <n v="1894"/>
    <x v="17"/>
    <s v="Scio Compressor Station"/>
    <s v="37650 Bower Rd"/>
    <s v="Scio"/>
    <s v="43988"/>
    <m/>
    <s v="Harrison"/>
    <x v="10"/>
    <s v="Compressor Engine #1 - 1,775 HP Caterpillar G3606 (4S-LB) - natural gas-fired four-cycle lean burn internal combustion engine equipped with an oxidation catalyst controlling CO &amp; VOC emissions."/>
    <x v="2"/>
    <s v="Cat 3600 Series"/>
    <d v="2014-06-24T00:00:00"/>
    <s v="CC001(Catalytic Converter): Compressor Engine #1 - Oxidation Catalyst"/>
    <s v="Alliance Source Testing"/>
    <s v="1,775 Hp"/>
    <s v="0.50g/Hp-hr"/>
    <s v="1,650 Hp"/>
    <s v="0.2 g/Hp-hr"/>
    <s v="g/hp/hr"/>
    <n v="0.2"/>
    <n v="1650"/>
    <n v="0.2"/>
    <x v="6"/>
    <n v="3.4207800000000002"/>
    <s v="7E"/>
    <s v="Nitrogen Dioxide"/>
    <s v="PASS"/>
    <s v="NA"/>
    <s v="Y"/>
    <m/>
    <m/>
  </r>
  <r>
    <x v="1"/>
    <n v="1896"/>
    <x v="17"/>
    <s v="Scio Compressor Station"/>
    <s v="37650 Bower Rd"/>
    <s v="Scio"/>
    <s v="43988"/>
    <m/>
    <s v="Harrison"/>
    <x v="8"/>
    <s v="Compressor Engine #2 - 1,775 HP Caterpillar G3606 (4S-LB) - natural gas-fired four-cycle lean burn internal combustion engine equipped with an oxidation catalyst controlling CO &amp; VOC emissions"/>
    <x v="2"/>
    <s v="Cat 3600 Series"/>
    <d v="2014-06-24T00:00:00"/>
    <s v="CC002(Catalytic Converter): Compressor Engine #2 - Oxidation Catalyst"/>
    <s v="Alliance Source Testing"/>
    <s v="2,775 Hp"/>
    <s v="0.50 g/hp-hr"/>
    <s v="1,659 Hp"/>
    <s v="0.2 g/Hp-hr"/>
    <s v="g/hp/hr"/>
    <n v="0.2"/>
    <n v="1659"/>
    <n v="0.2"/>
    <x v="6"/>
    <n v="3.4207800000000002"/>
    <s v="7E"/>
    <s v="Nitrogen Dioxide"/>
    <s v="PASS"/>
    <s v="NA"/>
    <s v="Y"/>
    <m/>
    <m/>
  </r>
  <r>
    <x v="1"/>
    <n v="1901"/>
    <x v="17"/>
    <s v="Scio Compressor Station"/>
    <s v="37650 Bower Rd"/>
    <s v="Scio"/>
    <s v="43988"/>
    <m/>
    <s v="Harrison"/>
    <x v="9"/>
    <s v="Compressor Engine #3 - 1,775 HP Caterpillar G3606 (4S-LB) - natural gas-fired four-cycle lean burn internal combustion engine equipped with an oxidation catalyst controlling CO &amp; VOC emissions"/>
    <x v="2"/>
    <s v="Cat 3600 Series"/>
    <d v="2014-06-24T00:00:00"/>
    <s v="CC003(Catalytic Converter): Compressor Engine #3 - Oxidation Catalyst"/>
    <s v="Alliance Source Testing"/>
    <s v="1,775 Hp"/>
    <s v="0.5 g/Hp-hr_x000a_82 ppm"/>
    <s v="1,616"/>
    <s v="0.2 g/Hp-hr_x000a_21 ppm"/>
    <s v="g/hp/hr"/>
    <n v="0.2"/>
    <n v="1616"/>
    <n v="0.2"/>
    <x v="6"/>
    <n v="3.4207800000000002"/>
    <s v="7E"/>
    <s v="Nitrogen Dioxide"/>
    <s v="PASS"/>
    <s v="NA"/>
    <s v="Y"/>
    <m/>
    <m/>
  </r>
  <r>
    <x v="1"/>
    <n v="1902"/>
    <x v="17"/>
    <s v="Scio Compressor Station"/>
    <s v="37650 Bower Rd"/>
    <s v="Scio"/>
    <s v="43988"/>
    <m/>
    <s v="Harrison"/>
    <x v="11"/>
    <s v="Compressor Engine #4 - 1,775 HP Caterpillar G3606 (4S-LB) - natural gas-fired four-cycle lean burn internal combustion engine equipped with an oxidation catalyst controlling CO &amp; VOC emissions"/>
    <x v="2"/>
    <s v="Cat 3600 Series"/>
    <d v="2014-06-24T00:00:00"/>
    <s v="CC004(Catalytic Converter): Compressor Engine #4 - Oxidation Catalyst"/>
    <s v="Alliance Source Testing"/>
    <s v="1,775 Hp"/>
    <s v="0.50 g/Hp-hr_x000a_82 ppm"/>
    <s v="1,651 Hp"/>
    <s v="0.2 g/Hp-hr_x000a_20.2 ppm"/>
    <s v="g/hp/hr"/>
    <n v="0.2"/>
    <n v="1651"/>
    <n v="0.2"/>
    <x v="6"/>
    <n v="3.4207800000000002"/>
    <s v="7E"/>
    <s v="Nitrogen Dioxide"/>
    <s v="PASS"/>
    <s v="NA"/>
    <s v="Y"/>
    <m/>
    <m/>
  </r>
  <r>
    <x v="1"/>
    <n v="1892"/>
    <x v="17"/>
    <s v="Scio Compressor Station"/>
    <s v="37650 Bower Rd"/>
    <s v="Scio"/>
    <s v="43988"/>
    <m/>
    <s v="Harrison"/>
    <x v="13"/>
    <s v="Compressor Engine #6 - 1,775 HP Caterpillar G3606 (4S-LB) - natural gas-fired four-cycle lean burn internal combustion engine equipped with an oxidation catalyst controlling CO &amp; VOC emissions"/>
    <x v="2"/>
    <s v="Cat 3600 Series"/>
    <d v="2014-06-23T00:00:00"/>
    <s v="CC006(Catalytic Converter): Compressor Engine #6 - Oxidation Catalyst"/>
    <s v="Alliance Source Testing"/>
    <s v="1,775 Hp"/>
    <s v="0.50 g/Hp-hr_x000a_82 ppm"/>
    <s v="1,630 Hp"/>
    <s v="0.2 g/Hp-hr_x000a_19.8 ppm"/>
    <s v="g/hp/hr"/>
    <n v="0.2"/>
    <n v="1630"/>
    <n v="0.2"/>
    <x v="6"/>
    <n v="3.4207800000000002"/>
    <s v="7E"/>
    <s v="Nitrogen Dioxide"/>
    <s v="PASS"/>
    <s v="NA"/>
    <s v="Y"/>
    <m/>
    <m/>
  </r>
  <r>
    <x v="1"/>
    <n v="1864"/>
    <x v="8"/>
    <s v="Archer Compressor Facility"/>
    <s v="County Highway 45"/>
    <s v="Cadiz"/>
    <s v="43907"/>
    <m/>
    <s v="Harrison"/>
    <x v="13"/>
    <s v="Compressor Engine #6 - 1775 HP Caterpillar G3606 (4S-LB) - natural gas-fired four-cycle lean burn internal combustion engine rated equipped with an oxidation catalyst controlling CO and VOC emissions."/>
    <x v="2"/>
    <s v="Cat 3600 Series"/>
    <d v="2014-11-11T00:00:00"/>
    <s v="OxidCat-106(Catalytic Converter): Oxidative Catalyst"/>
    <s v="EcoTest Services"/>
    <s v="1775 hp"/>
    <s v="1.00 g/hp-hr"/>
    <s v="1683 Hp"/>
    <s v="0.2 g/Hp-hr"/>
    <s v="g/hp/hr"/>
    <n v="0.2"/>
    <n v="1683"/>
    <n v="0.2"/>
    <x v="6"/>
    <n v="3.4207800000000002"/>
    <s v="7E"/>
    <s v="Nitrogen Dioxide"/>
    <s v="PASS"/>
    <s v="NA"/>
    <s v="Y"/>
    <s v="Method 7E not used.  Method 205, 320 and ASTM 6348-3  FTIR"/>
    <m/>
  </r>
  <r>
    <x v="1"/>
    <n v="1908"/>
    <x v="17"/>
    <s v="Scio Compressor Station"/>
    <s v="37650 Bower Rd"/>
    <s v="Scio"/>
    <s v="43988"/>
    <m/>
    <s v="Harrison"/>
    <x v="15"/>
    <s v="Compressor Engine #8 - 1,775 HP Caterpillar G3606 (4S-LB) - natural gas-fired four-cycle lean burn internal combustion engine equipped with an oxidation catalyst controlling CO &amp; VOC emissions"/>
    <x v="2"/>
    <s v="Cat 3600 Series"/>
    <d v="2014-06-25T00:00:00"/>
    <s v="CC008(Catalytic Converter): Compressor Engine #8 - Oxidation Catalyst"/>
    <s v="Alliance Source Testing"/>
    <s v="1,775 Hp"/>
    <s v="0.50 g/Hp-hr_x000a_82 ppm"/>
    <s v="1,615 Hp"/>
    <s v="0.2 g/Hp-hr_x000a_20.9 ppm"/>
    <s v="g/hp/hr"/>
    <n v="0.2"/>
    <n v="1615"/>
    <n v="0.2"/>
    <x v="6"/>
    <n v="3.4207800000000002"/>
    <s v="7E"/>
    <s v="Nitrogen Dioxide"/>
    <s v="PASS"/>
    <s v="NA"/>
    <s v="Y"/>
    <m/>
    <m/>
  </r>
  <r>
    <x v="10"/>
    <n v="475"/>
    <x v="5"/>
    <s v="Utica Gas Services, LLC-Carrollton Compressor Facility"/>
    <s v="2098 Panda Road SE"/>
    <s v="Carrollton"/>
    <s v="44615"/>
    <m/>
    <s v="Carroll"/>
    <x v="20"/>
    <s v="1,775 HP natural gas-fired Caterpillar G3606 engine #7 equipped with an oxidation catalyst"/>
    <x v="2"/>
    <s v="Cat 3600 Series"/>
    <d v="2016-01-07T00:00:00"/>
    <s v="Oxid. Cat.(Catalytic Converter): Oxidative Catalyst"/>
    <s v="Alliance Source Testing"/>
    <s v="1775 hp"/>
    <s v="1.96lbs/hr, 1.0g/hp-hr"/>
    <s v="1636 HP"/>
    <s v="0.85 lbs/hr, 0.2 g/hp-hr"/>
    <s v="g/hp/hr"/>
    <n v="0.2"/>
    <n v="1636"/>
    <n v="0.2"/>
    <x v="6"/>
    <n v="3.4207800000000002"/>
    <s v="7E"/>
    <s v="Nitrogen Oxide"/>
    <s v="PP"/>
    <s v="Y"/>
    <s v="NA"/>
    <m/>
    <m/>
  </r>
  <r>
    <x v="10"/>
    <n v="1546"/>
    <x v="11"/>
    <s v="Eureka Midstream-Zink Compressor Station"/>
    <s v="51213 Krebs Hill Rd"/>
    <s v="Clarington"/>
    <s v="43915"/>
    <m/>
    <s v="Monroe"/>
    <x v="13"/>
    <s v="Natural Gas Fueled Lean Burn 4-Stroke Caterpillar G3608TALE Compressor Engine"/>
    <x v="2"/>
    <s v="Cat 3600 Series"/>
    <d v="2016-04-12T00:00:00"/>
    <s v="catalyst"/>
    <s v="EcoTest Energy Services"/>
    <s v="2370 hp"/>
    <s v="0.50 g/hp-hr"/>
    <s v="2150 hp"/>
    <s v="0.20 g/hp-hr"/>
    <s v="g/hp/hr"/>
    <n v="0.2"/>
    <n v="2150"/>
    <n v="0.2"/>
    <x v="8"/>
    <n v="4.5674640000000002"/>
    <s v="320"/>
    <s v="NOx - Nitrogen Oxides"/>
    <s v="PP"/>
    <s v="Y"/>
    <s v="NA"/>
    <s v="P006 serial number BEN00694_x000a_P007 serial number BEN00693"/>
    <m/>
  </r>
  <r>
    <x v="9"/>
    <n v="220"/>
    <x v="5"/>
    <s v="Utica Gas Services, LLC-Carrollton Compressor Facility"/>
    <s v="2098 Panda Road SE"/>
    <s v="Carrollton"/>
    <s v="44615"/>
    <m/>
    <s v="Carroll"/>
    <x v="18"/>
    <s v="1,775 HP natural gas-fired Caterpillar G3606 engine #10equipped with an oxidation catalyst"/>
    <x v="2"/>
    <s v="Cat 3600 Series"/>
    <d v="2013-05-01T00:00:00"/>
    <s v="Oxid. Cat.(Catalytic Converter): Oxidative Catalyst"/>
    <s v="Air Hygiene Inc."/>
    <s v="1775Hp"/>
    <s v="160 ppmvd @15 % O2 and 2 g/hp-hr"/>
    <s v="1625 Hp"/>
    <s v="35.61ppmvd @ 15% O2 and .21 g/hp-hr"/>
    <s v="g/hp/hr"/>
    <n v="0.21"/>
    <n v="1625"/>
    <n v="0.21"/>
    <x v="6"/>
    <n v="3.5918190000000001"/>
    <s v="7E"/>
    <s v="Nitrogen Oxide"/>
    <s v="PASS"/>
    <s v="NA"/>
    <s v="Y"/>
    <m/>
    <m/>
  </r>
  <r>
    <x v="9"/>
    <n v="194"/>
    <x v="5"/>
    <s v="Utica Gas Services, LLC-Carrollton Compressor Facility"/>
    <s v="2098 Panda Road SE"/>
    <s v="Carrollton"/>
    <s v="44615"/>
    <m/>
    <s v="Carroll"/>
    <x v="19"/>
    <s v="1,775 HP natural gas-fired Caterpillar G3606 engine #6 equipped with an oxidation catalyst"/>
    <x v="2"/>
    <s v="Cat 3600 Series"/>
    <d v="2013-03-06T00:00:00"/>
    <s v="Oxid. Cat.(Catalytic Converter): Oxidative Catalyst"/>
    <s v="Air Hygiene Inc."/>
    <s v="1775 hp"/>
    <s v="NOX&lt; 82 ppmvd@15% or  O2 and 1.0 g/hp-hr"/>
    <s v="1652 Hp"/>
    <s v="20.55 ppmvd @ 15% O2 and 0.21g/hp-hr"/>
    <s v="g/hp/hr"/>
    <n v="0.21"/>
    <n v="1652"/>
    <n v="0.21"/>
    <x v="6"/>
    <n v="3.5918190000000001"/>
    <s v="7E"/>
    <s v="Nitrogen Oxide"/>
    <s v="PASS"/>
    <s v="NA"/>
    <s v="Y"/>
    <m/>
    <m/>
  </r>
  <r>
    <x v="9"/>
    <n v="204"/>
    <x v="5"/>
    <s v="Utica Gas Services, LLC-Carrollton Compressor Facility"/>
    <s v="2098 Panda Road SE"/>
    <s v="Carrollton"/>
    <s v="44615"/>
    <m/>
    <s v="Carroll"/>
    <x v="15"/>
    <s v="1,775 HP natural gas-fired Caterpillar G3606 engine #5 equipped with an oxidation catalyst"/>
    <x v="2"/>
    <s v="Cat 3600 Series"/>
    <d v="2013-03-07T00:00:00"/>
    <s v="Oxid. Cat.(Catalytic Converter): Oxidative Catalyst"/>
    <s v="Air Hygiene Inc."/>
    <s v="1775 hp"/>
    <s v="NOX&lt; 82 ppmvd@15% or  O2 and 1.0 g/hp-hr"/>
    <s v="1657 Hp"/>
    <s v="21.10 ppmvd @ 15% O2 and 0.22 g/hp-hr"/>
    <s v="g/hp/hr"/>
    <n v="0.22"/>
    <n v="1657"/>
    <n v="0.22"/>
    <x v="6"/>
    <n v="3.7628580000000005"/>
    <s v="7E"/>
    <s v="Nitrogen Oxide"/>
    <s v="PASS"/>
    <s v="NA"/>
    <s v="Y"/>
    <s v="Method 320 utilized to provide the NMHC numbers in place of 25A. 320 pollutant designation is not applicable to this test event. Using the 25A tab for VOC reporting purposes."/>
    <m/>
  </r>
  <r>
    <x v="9"/>
    <n v="197"/>
    <x v="5"/>
    <s v="Utica Gas Services, LLC-Carrollton Compressor Facility"/>
    <s v="2098 Panda Road SE"/>
    <s v="Carrollton"/>
    <s v="44615"/>
    <m/>
    <s v="Carroll"/>
    <x v="20"/>
    <s v="1,775 HP natural gas-fired Caterpillar G3606 engine #7 equipped with an oxidation catalyst"/>
    <x v="2"/>
    <s v="Cat 3600 Series"/>
    <d v="2013-03-06T00:00:00"/>
    <s v="Oxid. Cat.(Catalytic Converter): Oxidative Catalyst"/>
    <s v="Air Hygiene, Inc."/>
    <s v="1775 hp"/>
    <s v="NOX&lt; 82 ppmvd@15% or  O2 and 1.0 g/hp-hr"/>
    <s v="1608 Hp"/>
    <s v="20.18 ppmvd @ 15% O2 and 0.22 g/hp-hr"/>
    <s v="g/hp/hr"/>
    <n v="0.22"/>
    <n v="1608"/>
    <n v="0.22"/>
    <x v="6"/>
    <n v="3.7628580000000005"/>
    <s v="7E"/>
    <s v="Nitrogen Oxide"/>
    <s v="PASS"/>
    <s v="NA"/>
    <s v="Y"/>
    <s v="Method 320 utilized to provide the NMHC numbers in place of 25A. 320 pollutant designation is not applicable to this test event. Using the 25A tab for VOC reporting purposes."/>
    <m/>
  </r>
  <r>
    <x v="1"/>
    <n v="1806"/>
    <x v="4"/>
    <s v="Lake Compressor Station"/>
    <s v="County Highway 21"/>
    <s v="Freeport"/>
    <s v="43973"/>
    <m/>
    <s v="Harrison"/>
    <x v="9"/>
    <s v="Compressor Engine #3 - 1980 HP (15.43 MMBtu/hr) Waukesha P9390  - natural gas-fired four-stroke rich burn internal combustion engine  equipped with a three-way oxidation catalyst controlling CH2O, CO, NOx, &amp; VOCs by 80, 97, 98.5 &amp; 66 percent respectively"/>
    <x v="1"/>
    <s v="Waukesha P9390"/>
    <d v="2014-04-10T00:00:00"/>
    <s v="CC003(Catalytic Converter): Compressor Engine #3 - 3-way Catalyst"/>
    <s v="Air Hygiene Internatjional"/>
    <s v="1980 hp"/>
    <s v="1.0 g/hp-hr"/>
    <s v="1,782 hp"/>
    <s v="0.225 g/hp-hr"/>
    <s v="g/hp/hr"/>
    <n v="0.22500000000000001"/>
    <n v="1782"/>
    <n v="0.22500000000000001"/>
    <x v="5"/>
    <n v="4.2928380000000006"/>
    <s v="7E"/>
    <s v="Nitrogen Dioxide"/>
    <s v="PASS"/>
    <s v="NA"/>
    <s v="Y"/>
    <m/>
    <m/>
  </r>
  <r>
    <x v="9"/>
    <n v="1193"/>
    <x v="8"/>
    <s v="Archer Compressor Facility"/>
    <s v="County Highway 45"/>
    <s v="Cadiz"/>
    <s v="43907"/>
    <m/>
    <s v="Harrison"/>
    <x v="9"/>
    <s v="Compressor Engine #3 - 1775 HP Caterpillar G3606 (4S-LB) - natural gas-fired four-cycle lean burn internal combustion engine rated equipped with an oxidation catalyst controlling CO and VOC emissions."/>
    <x v="2"/>
    <s v="Cat 3600 Series"/>
    <d v="2013-12-12T00:00:00"/>
    <s v="OxidCat-102(Catalytic Converter): Oxidative Catalyst; OxidCat-102(Catalytic Converter): Oxidative Catalyst"/>
    <s v="Alliance Source Testing, LLC"/>
    <s v="1775 hp"/>
    <s v="1.96 lb/hr"/>
    <s v="1598"/>
    <s v="0.83 lb/hr"/>
    <s v="lbs/hr"/>
    <n v="0.83"/>
    <n v="1598"/>
    <n v="0.23580725907384231"/>
    <x v="6"/>
    <n v="4.0332237784730918"/>
    <s v="7E"/>
    <s v="Nitrogen Dioxide"/>
    <s v="PASS"/>
    <s v="NA"/>
    <s v="Y"/>
    <s v="PTIO P0113393 and NSPS JJJJ testing requirements."/>
    <m/>
  </r>
  <r>
    <x v="1"/>
    <n v="546"/>
    <x v="5"/>
    <s v="Utica Gas Services, LLC-Carrollton Compressor Facility"/>
    <s v="2098 Panda Road SE"/>
    <s v="Carrollton"/>
    <s v="44615"/>
    <m/>
    <s v="Carroll"/>
    <x v="16"/>
    <s v="1,775 HP natural gas-fired Caterpillar G3606 engine #8 equipped with an oxidation catalyst"/>
    <x v="2"/>
    <s v="Cat 3600 Series"/>
    <d v="2014-02-10T00:00:00"/>
    <s v="Oxid. Cat.(Catalytic Converter): Oxidative Catalyst"/>
    <s v="Air Hygiene Services"/>
    <s v="1775 hp"/>
    <s v="82ppmvd@15%O2, 1.96lbs/hr, 1.0g/hp-hr"/>
    <s v="1620 HP"/>
    <s v="23.59ppmvd@15%O2, 0.86lbs/hr, 0.24g/hp-hr"/>
    <s v="g/hp/hr"/>
    <n v="0.24"/>
    <n v="1620"/>
    <n v="0.24"/>
    <x v="6"/>
    <n v="4.1049360000000004"/>
    <s v="7E"/>
    <s v="Nitrogen Oxide"/>
    <s v="PASS"/>
    <s v="NA"/>
    <s v="Y"/>
    <m/>
    <m/>
  </r>
  <r>
    <x v="1"/>
    <n v="574"/>
    <x v="5"/>
    <s v="Utica Gas Services, LLC-Carrollton Compressor Facility"/>
    <s v="2098 Panda Road SE"/>
    <s v="Carrollton"/>
    <s v="44615"/>
    <m/>
    <s v="Carroll"/>
    <x v="16"/>
    <s v="1,775 HP natural gas-fired Caterpillar G3606 engine #8 equipped with an oxidation catalyst"/>
    <x v="2"/>
    <s v="Cat 3600 Series"/>
    <d v="2014-02-11T00:00:00"/>
    <s v="Oxid. Cat.(Catalytic Converter): Oxidative Catalyst"/>
    <s v="Air Hygiene Services"/>
    <s v="1775 hp"/>
    <s v="82ppmvd@15%O2, 1.96lbs/hr, 1.0g/hp-hr"/>
    <s v="1620 HP"/>
    <s v="23.59ppmvd@15%O2, 0.86lbs/hr, 0.24g/hp-hr"/>
    <s v="g/hp/hr"/>
    <n v="0.24"/>
    <n v="1620"/>
    <n v="0.24"/>
    <x v="6"/>
    <n v="4.1049360000000004"/>
    <s v="7E"/>
    <s v="Nitrogen Oxide"/>
    <s v="PASS"/>
    <s v="NA"/>
    <s v="Y"/>
    <m/>
    <m/>
  </r>
  <r>
    <x v="1"/>
    <n v="606"/>
    <x v="5"/>
    <s v="Utica Gas Services, LLC-Carrollton Compressor Facility"/>
    <s v="2098 Panda Road SE"/>
    <s v="Carrollton"/>
    <s v="44615"/>
    <m/>
    <s v="Carroll"/>
    <x v="16"/>
    <s v="1,775 HP natural gas-fired Caterpillar G3606 engine #8 equipped with an oxidation catalyst"/>
    <x v="2"/>
    <s v="Cat 3600 Series"/>
    <d v="2014-02-12T00:00:00"/>
    <s v="Oxid. Cat.(Catalytic Converter): Oxidative Catalyst"/>
    <s v="Air Hygiene Services"/>
    <s v="1775 hp"/>
    <s v="82ppmvd@15%O2, 1.96lbs/hr, 1.0g/hp-hr"/>
    <s v="1620 HP"/>
    <s v="23.59ppmvd@15%O2, 0.86lbs/hr, 0.24g/hp-hr"/>
    <s v="g/hp/hr"/>
    <n v="0.24"/>
    <n v="1620"/>
    <n v="0.24"/>
    <x v="6"/>
    <n v="4.1049360000000004"/>
    <s v="7E"/>
    <s v="Nitrogen Oxide"/>
    <s v="PASS"/>
    <s v="NA"/>
    <s v="Y"/>
    <m/>
    <m/>
  </r>
  <r>
    <x v="1"/>
    <n v="1158"/>
    <x v="18"/>
    <s v="East Ohio Gas - Chippewa Station"/>
    <s v="17045 Galehouse Road"/>
    <s v="Doylestown"/>
    <s v="44230"/>
    <m/>
    <s v="Wayne"/>
    <x v="21"/>
    <s v="2,370 hp 4SLB SI ICE; CAT G3608"/>
    <x v="2"/>
    <s v="Cat 3600 Series"/>
    <d v="2014-06-02T00:00:00"/>
    <s v="Engine 5 Converter(Catalytic Converter): Engine #5; Cat B010(Catalytic Converter): Catalytic Converter for B010, engine #6; Catalytic(Catalytic Converter): Engine 7 Catalytic converter"/>
    <s v="AIR/COMPLIANCE CONSULTANTS, INC."/>
    <s v="2370 hp"/>
    <s v="82 ppm@15%O2 or 1.0 g/bhp-hr"/>
    <s v="2315 Hp"/>
    <s v="20.13 ppm@15%O2 and 0.25 g/bhp-hr"/>
    <m/>
    <m/>
    <m/>
    <n v="0.25"/>
    <x v="8"/>
    <n v="5.7093300000000005"/>
    <s v="7E"/>
    <s v="Nitrogen Oxide"/>
    <s v="PASS"/>
    <s v="NA"/>
    <s v="Y"/>
    <s v="B009-2.8 Catalyst Pressure and 853 degF Catalyst temp, B010-2.16 Catalyst Pressure and 908 degF Catalyst temp, B014-1.0 Catalyst Pressure and 851 degF Catalyst Temperature"/>
    <m/>
  </r>
  <r>
    <x v="1"/>
    <n v="1165"/>
    <x v="18"/>
    <s v="East Ohio Gas - Chippewa Station"/>
    <s v="17045 Galehouse Road"/>
    <s v="Doylestown"/>
    <s v="44230"/>
    <m/>
    <s v="Wayne"/>
    <x v="21"/>
    <s v="2,370 hp 4SLB SI ICE; CAT G3608"/>
    <x v="2"/>
    <s v="Cat 3600 Series"/>
    <d v="2014-06-03T00:00:00"/>
    <s v="Engine 5 Converter(Catalytic Converter): Engine #5; Cat B010(Catalytic Converter): Catalytic Converter for B010, engine #6; Catalytic(Catalytic Converter): Engine 7 Catalytic converter"/>
    <s v="AIR/COMPLIANCE CONSULTANTS, INC."/>
    <s v="2370 hp"/>
    <s v="82 ppm@15%O2 or 1.0 g/bhp-hr"/>
    <s v="2315 Hp"/>
    <s v="20.13 ppm@15%O2 and 0.25 g/bhp-hr"/>
    <m/>
    <m/>
    <m/>
    <n v="0.25"/>
    <x v="8"/>
    <n v="5.7093300000000005"/>
    <s v="7E"/>
    <s v="Nitrogen Oxide"/>
    <s v="PASS"/>
    <s v="NA"/>
    <s v="Y"/>
    <s v="B009-2.8 Catalyst Pressure and 853 degF Catalyst temp, B010-2.16 Catalyst Pressure and 908 degF Catalyst temp, B014-1.0 Catalyst Pressure and 851 degF Catalyst Temperature"/>
    <m/>
  </r>
  <r>
    <x v="9"/>
    <n v="1199"/>
    <x v="8"/>
    <s v="Archer Compressor Facility"/>
    <s v="County Highway 45"/>
    <s v="Cadiz"/>
    <s v="43907"/>
    <m/>
    <s v="Harrison"/>
    <x v="12"/>
    <s v="Compressor Engine #5 - 1775 HP Caterpillar G3606 (4S-LB) - natural gas-fired four-cycle lean burn internal combustion engine rated equipped with an oxidation catalyst controlling CO and VOC emissions."/>
    <x v="2"/>
    <s v="Cat 3600 Series"/>
    <d v="2013-12-12T00:00:00"/>
    <s v="OxidCat-102(Catalytic Converter): Oxidative Catalyst; OxidCat-102(Catalytic Converter): Oxidative Catalyst"/>
    <s v="Alliance Source Testing, LLC"/>
    <s v="1775 hp"/>
    <s v="1.96 lb/hr"/>
    <s v="1615"/>
    <s v="0.89 lb/hr"/>
    <s v="lbs/hr"/>
    <n v="0.89"/>
    <n v="1615"/>
    <n v="0.2501919504643963"/>
    <x v="6"/>
    <n v="4.2792581015479882"/>
    <s v="7E"/>
    <s v="Nitrogen Dioxide"/>
    <s v="PASS"/>
    <s v="NA"/>
    <s v="Y"/>
    <s v="PTIO P0113393 and NSPS JJJJ testing requirements."/>
    <m/>
  </r>
  <r>
    <x v="1"/>
    <n v="540"/>
    <x v="5"/>
    <s v="Utica Gas Services, LLC-Carrollton Compressor Facility"/>
    <s v="2098 Panda Road SE"/>
    <s v="Carrollton"/>
    <s v="44615"/>
    <m/>
    <s v="Carroll"/>
    <x v="19"/>
    <s v="1,775 HP natural gas-fired Caterpillar G3606 engine #6 equipped with an oxidation catalyst"/>
    <x v="2"/>
    <s v="Cat 3600 Series"/>
    <d v="2014-02-10T00:00:00"/>
    <s v="Oxid. Cat.(Catalytic Converter): Oxidative Catalyst"/>
    <s v="Air Hygiene Services"/>
    <s v="1775 hp"/>
    <s v="82ppmvd@15%O2, 1.96lbs/hr, 1.0g/hp-hr"/>
    <s v="1623 HP"/>
    <s v="26.92ppmvd@15%O2, 0.94lbs/hr, 0.26g/hp-hr"/>
    <s v="g/hp/hr"/>
    <n v="0.26"/>
    <n v="1623"/>
    <n v="0.26"/>
    <x v="6"/>
    <n v="4.4470140000000002"/>
    <s v="7E"/>
    <s v="Nitrogen Oxide"/>
    <s v="PASS"/>
    <s v="NA"/>
    <s v="Y"/>
    <m/>
    <m/>
  </r>
  <r>
    <x v="1"/>
    <n v="568"/>
    <x v="5"/>
    <s v="Utica Gas Services, LLC-Carrollton Compressor Facility"/>
    <s v="2098 Panda Road SE"/>
    <s v="Carrollton"/>
    <s v="44615"/>
    <m/>
    <s v="Carroll"/>
    <x v="19"/>
    <s v="1,775 HP natural gas-fired Caterpillar G3606 engine #6 equipped with an oxidation catalyst"/>
    <x v="2"/>
    <s v="Cat 3600 Series"/>
    <d v="2014-02-11T00:00:00"/>
    <s v="Oxid. Cat.(Catalytic Converter): Oxidative Catalyst"/>
    <s v="Air Hygiene Services"/>
    <s v="1775 hp"/>
    <s v="82ppmvd@15%O2, 1.96lbs/hr, 1.0g/hp-hr"/>
    <s v="1623 HP"/>
    <s v="26.92ppmvd@15%O2, 0.94lbs/hr, 0.26g/hp-hr"/>
    <s v="g/hp/hr"/>
    <n v="0.26"/>
    <n v="1623"/>
    <n v="0.26"/>
    <x v="6"/>
    <n v="4.4470140000000002"/>
    <s v="7E"/>
    <s v="Nitrogen Oxide"/>
    <s v="PASS"/>
    <s v="NA"/>
    <s v="Y"/>
    <m/>
    <m/>
  </r>
  <r>
    <x v="1"/>
    <n v="598"/>
    <x v="5"/>
    <s v="Utica Gas Services, LLC-Carrollton Compressor Facility"/>
    <s v="2098 Panda Road SE"/>
    <s v="Carrollton"/>
    <s v="44615"/>
    <m/>
    <s v="Carroll"/>
    <x v="19"/>
    <s v="1,775 HP natural gas-fired Caterpillar G3606 engine #6 equipped with an oxidation catalyst"/>
    <x v="2"/>
    <s v="Cat 3600 Series"/>
    <d v="2014-02-12T00:00:00"/>
    <s v="Oxid. Cat.(Catalytic Converter): Oxidative Catalyst"/>
    <s v="Air Hygiene Services"/>
    <s v="1775 hp"/>
    <s v="82ppmvd@15%O2, 1.96lbs/hr, 1.0g/hp-hr"/>
    <s v="1623 HP"/>
    <s v="26.92ppmvd@15%O2, 0.94lbs/hr, 0.26g/hp-hr"/>
    <s v="g/hp/hr"/>
    <n v="0.26"/>
    <n v="1623"/>
    <n v="0.26"/>
    <x v="6"/>
    <n v="4.4470140000000002"/>
    <s v="7E"/>
    <s v="Nitrogen Oxide"/>
    <s v="PASS"/>
    <s v="NA"/>
    <s v="Y"/>
    <m/>
    <m/>
  </r>
  <r>
    <x v="6"/>
    <n v="708"/>
    <x v="19"/>
    <s v="Barnesville West Compressor Station"/>
    <s v="Hwy 801"/>
    <s v="Warren Twp."/>
    <s v="43713"/>
    <m/>
    <s v="Belmont"/>
    <x v="16"/>
    <s v="Compressor Engine #6 - Natural gas-fired four-stroke lean burn (4SLB) internal combustion engine rated at an operating capacity of 2,370 horsepower (hp) and equipped with an oxidation catalyst"/>
    <x v="2"/>
    <m/>
    <d v="2015-03-27T00:00:00"/>
    <s v="CC006(Catalytic Converter): Compressor Engine #6 Catalytic Converter"/>
    <s v="Air Hygiene International, Inc"/>
    <s v="2,370 hp"/>
    <s v="0.5 g/hp-hr"/>
    <s v="2,309"/>
    <s v="0.26 g/hp-hr"/>
    <s v="g/hp/hr"/>
    <n v="0.26"/>
    <n v="2309"/>
    <n v="0.26"/>
    <x v="8"/>
    <n v="5.9377032000000005"/>
    <s v="7E"/>
    <s v="Nitrogen Dioxide"/>
    <s v="PP"/>
    <s v="NA"/>
    <s v="Y"/>
    <m/>
    <m/>
  </r>
  <r>
    <x v="1"/>
    <n v="1810"/>
    <x v="4"/>
    <s v="Lake Compressor Station"/>
    <s v="County Highway 21"/>
    <s v="Freeport"/>
    <s v="43973"/>
    <m/>
    <s v="Harrison"/>
    <x v="11"/>
    <s v="Compressor Engine #4 - 1980 HP (15.43 MMBtu/hr) Waukesha P9390  - natural gas-fired four-stroke rich burn internal combustion engine  equipped with a three-way oxidation catalyst controlling CH2O, CO, NOx, &amp; VOCs by 80, 97, 98.5 &amp; 66 percent respectively"/>
    <x v="1"/>
    <s v="Waukesha P9390"/>
    <d v="2014-04-10T00:00:00"/>
    <s v="CC004(Catalytic Converter): Compressor Engine #4 - 3-way Catalyst"/>
    <s v="Air Hygiene International"/>
    <s v="1,980 hp"/>
    <s v="1.0 g/hp-hr"/>
    <s v="1,782"/>
    <s v="0.269 g/hp-hr"/>
    <s v="g/hp/hr"/>
    <n v="0.26900000000000002"/>
    <n v="1782"/>
    <n v="0.26900000000000002"/>
    <x v="5"/>
    <n v="5.1323263200000007"/>
    <s v="7E"/>
    <s v="Nitrogen Dioxide"/>
    <s v="PASS"/>
    <s v="NA"/>
    <s v="Y"/>
    <m/>
    <m/>
  </r>
  <r>
    <x v="1"/>
    <n v="532"/>
    <x v="5"/>
    <s v="Utica Gas Services, LLC-Carrollton Compressor Facility"/>
    <s v="2098 Panda Road SE"/>
    <s v="Carrollton"/>
    <s v="44615"/>
    <m/>
    <s v="Carroll"/>
    <x v="14"/>
    <s v="1,775 HP natural gas-fired Caterpillar G3606 engine #4 equipped with an oxidation catalyst"/>
    <x v="2"/>
    <s v="Cat 3600 Series"/>
    <d v="2014-02-10T00:00:00"/>
    <s v="Oxid. Cat.(Catalytic Converter): Oxidative Catalyst"/>
    <s v="Air Hygiene Services"/>
    <s v="1775 hp"/>
    <s v="82ppmvd@15%O2, 1.96lbs/hr, 1.0g/hp-hr"/>
    <s v="1613 HP"/>
    <s v="26.08ppmvd@15%O2, 0.96lbs/hr, 0.27g/hp-hr"/>
    <s v="g/hp/hr"/>
    <n v="0.27"/>
    <n v="1613"/>
    <n v="0.27"/>
    <x v="6"/>
    <n v="4.6180530000000006"/>
    <s v="7E"/>
    <s v="Nitrogen Oxide"/>
    <s v="PASS"/>
    <s v="NA"/>
    <s v="Y"/>
    <m/>
    <m/>
  </r>
  <r>
    <x v="1"/>
    <n v="562"/>
    <x v="5"/>
    <s v="Utica Gas Services, LLC-Carrollton Compressor Facility"/>
    <s v="2098 Panda Road SE"/>
    <s v="Carrollton"/>
    <s v="44615"/>
    <m/>
    <s v="Carroll"/>
    <x v="14"/>
    <s v="1,775 HP natural gas-fired Caterpillar G3606 engine #4 equipped with an oxidation catalyst"/>
    <x v="2"/>
    <s v="Cat 3600 Series"/>
    <d v="2014-02-11T00:00:00"/>
    <s v="Oxid. Cat.(Catalytic Converter): Oxidative Catalyst"/>
    <s v="Air Hygiene Services"/>
    <s v="1775 hp"/>
    <s v="82ppmvd@15%O2, 1.96lbs/hr, 1.0g/hp-hr"/>
    <s v="1613 HP"/>
    <s v="26.08ppmvd@15%O2, 0.96lbs/hr, 0.27g/hp-hr"/>
    <s v="g/hp/hr"/>
    <n v="0.27"/>
    <n v="1613"/>
    <n v="0.27"/>
    <x v="6"/>
    <n v="4.6180530000000006"/>
    <s v="7E"/>
    <s v="Nitrogen Oxide"/>
    <s v="PASS"/>
    <s v="NA"/>
    <s v="Y"/>
    <m/>
    <m/>
  </r>
  <r>
    <x v="1"/>
    <n v="593"/>
    <x v="5"/>
    <s v="Utica Gas Services, LLC-Carrollton Compressor Facility"/>
    <s v="2098 Panda Road SE"/>
    <s v="Carrollton"/>
    <s v="44615"/>
    <m/>
    <s v="Carroll"/>
    <x v="14"/>
    <s v="1,775 HP natural gas-fired Caterpillar G3606 engine #4 equipped with an oxidation catalyst"/>
    <x v="2"/>
    <s v="Cat 3600 Series"/>
    <d v="2014-02-12T00:00:00"/>
    <s v="Oxid. Cat.(Catalytic Converter): Oxidative Catalyst"/>
    <s v="Air Hygiene Services"/>
    <s v="1775 hp"/>
    <s v="82ppmvd@15%O2, 1.96lbs/hr, 1.0g/hp-hr"/>
    <s v="1613 HP"/>
    <s v="26.08ppmvd@15%O2, 0.96lbs/hr, 0.27g/hp-hr"/>
    <s v="g/hp/hr"/>
    <n v="0.27"/>
    <n v="1613"/>
    <n v="0.27"/>
    <x v="6"/>
    <n v="4.6180530000000006"/>
    <s v="7E"/>
    <s v="Nitrogen Oxide"/>
    <s v="PASS"/>
    <s v="NA"/>
    <s v="Y"/>
    <m/>
    <m/>
  </r>
  <r>
    <x v="6"/>
    <n v="704"/>
    <x v="19"/>
    <s v="Barnesville West Compressor Station"/>
    <s v="Hwy 801"/>
    <s v="Warren Twp."/>
    <s v="43713"/>
    <m/>
    <s v="Belmont"/>
    <x v="20"/>
    <s v="Compressor Engine #5 - Natural gas-fired four-stroke lean burn (4SLB) internal combustion engine rated at an operating capacity of 2,370 horsepower (hp) and equipped with an oxidation catalyst"/>
    <x v="2"/>
    <m/>
    <d v="2015-03-27T00:00:00"/>
    <s v="CC005(Catalytic Converter): Compressor Engine #5 Catalytic Converter"/>
    <s v="Air Hygiene International, Inc"/>
    <s v="2,370 hp"/>
    <s v="0.5 g/hp-hr"/>
    <s v="2,204 hp"/>
    <s v="0.27 g/hp-hr"/>
    <s v="g/hp/hr"/>
    <n v="0.27"/>
    <n v="2204"/>
    <n v="0.27"/>
    <x v="8"/>
    <n v="6.1660764000000015"/>
    <s v="7E"/>
    <s v="Nitrogen Dioxide"/>
    <s v="PP"/>
    <s v="NA"/>
    <s v="Y"/>
    <m/>
    <m/>
  </r>
  <r>
    <x v="1"/>
    <n v="541"/>
    <x v="5"/>
    <s v="Utica Gas Services, LLC-Carrollton Compressor Facility"/>
    <s v="2098 Panda Road SE"/>
    <s v="Carrollton"/>
    <s v="44615"/>
    <m/>
    <s v="Carroll"/>
    <x v="20"/>
    <s v="1,775 HP natural gas-fired Caterpillar G3606 engine #7 equipped with an oxidation catalyst"/>
    <x v="2"/>
    <s v="Cat 3600 Series"/>
    <d v="2014-02-10T00:00:00"/>
    <s v="Oxid. Cat.(Catalytic Converter): Oxidative Catalyst"/>
    <s v="Air Hygiene Services"/>
    <s v="1775 hp"/>
    <s v="82ppmvd@15%O2, 1.96lbs/hr, 1.0g/hp-hr"/>
    <s v="1615 HP"/>
    <s v="27.51ppmvd@15%O2, 0.99lbs/hr, 0.28g/hp-hr"/>
    <s v="g/hp/hr"/>
    <n v="0.28000000000000003"/>
    <n v="1615"/>
    <n v="0.28000000000000003"/>
    <x v="6"/>
    <n v="4.789092000000001"/>
    <s v="7E"/>
    <s v="Nitrogen Oxide"/>
    <s v="PASS"/>
    <s v="NA"/>
    <s v="Y"/>
    <m/>
    <m/>
  </r>
  <r>
    <x v="1"/>
    <n v="571"/>
    <x v="5"/>
    <s v="Utica Gas Services, LLC-Carrollton Compressor Facility"/>
    <s v="2098 Panda Road SE"/>
    <s v="Carrollton"/>
    <s v="44615"/>
    <m/>
    <s v="Carroll"/>
    <x v="20"/>
    <s v="1,775 HP natural gas-fired Caterpillar G3606 engine #7 equipped with an oxidation catalyst"/>
    <x v="2"/>
    <s v="Cat 3600 Series"/>
    <d v="2014-02-11T00:00:00"/>
    <s v="Oxid. Cat.(Catalytic Converter): Oxidative Catalyst"/>
    <s v="Air Hygiene Services"/>
    <s v="1775 hp"/>
    <s v="82ppmvd@15%O2, 1.96lbs/hr, 1.0g/hp-hr"/>
    <s v="1615 HP"/>
    <s v="27.51ppmvd@15%O2, 0.99lbs/hr, 0.28g/hp-hr"/>
    <s v="g/hp/hr"/>
    <n v="0.28000000000000003"/>
    <n v="1615"/>
    <n v="0.28000000000000003"/>
    <x v="6"/>
    <n v="4.789092000000001"/>
    <s v="7E"/>
    <s v="Nitrogen Oxide"/>
    <s v="PASS"/>
    <s v="NA"/>
    <s v="Y"/>
    <m/>
    <m/>
  </r>
  <r>
    <x v="1"/>
    <n v="603"/>
    <x v="5"/>
    <s v="Utica Gas Services, LLC-Carrollton Compressor Facility"/>
    <s v="2098 Panda Road SE"/>
    <s v="Carrollton"/>
    <s v="44615"/>
    <m/>
    <s v="Carroll"/>
    <x v="20"/>
    <s v="1,775 HP natural gas-fired Caterpillar G3606 engine #7 equipped with an oxidation catalyst"/>
    <x v="2"/>
    <s v="Cat 3600 Series"/>
    <d v="2014-02-12T00:00:00"/>
    <s v="Oxid. Cat.(Catalytic Converter): Oxidative Catalyst"/>
    <s v="Air Hygiene Services"/>
    <s v="1775 hp"/>
    <s v="82ppmvd@15%O2, 1.96lbs/hr, 1.0g/hp-hr"/>
    <s v="1615 HP"/>
    <s v="27.51ppmvd@15%O2, 0.99lbs/hr, 0.28g/hp-hr"/>
    <s v="g/hp/hr"/>
    <n v="0.28000000000000003"/>
    <n v="1615"/>
    <n v="0.28000000000000003"/>
    <x v="6"/>
    <n v="4.789092000000001"/>
    <s v="7E"/>
    <s v="Nitrogen Oxide"/>
    <s v="PASS"/>
    <s v="NA"/>
    <s v="Y"/>
    <m/>
    <m/>
  </r>
  <r>
    <x v="6"/>
    <n v="794"/>
    <x v="17"/>
    <s v="Scio Compressor Station"/>
    <s v="37650 Bower Rd"/>
    <s v="Scio"/>
    <s v="43988"/>
    <m/>
    <s v="Harrison"/>
    <x v="9"/>
    <s v="Compressor Engine #3 - 1,775 HP Caterpillar G3606 (4S-LB) - natural gas-fired four-cycle lean burn internal combustion engine equipped with an oxidation catalyst controlling CO &amp; VOC emissions"/>
    <x v="2"/>
    <s v="Cat 3600 Series"/>
    <d v="2015-06-22T00:00:00"/>
    <s v="CC003(Catalytic Converter): Compressor Engine #3 - Oxidation Catalyst"/>
    <s v="Alliance Source Testing"/>
    <s v="1775 hp"/>
    <s v="0.50 g/hp-hr"/>
    <s v="1772 hp"/>
    <s v="0.28 g/hp-hr"/>
    <s v="g/hp/hr"/>
    <n v="0.28000000000000003"/>
    <n v="1772"/>
    <n v="0.28000000000000003"/>
    <x v="6"/>
    <n v="4.789092000000001"/>
    <s v="7E"/>
    <s v="Nitrogen Dioxide"/>
    <s v="PP"/>
    <s v="NA"/>
    <s v="Y"/>
    <m/>
    <m/>
  </r>
  <r>
    <x v="6"/>
    <n v="811"/>
    <x v="17"/>
    <s v="Scio Compressor Station"/>
    <s v="37650 Bower Rd"/>
    <s v="Scio"/>
    <s v="43988"/>
    <m/>
    <s v="Harrison"/>
    <x v="11"/>
    <s v="Compressor Engine #4 - 1,775 HP Caterpillar G3606 (4S-LB) - natural gas-fired four-cycle lean burn internal combustion engine equipped with an oxidation catalyst controlling CO &amp; VOC emissions"/>
    <x v="2"/>
    <s v="Cat 3600 Series"/>
    <d v="2015-07-01T00:00:00"/>
    <s v="CC004(Catalytic Converter): Compressor Engine #4 - Oxidation Catalyst"/>
    <s v="Alliance Source Testing"/>
    <s v="1775 hp"/>
    <s v="0.50 g/hp-hr"/>
    <s v="1615 hp"/>
    <s v="0.28 g/hp-hr"/>
    <s v="g/hp/hr"/>
    <n v="0.28000000000000003"/>
    <n v="1615"/>
    <n v="0.28000000000000003"/>
    <x v="6"/>
    <n v="4.789092000000001"/>
    <s v="7E"/>
    <s v="Nitrogen Dioxide"/>
    <s v="PP"/>
    <s v="NA"/>
    <s v="Y"/>
    <m/>
    <m/>
  </r>
  <r>
    <x v="6"/>
    <n v="819"/>
    <x v="17"/>
    <s v="Scio Compressor Station"/>
    <s v="37650 Bower Rd"/>
    <s v="Scio"/>
    <s v="43988"/>
    <m/>
    <s v="Harrison"/>
    <x v="19"/>
    <s v="Compressor Engine #9 - 1,775 HP Caterpillar G3606 (4S-LB) - natural gas-fired four-cycle lean burn internal combustion engine equipped with an oxidation catalyst controlling CO &amp; VOC emissions"/>
    <x v="2"/>
    <s v="Cat 3600 Series"/>
    <d v="2015-07-01T00:00:00"/>
    <s v="CC009(Catalytic Converter): Compressor Engine #9 - Oxidation Catalyst"/>
    <s v="Alliance Source Testing"/>
    <s v="1775 hp"/>
    <s v="0.50 g/hp-hr"/>
    <s v="1728 hp"/>
    <s v="0.28 g/hp-hr"/>
    <s v="g/hp/hr"/>
    <n v="0.28000000000000003"/>
    <n v="1728"/>
    <n v="0.28000000000000003"/>
    <x v="6"/>
    <n v="4.789092000000001"/>
    <s v="7E"/>
    <s v="Nitrogen Dioxide"/>
    <s v="PP"/>
    <s v="NA"/>
    <s v="Y"/>
    <m/>
    <m/>
  </r>
  <r>
    <x v="1"/>
    <n v="529"/>
    <x v="5"/>
    <s v="Utica Gas Services, LLC-Carrollton Compressor Facility"/>
    <s v="2098 Panda Road SE"/>
    <s v="Carrollton"/>
    <s v="44615"/>
    <m/>
    <s v="Carroll"/>
    <x v="13"/>
    <s v="1,775 HP natural gas-fired Caterpillar G3606 engine #3 equipped with an oxidation catalyst"/>
    <x v="2"/>
    <s v="Cat 3600 Series"/>
    <d v="2014-02-10T00:00:00"/>
    <s v="Oxid. Cat.(Catalytic Converter): Oxidative Catalyst"/>
    <s v="Air Hygiene Services"/>
    <s v="1775 hp"/>
    <s v="82ppmvd@15%O2, 1.96lbs/hr, 1.0g/hp-hr"/>
    <s v="1617 HP"/>
    <s v="28.57ppmvd@15%O2, 1.04lbs/hr, 0.29g/hp-hr"/>
    <s v="g/hp/hr"/>
    <n v="0.28999999999999998"/>
    <n v="1617"/>
    <n v="0.28999999999999998"/>
    <x v="6"/>
    <n v="4.9601310000000005"/>
    <s v="7E"/>
    <s v="Nitrogen Oxide"/>
    <s v="PASS"/>
    <s v="NA"/>
    <s v="Y"/>
    <m/>
    <m/>
  </r>
  <r>
    <x v="1"/>
    <n v="561"/>
    <x v="5"/>
    <s v="Utica Gas Services, LLC-Carrollton Compressor Facility"/>
    <s v="2098 Panda Road SE"/>
    <s v="Carrollton"/>
    <s v="44615"/>
    <m/>
    <s v="Carroll"/>
    <x v="13"/>
    <s v="1,775 HP natural gas-fired Caterpillar G3606 engine #3 equipped with an oxidation catalyst"/>
    <x v="2"/>
    <s v="Cat 3600 Series"/>
    <d v="2014-02-11T00:00:00"/>
    <s v="Oxid. Cat.(Catalytic Converter): Oxidative Catalyst"/>
    <s v="Air Hygiene Services"/>
    <s v="1775 hp"/>
    <s v="82ppmvd@15%O2, 1.96lbs/hr, 1.0g/hp-hr"/>
    <s v="1617 HP"/>
    <s v="28.57ppmvd@15%O2, 1.04lbs/hr, 0.29g/hp-hr"/>
    <s v="g/hp/hr"/>
    <n v="0.28999999999999998"/>
    <n v="1617"/>
    <n v="0.28999999999999998"/>
    <x v="6"/>
    <n v="4.9601310000000005"/>
    <s v="7E"/>
    <s v="Nitrogen Oxide"/>
    <s v="PASS"/>
    <s v="NA"/>
    <s v="Y"/>
    <m/>
    <m/>
  </r>
  <r>
    <x v="1"/>
    <n v="589"/>
    <x v="5"/>
    <s v="Utica Gas Services, LLC-Carrollton Compressor Facility"/>
    <s v="2098 Panda Road SE"/>
    <s v="Carrollton"/>
    <s v="44615"/>
    <m/>
    <s v="Carroll"/>
    <x v="13"/>
    <s v="1,775 HP natural gas-fired Caterpillar G3606 engine #3 equipped with an oxidation catalyst"/>
    <x v="2"/>
    <s v="Cat 3600 Series"/>
    <d v="2014-02-12T00:00:00"/>
    <s v="Oxid. Cat.(Catalytic Converter): Oxidative Catalyst"/>
    <s v="Air Hygiene Services"/>
    <s v="1775 hp"/>
    <s v="82ppmvd@15%O2, 1.96lbs/hr, 1.0g/hp-hr"/>
    <s v="1617 HP"/>
    <s v="28.57ppmvd@15%O2, 1.04lbs/hr, 0.29g/hp-hr"/>
    <s v="g/hp/hr"/>
    <n v="0.28999999999999998"/>
    <n v="1617"/>
    <n v="0.28999999999999998"/>
    <x v="6"/>
    <n v="4.9601310000000005"/>
    <s v="7E"/>
    <s v="Nitrogen Oxide"/>
    <s v="PASS"/>
    <s v="NA"/>
    <s v="Y"/>
    <m/>
    <m/>
  </r>
  <r>
    <x v="1"/>
    <n v="192"/>
    <x v="15"/>
    <s v="Augusta Compressor Facility- Utica Gas Services, L.L.C."/>
    <s v="8034 Bane Rd NE"/>
    <s v="East Twp."/>
    <s v="44427"/>
    <m/>
    <s v="Carroll"/>
    <x v="13"/>
    <s v="1,775-hp Caterpillar G3606 Compressor Engine w/ Oxidation Catalyst"/>
    <x v="2"/>
    <s v="Cat 3600 Series"/>
    <d v="2014-09-18T00:00:00"/>
    <s v="Oxid. Cat. 3(Catalytic Converter): Oxidative Catalyst; Oxid. Cat. 4(Catalytic Converter): Oxidative Catalyst; Oxid. Cat. 5(Catalytic Converter): Oxidative Catalyst; Oxid. Cat. 6(Catalytic Converter): Oxidative Catalyst; Oxid. Cat. 7(Catalytic Converter):"/>
    <s v="Great Plains Analytics"/>
    <s v="1775 hp"/>
    <s v="1.96 lbs/hr, 1.0 g/hp/hr, 82_x000a_ppmvd@15%O2"/>
    <s v="1831"/>
    <s v="1.18 lbs/hr, 0.29 g/hp/hr, 27.9_x000a_ppmvd@15%O2"/>
    <s v="g/hp/hr"/>
    <n v="0.28999999999999998"/>
    <n v="1831"/>
    <n v="0.28999999999999998"/>
    <x v="6"/>
    <n v="4.9601310000000005"/>
    <s v="7E"/>
    <s v="Nitrogen Oxide"/>
    <s v="PASS"/>
    <s v="NA"/>
    <s v="Y"/>
    <m/>
    <m/>
  </r>
  <r>
    <x v="1"/>
    <n v="618"/>
    <x v="15"/>
    <s v="Augusta Compressor Facility- Utica Gas Services, L.L.C."/>
    <s v="8034 Bane Rd NE"/>
    <s v="East Twp."/>
    <s v="44427"/>
    <m/>
    <s v="Carroll"/>
    <x v="13"/>
    <s v="1,775-hp Caterpillar G3606 Compressor Engine w/ Oxidation Catalyst"/>
    <x v="2"/>
    <s v="Cat 3600 Series"/>
    <d v="2014-09-16T00:00:00"/>
    <s v="Oxid. Cat. 3(Catalytic Converter): Oxidative Catalyst; Oxid. Cat. 4(Catalytic Converter): Oxidative Catalyst; Oxid. Cat. 5(Catalytic Converter): Oxidative Catalyst; Oxid. Cat. 6(Catalytic Converter): Oxidative Catalyst; Oxid. Cat. 7(Catalytic Converter):"/>
    <s v="Great Plains Analytics"/>
    <s v="1775 hp"/>
    <s v="1.96 lbs/hr, 1.0 g/hp/hr, 82_x000a_ppmvd@15%O2"/>
    <s v="1831"/>
    <s v="1.18 lbs/hr, 0.29 g/hp/hr, 27.9_x000a_ppmvd@15%O2"/>
    <s v="g/hp/hr"/>
    <n v="0.28999999999999998"/>
    <n v="1831"/>
    <n v="0.28999999999999998"/>
    <x v="6"/>
    <n v="4.9601310000000005"/>
    <s v="7E"/>
    <s v="Nitrogen Oxide"/>
    <s v="PASS"/>
    <s v="NA"/>
    <s v="Y"/>
    <m/>
    <m/>
  </r>
  <r>
    <x v="1"/>
    <n v="641"/>
    <x v="15"/>
    <s v="Augusta Compressor Facility- Utica Gas Services, L.L.C."/>
    <s v="8034 Bane Rd NE"/>
    <s v="East Twp."/>
    <s v="44427"/>
    <m/>
    <s v="Carroll"/>
    <x v="13"/>
    <s v="1,775-hp Caterpillar G3606 Compressor Engine w/ Oxidation Catalyst"/>
    <x v="2"/>
    <s v="Cat 3600 Series"/>
    <d v="2014-09-17T00:00:00"/>
    <s v="Oxid. Cat. 3(Catalytic Converter): Oxidative Catalyst; Oxid. Cat. 4(Catalytic Converter): Oxidative Catalyst; Oxid. Cat. 5(Catalytic Converter): Oxidative Catalyst; Oxid. Cat. 6(Catalytic Converter): Oxidative Catalyst; Oxid. Cat. 7(Catalytic Converter):"/>
    <s v="Great Plains Analytics"/>
    <s v="1775 hp"/>
    <s v="1.96 lbs/hr, 1.0 g/hp/hr, 82_x000a_ppmvd@15%O2"/>
    <s v="1831"/>
    <s v="1.18 lbs/hr, 0.29 g/hp/hr, 27.9_x000a_ppmvd@15%O2"/>
    <s v="g/hp/hr"/>
    <n v="0.28999999999999998"/>
    <n v="1831"/>
    <n v="0.28999999999999998"/>
    <x v="6"/>
    <n v="4.9601310000000005"/>
    <s v="7E"/>
    <s v="Nitrogen Oxide"/>
    <s v="PASS"/>
    <s v="NA"/>
    <s v="Y"/>
    <m/>
    <m/>
  </r>
  <r>
    <x v="1"/>
    <n v="1848"/>
    <x v="8"/>
    <s v="Archer Compressor Facility"/>
    <s v="County Highway 45"/>
    <s v="Cadiz"/>
    <s v="43907"/>
    <m/>
    <s v="Harrison"/>
    <x v="10"/>
    <s v="Compressor Engine #1 - 1775 HP Caterpillar G3606 (4S-LB) - natural gas-fired four-cycle lean burn internal combustion engine rated equipped with an oxidation catalyst controlling CO and VOC emissions."/>
    <x v="2"/>
    <s v="Cat 3600 Series"/>
    <d v="2014-11-10T00:00:00"/>
    <s v="OxidCat-101(Catalytic Converter): Oxidative Catalyst"/>
    <s v="EcoTest Energy Inc."/>
    <s v="1775 hp"/>
    <s v="1.0 g/Hp-hr"/>
    <s v="1608 Hp"/>
    <s v="0.29 g/Hp-hr"/>
    <s v="g/hp/hr"/>
    <n v="0.28999999999999998"/>
    <n v="1608"/>
    <n v="0.28999999999999998"/>
    <x v="6"/>
    <n v="4.9601310000000005"/>
    <s v="7E"/>
    <s v="Nitrogen Dioxide"/>
    <s v="PASS"/>
    <s v="NA"/>
    <s v="Y"/>
    <s v="Method 7E not used.  Method 205, 320 and ASTM 6348-3 used. FTIR"/>
    <m/>
  </r>
  <r>
    <x v="1"/>
    <n v="1739"/>
    <x v="10"/>
    <s v="Arrowhead Compressor Station"/>
    <s v="E of Clements Rd and S of Jockey Hollow"/>
    <s v="Athens Twp."/>
    <s v="43977"/>
    <m/>
    <s v="Harrison"/>
    <x v="13"/>
    <s v="Compressor Engine #3 - Caterpillar G3608 - natural gas fired four-stroke, lean burn internal combustion engine rated at an operating capacity of 2,370 horsepower equipped with a catalytic convertor."/>
    <x v="2"/>
    <s v="Cat 3600 Series"/>
    <d v="2014-09-12T00:00:00"/>
    <s v="CC003(Catalytic Converter): Compressor Engine #3 Catalytic Convertor; CC004(Catalytic Converter): Compressor Engine #4 Catalytic Convertor"/>
    <s v="Air Hygeine International"/>
    <s v="2370 hp"/>
    <s v="0.50 g/Hp-hr"/>
    <s v="2243 Hp"/>
    <s v="0.29 g/Hp-hr"/>
    <s v="g/hp/hr"/>
    <n v="0.28999999999999998"/>
    <n v="2243"/>
    <n v="0.28999999999999998"/>
    <x v="8"/>
    <n v="6.6228228000000007"/>
    <s v="7E"/>
    <s v="Nitrogen Dioxide"/>
    <s v="PASS"/>
    <s v="NA"/>
    <s v="Y"/>
    <m/>
    <m/>
  </r>
  <r>
    <x v="6"/>
    <n v="816"/>
    <x v="17"/>
    <s v="Scio Compressor Station"/>
    <s v="37650 Bower Rd"/>
    <s v="Scio"/>
    <s v="43988"/>
    <m/>
    <s v="Harrison"/>
    <x v="14"/>
    <s v="Compressor Engine #7 - 1,775 HP Caterpillar G3606 (4S-LB) - natural gas-fired four-cycle lean burn internal combustion engine equipped with an oxidation catalyst controlling CO &amp; VOC emissions"/>
    <x v="2"/>
    <s v="Cat 3600 Series"/>
    <d v="2015-07-01T00:00:00"/>
    <s v="CC007(Catalytic Converter): Compressor Engine #7 - Oxidation Catalyst"/>
    <s v="Alliance Source Testing"/>
    <s v="1775 hp"/>
    <s v="0.50 g/hp-hr"/>
    <s v="1722 hp"/>
    <s v="0.29 g/hp-hr"/>
    <s v="g/hp/hr"/>
    <n v="0.28999999999999998"/>
    <n v="1722"/>
    <n v="0.28999999999999998"/>
    <x v="6"/>
    <n v="4.9601310000000005"/>
    <s v="7E"/>
    <s v="Nitrogen Dioxide"/>
    <s v="PP"/>
    <s v="NA"/>
    <s v="Y"/>
    <m/>
    <m/>
  </r>
  <r>
    <x v="6"/>
    <n v="696"/>
    <x v="19"/>
    <s v="Barnesville West Compressor Station"/>
    <s v="Hwy 801"/>
    <s v="Warren Twp."/>
    <s v="43713"/>
    <m/>
    <s v="Belmont"/>
    <x v="14"/>
    <s v="Compressor Engine #1 - Natural gas-fired four-stroke lean burn (4SLB) internal combustion engine rated at an operating capacity of 2,370 horsepower (hp) and equipped with an oxidation catalyst"/>
    <x v="2"/>
    <m/>
    <d v="2015-03-25T00:00:00"/>
    <s v="CC002(Catalytic Converter): Compressor Engine #2 Catalytic Converter"/>
    <s v="Air Hygiene International, Inc"/>
    <s v="2,370 hp"/>
    <s v="0.5 g/hp-hr"/>
    <s v="2,199 hp"/>
    <s v="0.29 g/hp-hr"/>
    <s v="g/hp/hr"/>
    <n v="0.28999999999999998"/>
    <n v="2199"/>
    <n v="0.28999999999999998"/>
    <x v="8"/>
    <n v="6.6228228000000007"/>
    <s v="7E"/>
    <s v="Nitrogen Dioxide"/>
    <s v="PP"/>
    <s v="NA"/>
    <s v="Y"/>
    <m/>
    <m/>
  </r>
  <r>
    <x v="10"/>
    <n v="1378"/>
    <x v="20"/>
    <s v="Yoder Compressor Station"/>
    <s v="79300 Cassville Rd"/>
    <s v="Cadiz"/>
    <s v="43907"/>
    <m/>
    <s v="Harrison"/>
    <x v="10"/>
    <s v="Natural gas-fired four-stroke lean burn (4SLB) internal combustion engine rated at an operating capacity of 2,370 horsepower (hp) and equipped with an oxidation catalyst."/>
    <x v="2"/>
    <m/>
    <d v="2016-05-19T00:00:00"/>
    <s v="CC001(Catalytic Converter): Compressor Engine #1 Catalytic Converter; CC002(Catalytic Converter): Compressor Engine #2 Catalytic Converter; CC003(Catalytic Converter): Compressor Engine #3 Catalytic Converter"/>
    <s v="Air Hygiene International"/>
    <s v="2370 hp"/>
    <s v="2.61 lb/hr"/>
    <s v="2889 hp"/>
    <s v="1.85 lb/hr"/>
    <s v="lbs/hr"/>
    <n v="1.85"/>
    <n v="2889"/>
    <n v="0.29072343371408793"/>
    <x v="8"/>
    <n v="6.639344087227415"/>
    <s v="7E"/>
    <s v="Nitrogen Dioxide"/>
    <s v="PP"/>
    <s v="Y"/>
    <s v="NA"/>
    <m/>
    <m/>
  </r>
  <r>
    <x v="9"/>
    <n v="207"/>
    <x v="5"/>
    <s v="Utica Gas Services, LLC-Carrollton Compressor Facility"/>
    <s v="2098 Panda Road SE"/>
    <s v="Carrollton"/>
    <s v="44615"/>
    <m/>
    <s v="Carroll"/>
    <x v="16"/>
    <s v="1,775 HP natural gas-fired Caterpillar G3606 engine #8 equipped with an oxidation catalyst"/>
    <x v="2"/>
    <s v="Cat 3600 Series"/>
    <d v="2013-03-07T00:00:00"/>
    <s v="Oxid. Cat.(Catalytic Converter): Oxidative Catalyst"/>
    <s v="Air Hygiene, Inc."/>
    <s v="1775 hp"/>
    <s v="NOX&lt; 82 ppmvd@15% or  O2 and 1.0 g/hp-hr"/>
    <s v="1654 hp"/>
    <s v="30.64 ppmvd @ 15% O2 and 0.3 g/hp-hr"/>
    <s v="g/hp/hr"/>
    <n v="0.3"/>
    <n v="1654"/>
    <n v="0.3"/>
    <x v="6"/>
    <n v="5.13117"/>
    <s v="7E"/>
    <s v="Nitrogen Oxide"/>
    <s v="PASS"/>
    <s v="NA"/>
    <s v="Y"/>
    <m/>
    <m/>
  </r>
  <r>
    <x v="1"/>
    <n v="246"/>
    <x v="14"/>
    <s v="Kilgore Compressor Station-Utica Gas Services, LLC"/>
    <s v="Pontiff Rd"/>
    <s v="Kilgore"/>
    <s v="43988"/>
    <m/>
    <s v="Carroll"/>
    <x v="11"/>
    <s v="1,775 hp NG-fired 4SLB Stationary ICE equipped w/catalyst Caterpillar G3606: Serial Number: 4ZS01800"/>
    <x v="2"/>
    <s v="Cat 3600 Series"/>
    <d v="2014-01-14T00:00:00"/>
    <s v="CC001(Catalytic Converter): Compressor Engine #1 - Oxidation Catalyst; CC002(Catalytic Converter): Compressor Engine #2 - Oxidation Catalyst; CC003(Catalytic Converter): Compressor Engine #3 - Oxidation Catalyst; CC004(Catalytic Converter): Compressor Eng"/>
    <s v="Alliance Source Testing, Inc."/>
    <s v="1775"/>
    <s v="NSPS 1.0 g/Hp-hr &amp; 82ppm @ 15%O2, TV 1.96lb/hr"/>
    <s v="1698"/>
    <s v="NSPS 0.3 g/Hp-hr &amp; 25.3ppm @ 15%O2, TV 1.15lb/hr"/>
    <s v="g/hp/hr"/>
    <n v="0.3"/>
    <n v="1698"/>
    <n v="0.3"/>
    <x v="6"/>
    <n v="5.13117"/>
    <s v="7E"/>
    <s v="Nitrogen Oxide"/>
    <s v="PASS"/>
    <s v="NA"/>
    <s v="Y"/>
    <s v="The report was accepted as verification of compliance by the OEPA. However a few instances onsite were witnessed and variances were allowed to the testers for only accepting two runs as verification of compliance for P005 (NOx) and P009 (CO).  Many issues could be attributed to the cold weather, however are preventable, and all efforts to prevent these issues from happening in the future will, and have been, taken into account for future test acceptance."/>
    <m/>
  </r>
  <r>
    <x v="1"/>
    <n v="278"/>
    <x v="14"/>
    <s v="Kilgore Compressor Station-Utica Gas Services, LLC"/>
    <s v="Pontiff Rd"/>
    <s v="Kilgore"/>
    <s v="43988"/>
    <m/>
    <s v="Carroll"/>
    <x v="11"/>
    <s v="1,775 hp NG-fired 4SLB Stationary ICE equipped w/catalyst Caterpillar G3606: Serial Number: 4ZS01800"/>
    <x v="2"/>
    <s v="Cat 3600 Series"/>
    <d v="2014-01-15T00:00:00"/>
    <s v="CC001(Catalytic Converter): Compressor Engine #1 - Oxidation Catalyst; CC002(Catalytic Converter): Compressor Engine #2 - Oxidation Catalyst; CC003(Catalytic Converter): Compressor Engine #3 - Oxidation Catalyst; CC004(Catalytic Converter): Compressor Eng"/>
    <s v="Alliance Source Testing, Inc."/>
    <s v="1775"/>
    <s v="NSPS 1.0 g/Hp-hr &amp; 82ppm @ 15%O2, TV 1.96lb/hr"/>
    <s v="1698"/>
    <s v="NSPS 0.3 g/Hp-hr &amp; 25.3ppm @ 15%O2, TV 1.15lb/hr"/>
    <s v="g/hp/hr"/>
    <n v="0.3"/>
    <n v="1698"/>
    <n v="0.3"/>
    <x v="6"/>
    <n v="5.13117"/>
    <s v="7E"/>
    <s v="Nitrogen Oxide"/>
    <s v="PASS"/>
    <s v="NA"/>
    <s v="Y"/>
    <s v="The report was accepted as verification of compliance by the OEPA. However a few instances onsite were witnessed and variances were allowed to the testers for only accepting two runs as verification of compliance for P005 (NOx) and P009 (CO).  Many issues could be attributed to the cold weather, however are preventable, and all efforts to prevent these issues from happening in the future will, and have been, taken into account for future test acceptance."/>
    <m/>
  </r>
  <r>
    <x v="1"/>
    <n v="317"/>
    <x v="14"/>
    <s v="Kilgore Compressor Station-Utica Gas Services, LLC"/>
    <s v="Pontiff Rd"/>
    <s v="Kilgore"/>
    <s v="43988"/>
    <m/>
    <s v="Carroll"/>
    <x v="11"/>
    <s v="1,775 hp NG-fired 4SLB Stationary ICE equipped w/catalyst Caterpillar G3606: Serial Number: 4ZS01800"/>
    <x v="2"/>
    <s v="Cat 3600 Series"/>
    <d v="2014-01-16T00:00:00"/>
    <s v="CC001(Catalytic Converter): Compressor Engine #1 - Oxidation Catalyst; CC002(Catalytic Converter): Compressor Engine #2 - Oxidation Catalyst; CC003(Catalytic Converter): Compressor Engine #3 - Oxidation Catalyst; CC004(Catalytic Converter): Compressor Eng"/>
    <s v="Alliance Source Testing, Inc."/>
    <s v="1775"/>
    <s v="NSPS 1.0 g/Hp-hr &amp; 82ppm @ 15%O2, TV 1.96lb/hr"/>
    <s v="1698"/>
    <s v="NSPS 0.3 g/Hp-hr &amp; 25.3ppm @ 15%O2, TV 1.15lb/hr"/>
    <s v="g/hp/hr"/>
    <n v="0.3"/>
    <n v="1698"/>
    <n v="0.3"/>
    <x v="6"/>
    <n v="5.13117"/>
    <s v="7E"/>
    <s v="Nitrogen Oxide"/>
    <s v="PASS"/>
    <s v="NA"/>
    <s v="Y"/>
    <s v="The report was accepted as verification of compliance by the OEPA. However a few instances onsite were witnessed and variances were allowed to the testers for only accepting two runs as verification of compliance for P005 (NOx) and P009 (CO).  Many issues could be attributed to the cold weather, however are preventable, and all efforts to prevent these issues from happening in the future will, and have been, taken into account for future test acceptance."/>
    <m/>
  </r>
  <r>
    <x v="1"/>
    <n v="356"/>
    <x v="14"/>
    <s v="Kilgore Compressor Station-Utica Gas Services, LLC"/>
    <s v="Pontiff Rd"/>
    <s v="Kilgore"/>
    <s v="43988"/>
    <m/>
    <s v="Carroll"/>
    <x v="11"/>
    <s v="1,775 hp NG-fired 4SLB Stationary ICE equipped w/catalyst Caterpillar G3606: Serial Number: 4ZS01800"/>
    <x v="2"/>
    <s v="Cat 3600 Series"/>
    <d v="2014-01-17T00:00:00"/>
    <s v="CC001(Catalytic Converter): Compressor Engine #1 - Oxidation Catalyst; CC002(Catalytic Converter): Compressor Engine #2 - Oxidation Catalyst; CC003(Catalytic Converter): Compressor Engine #3 - Oxidation Catalyst; CC004(Catalytic Converter): Compressor Eng"/>
    <s v="Alliance Source Testing, Inc."/>
    <s v="1775"/>
    <s v="NSPS 1.0 g/Hp-hr &amp; 82ppm @ 15%O2, TV 1.96lb/hr"/>
    <s v="1698"/>
    <s v="NSPS 0.3 g/Hp-hr &amp; 25.3ppm @ 15%O2, TV 1.15lb/hr"/>
    <s v="g/hp/hr"/>
    <n v="0.3"/>
    <n v="1698"/>
    <n v="0.3"/>
    <x v="6"/>
    <n v="5.13117"/>
    <s v="7E"/>
    <s v="Nitrogen Oxide"/>
    <s v="PASS"/>
    <s v="NA"/>
    <s v="Y"/>
    <s v="The report was accepted as verification of compliance by the OEPA. However a few instances onsite were witnessed and variances were allowed to the testers for only accepting two runs as verification of compliance for P005 (NOx) and P009 (CO).  Many issues could be attributed to the cold weather, however are preventable, and all efforts to prevent these issues from happening in the future will, and have been, taken into account for future test acceptance."/>
    <m/>
  </r>
  <r>
    <x v="1"/>
    <n v="396"/>
    <x v="14"/>
    <s v="Kilgore Compressor Station-Utica Gas Services, LLC"/>
    <s v="Pontiff Rd"/>
    <s v="Kilgore"/>
    <s v="43988"/>
    <m/>
    <s v="Carroll"/>
    <x v="11"/>
    <s v="1,775 hp NG-fired 4SLB Stationary ICE equipped w/catalyst Caterpillar G3606: Serial Number: 4ZS01800"/>
    <x v="2"/>
    <s v="Cat 3600 Series"/>
    <d v="2014-01-18T00:00:00"/>
    <s v="CC001(Catalytic Converter): Compressor Engine #1 - Oxidation Catalyst; CC002(Catalytic Converter): Compressor Engine #2 - Oxidation Catalyst; CC003(Catalytic Converter): Compressor Engine #3 - Oxidation Catalyst; CC004(Catalytic Converter): Compressor Eng"/>
    <s v="Alliance Source Testing, Inc."/>
    <s v="1775"/>
    <s v="NSPS 1.0 g/Hp-hr &amp; 82ppm @ 15%O2, TV 1.96lb/hr"/>
    <s v="1698"/>
    <s v="NSPS 0.3 g/Hp-hr &amp; 25.3ppm @ 15%O2, TV 1.15lb/hr"/>
    <s v="g/hp/hr"/>
    <n v="0.3"/>
    <n v="1698"/>
    <n v="0.3"/>
    <x v="6"/>
    <n v="5.13117"/>
    <s v="7E"/>
    <s v="Nitrogen Oxide"/>
    <s v="PASS"/>
    <s v="NA"/>
    <s v="Y"/>
    <s v="The report was accepted as verification of compliance by the OEPA. However a few instances onsite were witnessed and variances were allowed to the testers for only accepting two runs as verification of compliance for P005 (NOx) and P009 (CO).  Many issues could be attributed to the cold weather, however are preventable, and all efforts to prevent these issues from happening in the future will, and have been, taken into account for future test acceptance."/>
    <m/>
  </r>
  <r>
    <x v="1"/>
    <n v="259"/>
    <x v="14"/>
    <s v="Kilgore Compressor Station-Utica Gas Services, LLC"/>
    <s v="Pontiff Rd"/>
    <s v="Kilgore"/>
    <s v="43988"/>
    <m/>
    <s v="Carroll"/>
    <x v="19"/>
    <s v="1,775 hp NG-fired 4SLB Stationary ICE equipped w/catalyst Caterpillar G3606:Serial Number: 4ZS01776"/>
    <x v="2"/>
    <s v="Cat 3600 Series"/>
    <d v="2014-01-14T00:00:00"/>
    <s v="CC001(Catalytic Converter): Compressor Engine #1 - Oxidation Catalyst; CC002(Catalytic Converter): Compressor Engine #2 - Oxidation Catalyst; CC003(Catalytic Converter): Compressor Engine #3 - Oxidation Catalyst; CC004(Catalytic Converter): Compressor Eng"/>
    <s v="Alliance Source Testing, Inc."/>
    <s v="1775"/>
    <s v="NSPS 1.0 g/Hp-hr &amp; 82ppm @ 15%O2, TV 1.96lb/hr"/>
    <s v="1722"/>
    <s v="NSPS 0.3 g/Hp-hr &amp; 23.9ppm @ 15%O2, TV 1.07lb/hr"/>
    <s v="g/hp/hr"/>
    <n v="0.3"/>
    <n v="1722"/>
    <n v="0.3"/>
    <x v="6"/>
    <n v="5.13117"/>
    <s v="7E"/>
    <s v="Nitrogen Oxide"/>
    <s v="PASS"/>
    <s v="NA"/>
    <s v="Y"/>
    <s v="The report was accepted as verification of compliance by the OEPA. However a few instances onsite were witnessed and variances were allowed to the testers for only accepting two runs as verification of compliance for P005 (NOx) and P009 (CO).  Many issues could be attributed to the cold weather, however are preventable, and all efforts to prevent these issues from happening in the future will, and have been, taken into account for future test acceptance."/>
    <m/>
  </r>
  <r>
    <x v="1"/>
    <n v="294"/>
    <x v="14"/>
    <s v="Kilgore Compressor Station-Utica Gas Services, LLC"/>
    <s v="Pontiff Rd"/>
    <s v="Kilgore"/>
    <s v="43988"/>
    <m/>
    <s v="Carroll"/>
    <x v="19"/>
    <s v="1,775 hp NG-fired 4SLB Stationary ICE equipped w/catalyst Caterpillar G3606:Serial Number: 4ZS01776"/>
    <x v="2"/>
    <s v="Cat 3600 Series"/>
    <d v="2014-01-15T00:00:00"/>
    <s v="CC001(Catalytic Converter): Compressor Engine #1 - Oxidation Catalyst; CC002(Catalytic Converter): Compressor Engine #2 - Oxidation Catalyst; CC003(Catalytic Converter): Compressor Engine #3 - Oxidation Catalyst; CC004(Catalytic Converter): Compressor Eng"/>
    <s v="Alliance Source Testing, Inc."/>
    <s v="1775"/>
    <s v="NSPS 1.0 g/Hp-hr &amp; 82ppm @ 15%O2, TV 1.96lb/hr"/>
    <s v="1722"/>
    <s v="NSPS 0.3 g/Hp-hr &amp; 23.9ppm @ 15%O2, TV 1.07lb/hr"/>
    <s v="g/hp/hr"/>
    <n v="0.3"/>
    <n v="1722"/>
    <n v="0.3"/>
    <x v="6"/>
    <n v="5.13117"/>
    <s v="7E"/>
    <s v="Nitrogen Oxide"/>
    <s v="PASS"/>
    <s v="NA"/>
    <s v="Y"/>
    <s v="The report was accepted as verification of compliance by the OEPA. However a few instances onsite were witnessed and variances were allowed to the testers for only accepting two runs as verification of compliance for P005 (NOx) and P009 (CO).  Many issues could be attributed to the cold weather, however are preventable, and all efforts to prevent these issues from happening in the future will, and have been, taken into account for future test acceptance."/>
    <m/>
  </r>
  <r>
    <x v="1"/>
    <n v="333"/>
    <x v="14"/>
    <s v="Kilgore Compressor Station-Utica Gas Services, LLC"/>
    <s v="Pontiff Rd"/>
    <s v="Kilgore"/>
    <s v="43988"/>
    <m/>
    <s v="Carroll"/>
    <x v="19"/>
    <s v="1,775 hp NG-fired 4SLB Stationary ICE equipped w/catalyst Caterpillar G3606:Serial Number: 4ZS01776"/>
    <x v="2"/>
    <s v="Cat 3600 Series"/>
    <d v="2014-01-16T00:00:00"/>
    <s v="CC001(Catalytic Converter): Compressor Engine #1 - Oxidation Catalyst; CC002(Catalytic Converter): Compressor Engine #2 - Oxidation Catalyst; CC003(Catalytic Converter): Compressor Engine #3 - Oxidation Catalyst; CC004(Catalytic Converter): Compressor Eng"/>
    <s v="Alliance Source Testing, Inc."/>
    <s v="1775"/>
    <s v="NSPS 1.0 g/Hp-hr &amp; 82ppm @ 15%O2, TV 1.96lb/hr"/>
    <s v="1722"/>
    <s v="NSPS 0.3 g/Hp-hr &amp; 23.9ppm @ 15%O2, TV 1.07lb/hr"/>
    <s v="g/hp/hr"/>
    <n v="0.3"/>
    <n v="1722"/>
    <n v="0.3"/>
    <x v="6"/>
    <n v="5.13117"/>
    <s v="7E"/>
    <s v="Nitrogen Oxide"/>
    <s v="PASS"/>
    <s v="NA"/>
    <s v="Y"/>
    <s v="The report was accepted as verification of compliance by the OEPA. However a few instances onsite were witnessed and variances were allowed to the testers for only accepting two runs as verification of compliance for P005 (NOx) and P009 (CO).  Many issues could be attributed to the cold weather, however are preventable, and all efforts to prevent these issues from happening in the future will, and have been, taken into account for future test acceptance."/>
    <m/>
  </r>
  <r>
    <x v="1"/>
    <n v="371"/>
    <x v="14"/>
    <s v="Kilgore Compressor Station-Utica Gas Services, LLC"/>
    <s v="Pontiff Rd"/>
    <s v="Kilgore"/>
    <s v="43988"/>
    <m/>
    <s v="Carroll"/>
    <x v="19"/>
    <s v="1,775 hp NG-fired 4SLB Stationary ICE equipped w/catalyst Caterpillar G3606:Serial Number: 4ZS01776"/>
    <x v="2"/>
    <s v="Cat 3600 Series"/>
    <d v="2014-01-17T00:00:00"/>
    <s v="CC001(Catalytic Converter): Compressor Engine #1 - Oxidation Catalyst; CC002(Catalytic Converter): Compressor Engine #2 - Oxidation Catalyst; CC003(Catalytic Converter): Compressor Engine #3 - Oxidation Catalyst; CC004(Catalytic Converter): Compressor Eng"/>
    <s v="Alliance Source Testing, Inc."/>
    <s v="1775"/>
    <s v="NSPS 1.0 g/Hp-hr &amp; 82ppm @ 15%O2, TV 1.96lb/hr"/>
    <s v="1722"/>
    <s v="NSPS 0.3 g/Hp-hr &amp; 23.9ppm @ 15%O2, TV 1.07lb/hr"/>
    <s v="g/hp/hr"/>
    <n v="0.3"/>
    <n v="1722"/>
    <n v="0.3"/>
    <x v="6"/>
    <n v="5.13117"/>
    <s v="7E"/>
    <s v="Nitrogen Oxide"/>
    <s v="PASS"/>
    <s v="NA"/>
    <s v="Y"/>
    <s v="The report was accepted as verification of compliance by the OEPA. However a few instances onsite were witnessed and variances were allowed to the testers for only accepting two runs as verification of compliance for P005 (NOx) and P009 (CO).  Many issues could be attributed to the cold weather, however are preventable, and all efforts to prevent these issues from happening in the future will, and have been, taken into account for future test acceptance."/>
    <m/>
  </r>
  <r>
    <x v="1"/>
    <n v="410"/>
    <x v="14"/>
    <s v="Kilgore Compressor Station-Utica Gas Services, LLC"/>
    <s v="Pontiff Rd"/>
    <s v="Kilgore"/>
    <s v="43988"/>
    <m/>
    <s v="Carroll"/>
    <x v="19"/>
    <s v="1,775 hp NG-fired 4SLB Stationary ICE equipped w/catalyst Caterpillar G3606:Serial Number: 4ZS01776"/>
    <x v="2"/>
    <s v="Cat 3600 Series"/>
    <d v="2014-01-18T00:00:00"/>
    <s v="CC001(Catalytic Converter): Compressor Engine #1 - Oxidation Catalyst; CC002(Catalytic Converter): Compressor Engine #2 - Oxidation Catalyst; CC003(Catalytic Converter): Compressor Engine #3 - Oxidation Catalyst; CC004(Catalytic Converter): Compressor Eng"/>
    <s v="Alliance Source Testing, Inc."/>
    <s v="1775"/>
    <s v="NSPS 1.0 g/Hp-hr &amp; 82ppm @ 15%O2, TV 1.96lb/hr"/>
    <s v="1722"/>
    <s v="NSPS 0.3 g/Hp-hr &amp; 23.9ppm @ 15%O2, TV 1.07lb/hr"/>
    <s v="g/hp/hr"/>
    <n v="0.3"/>
    <n v="1722"/>
    <n v="0.3"/>
    <x v="6"/>
    <n v="5.13117"/>
    <s v="7E"/>
    <s v="Nitrogen Oxide"/>
    <s v="PASS"/>
    <s v="NA"/>
    <s v="Y"/>
    <s v="The report was accepted as verification of compliance by the OEPA. However a few instances onsite were witnessed and variances were allowed to the testers for only accepting two runs as verification of compliance for P005 (NOx) and P009 (CO).  Many issues could be attributed to the cold weather, however are preventable, and all efforts to prevent these issues from happening in the future will, and have been, taken into account for future test acceptance."/>
    <m/>
  </r>
  <r>
    <x v="1"/>
    <n v="448"/>
    <x v="14"/>
    <s v="Kilgore Compressor Station-Utica Gas Services, LLC"/>
    <s v="Pontiff Rd"/>
    <s v="Kilgore"/>
    <s v="43988"/>
    <m/>
    <s v="Carroll"/>
    <x v="19"/>
    <s v="1,775 hp NG-fired 4SLB Stationary ICE equipped w/catalyst Caterpillar G3606:Serial Number: 4ZS01776"/>
    <x v="2"/>
    <s v="Cat 3600 Series"/>
    <d v="2014-12-15T00:00:00"/>
    <s v="CC001(Catalytic Converter): Compressor Engine #1 - Oxidation Catalyst; CC002(Catalytic Converter): Compressor Engine #2 - Oxidation Catalyst; CC003(Catalytic Converter): Compressor Engine #3 - Oxidation Catalyst; CC004(Catalytic Converter): Compressor Eng"/>
    <s v="Alliance Source Testing, Inc."/>
    <s v="1775"/>
    <s v="1.0 g/Hp-hr &amp; 1.96lb/hr"/>
    <s v="1616"/>
    <s v="0.3 g/Hp-hr &amp; 1.18lb/hr"/>
    <s v="g/hp/hr"/>
    <n v="0.3"/>
    <n v="1616"/>
    <n v="0.3"/>
    <x v="6"/>
    <n v="5.13117"/>
    <s v="7E"/>
    <s v="Nitrogen Oxide"/>
    <s v="PASS"/>
    <s v="NA"/>
    <s v="Y"/>
    <m/>
    <m/>
  </r>
  <r>
    <x v="1"/>
    <n v="480"/>
    <x v="14"/>
    <s v="Kilgore Compressor Station-Utica Gas Services, LLC"/>
    <s v="Pontiff Rd"/>
    <s v="Kilgore"/>
    <s v="43988"/>
    <m/>
    <s v="Carroll"/>
    <x v="19"/>
    <s v="1,775 hp NG-fired 4SLB Stationary ICE equipped w/catalyst Caterpillar G3606:Serial Number: 4ZS01776"/>
    <x v="2"/>
    <s v="Cat 3600 Series"/>
    <d v="2014-12-16T00:00:00"/>
    <s v="CC001(Catalytic Converter): Compressor Engine #1 - Oxidation Catalyst; CC002(Catalytic Converter): Compressor Engine #2 - Oxidation Catalyst; CC003(Catalytic Converter): Compressor Engine #3 - Oxidation Catalyst; CC004(Catalytic Converter): Compressor Eng"/>
    <s v="Alliance Source Testing, Inc."/>
    <s v="1775"/>
    <s v="1.0 g/Hp-hr &amp; 1.96lb/hr"/>
    <s v="1616"/>
    <s v="0.3 g/Hp-hr &amp; 1.18lb/hr"/>
    <s v="g/hp/hr"/>
    <n v="0.3"/>
    <n v="1616"/>
    <n v="0.3"/>
    <x v="6"/>
    <n v="5.13117"/>
    <s v="7E"/>
    <s v="Nitrogen Oxide"/>
    <s v="PASS"/>
    <s v="NA"/>
    <s v="Y"/>
    <m/>
    <m/>
  </r>
  <r>
    <x v="1"/>
    <n v="508"/>
    <x v="14"/>
    <s v="Kilgore Compressor Station-Utica Gas Services, LLC"/>
    <s v="Pontiff Rd"/>
    <s v="Kilgore"/>
    <s v="43988"/>
    <m/>
    <s v="Carroll"/>
    <x v="19"/>
    <s v="1,775 hp NG-fired 4SLB Stationary ICE equipped w/catalyst Caterpillar G3606:Serial Number: 4ZS01776"/>
    <x v="2"/>
    <s v="Cat 3600 Series"/>
    <d v="2014-12-17T00:00:00"/>
    <s v="CC001(Catalytic Converter): Compressor Engine #1 - Oxidation Catalyst; CC002(Catalytic Converter): Compressor Engine #2 - Oxidation Catalyst; CC003(Catalytic Converter): Compressor Engine #3 - Oxidation Catalyst; CC004(Catalytic Converter): Compressor Eng"/>
    <s v="Alliance Source Testing, Inc."/>
    <s v="1775"/>
    <s v="1.0 g/Hp-hr &amp; 1.96lb/hr"/>
    <s v="1616"/>
    <s v="0.3 g/Hp-hr &amp; 1.18lb/hr"/>
    <s v="g/hp/hr"/>
    <n v="0.3"/>
    <n v="1616"/>
    <n v="0.3"/>
    <x v="6"/>
    <n v="5.13117"/>
    <s v="7E"/>
    <s v="Nitrogen Oxide"/>
    <s v="PASS"/>
    <s v="NA"/>
    <s v="Y"/>
    <m/>
    <m/>
  </r>
  <r>
    <x v="1"/>
    <n v="239"/>
    <x v="14"/>
    <s v="Kilgore Compressor Station-Utica Gas Services, LLC"/>
    <s v="Pontiff Rd"/>
    <s v="Kilgore"/>
    <s v="43988"/>
    <m/>
    <s v="Carroll"/>
    <x v="8"/>
    <s v="1,775 hp NG-fired 4SLB Stationary ICE equipped w/catalyst Caterpillar G3606:Serial Number: 4ZS01796"/>
    <x v="2"/>
    <s v="Cat 3600 Series"/>
    <d v="2014-01-14T00:00:00"/>
    <s v="CC001(Catalytic Converter): Compressor Engine #1 - Oxidation Catalyst; CC002(Catalytic Converter): Compressor Engine #2 - Oxidation Catalyst; CC003(Catalytic Converter): Compressor Engine #3 - Oxidation Catalyst; CC004(Catalytic Converter): Compressor Eng"/>
    <s v="Alliance Source Testing, Inc."/>
    <s v="1775"/>
    <s v="NSPS 1.0 g/Hp-hr &amp; 82ppm @ 15%O2, TV 1.96lb/hr"/>
    <s v="1698"/>
    <s v="NSPS 0.3 g/Hp-hr &amp; 24.1ppm @ 15%O2, TV 1.08lb/hr"/>
    <s v="g/hp/hr"/>
    <n v="0.3"/>
    <n v="1698"/>
    <n v="0.3"/>
    <x v="6"/>
    <n v="5.13117"/>
    <s v="7E"/>
    <s v="Nitrogen Oxide"/>
    <s v="PASS"/>
    <s v="NA"/>
    <s v="Y"/>
    <s v="The report was accepted as verification of compliance by the OEPA. However a few instances onsite were witnessed and variances were allowed to the testers for only accepting two runs as verification of compliance for P005 (NOx) and P009 (CO).  Many issues could be attributed to the cold weather, however are preventable, and all efforts to prevent these issues from happening in the future will, and have been, taken into account for future test acceptance."/>
    <m/>
  </r>
  <r>
    <x v="1"/>
    <n v="273"/>
    <x v="14"/>
    <s v="Kilgore Compressor Station-Utica Gas Services, LLC"/>
    <s v="Pontiff Rd"/>
    <s v="Kilgore"/>
    <s v="43988"/>
    <m/>
    <s v="Carroll"/>
    <x v="8"/>
    <s v="1,775 hp NG-fired 4SLB Stationary ICE equipped w/catalyst Caterpillar G3606:Serial Number: 4ZS01796"/>
    <x v="2"/>
    <s v="Cat 3600 Series"/>
    <d v="2014-01-15T00:00:00"/>
    <s v="CC001(Catalytic Converter): Compressor Engine #1 - Oxidation Catalyst; CC002(Catalytic Converter): Compressor Engine #2 - Oxidation Catalyst; CC003(Catalytic Converter): Compressor Engine #3 - Oxidation Catalyst; CC004(Catalytic Converter): Compressor Eng"/>
    <s v="Alliance Source Testing, Inc."/>
    <s v="1775"/>
    <s v="NSPS 1.0 g/Hp-hr &amp; 82ppm @ 15%O2, TV 1.96lb/hr"/>
    <s v="1698"/>
    <s v="NSPS 0.3 g/Hp-hr &amp; 24.1ppm @ 15%O2, TV 1.08lb/hr"/>
    <s v="g/hp/hr"/>
    <n v="0.3"/>
    <n v="1698"/>
    <n v="0.3"/>
    <x v="6"/>
    <n v="5.13117"/>
    <s v="7E"/>
    <s v="Nitrogen Oxide"/>
    <s v="PASS"/>
    <s v="NA"/>
    <s v="Y"/>
    <s v="The report was accepted as verification of compliance by the OEPA. However a few instances onsite were witnessed and variances were allowed to the testers for only accepting two runs as verification of compliance for P005 (NOx) and P009 (CO).  Many issues could be attributed to the cold weather, however are preventable, and all efforts to prevent these issues from happening in the future will, and have been, taken into account for future test acceptance."/>
    <m/>
  </r>
  <r>
    <x v="6"/>
    <n v="716"/>
    <x v="21"/>
    <s v="Humphreys Compressor Station"/>
    <s v="Johnson Ridge Rd"/>
    <s v="Barnesville"/>
    <s v="43713"/>
    <m/>
    <s v="Belmont"/>
    <x v="8"/>
    <s v="Compressor Engine #1 - Caterpillar G3612TA - natural gas fired four-stroke, lean burn internal combustion engine rated at an operating capacity of 3,550 horsepower equipped with a double oxidation catalyst."/>
    <x v="2"/>
    <s v="Cat 3600 Series"/>
    <d v="2015-04-14T00:00:00"/>
    <s v="CC002(Catalytic Converter): Compressor Engine #2 - Oxidation Catalyst"/>
    <s v="Air Hygiene, Inc."/>
    <s v="3550 hp"/>
    <s v="1.0 g/hp-hr"/>
    <s v="3307 hp"/>
    <s v="0.30 g/hp-hr"/>
    <s v="g/hp/hr"/>
    <n v="0.3"/>
    <n v="3307"/>
    <n v="0.3"/>
    <x v="11"/>
    <n v="10.26234"/>
    <s v="7E"/>
    <s v="Nitrogen Dioxide"/>
    <s v="PP"/>
    <s v="NA"/>
    <s v="Y"/>
    <m/>
    <m/>
  </r>
  <r>
    <x v="1"/>
    <n v="311"/>
    <x v="14"/>
    <s v="Kilgore Compressor Station-Utica Gas Services, LLC"/>
    <s v="Pontiff Rd"/>
    <s v="Kilgore"/>
    <s v="43988"/>
    <m/>
    <s v="Carroll"/>
    <x v="8"/>
    <s v="1,775 hp NG-fired 4SLB Stationary ICE equipped w/catalyst Caterpillar G3606:Serial Number: 4ZS01796"/>
    <x v="2"/>
    <s v="Cat 3600 Series"/>
    <d v="2014-01-16T00:00:00"/>
    <s v="CC001(Catalytic Converter): Compressor Engine #1 - Oxidation Catalyst; CC002(Catalytic Converter): Compressor Engine #2 - Oxidation Catalyst; CC003(Catalytic Converter): Compressor Engine #3 - Oxidation Catalyst; CC004(Catalytic Converter): Compressor Eng"/>
    <s v="Alliance Source Testing, Inc."/>
    <s v="1775"/>
    <s v="NSPS 1.0 g/Hp-hr &amp; 82ppm @ 15%O2, TV 1.96lb/hr"/>
    <s v="1698"/>
    <s v="NSPS 0.3 g/Hp-hr &amp; 24.1ppm @ 15%O2, TV 1.08lb/hr"/>
    <s v="g/hp/hr"/>
    <n v="0.3"/>
    <n v="1698"/>
    <n v="0.3"/>
    <x v="6"/>
    <n v="5.13117"/>
    <s v="7E"/>
    <s v="Nitrogen Oxide"/>
    <s v="PASS"/>
    <s v="NA"/>
    <s v="Y"/>
    <s v="The report was accepted as verification of compliance by the OEPA. However a few instances onsite were witnessed and variances were allowed to the testers for only accepting two runs as verification of compliance for P005 (NOx) and P009 (CO).  Many issues could be attributed to the cold weather, however are preventable, and all efforts to prevent these issues from happening in the future will, and have been, taken into account for future test acceptance."/>
    <m/>
  </r>
  <r>
    <x v="1"/>
    <n v="350"/>
    <x v="14"/>
    <s v="Kilgore Compressor Station-Utica Gas Services, LLC"/>
    <s v="Pontiff Rd"/>
    <s v="Kilgore"/>
    <s v="43988"/>
    <m/>
    <s v="Carroll"/>
    <x v="8"/>
    <s v="1,775 hp NG-fired 4SLB Stationary ICE equipped w/catalyst Caterpillar G3606:Serial Number: 4ZS01796"/>
    <x v="2"/>
    <s v="Cat 3600 Series"/>
    <d v="2014-01-17T00:00:00"/>
    <s v="CC001(Catalytic Converter): Compressor Engine #1 - Oxidation Catalyst; CC002(Catalytic Converter): Compressor Engine #2 - Oxidation Catalyst; CC003(Catalytic Converter): Compressor Engine #3 - Oxidation Catalyst; CC004(Catalytic Converter): Compressor Eng"/>
    <s v="Alliance Source Testing, Inc."/>
    <s v="1775"/>
    <s v="NSPS 1.0 g/Hp-hr &amp; 82ppm @ 15%O2, TV 1.96lb/hr"/>
    <s v="1698"/>
    <s v="NSPS 0.3 g/Hp-hr &amp; 24.1ppm @ 15%O2, TV 1.08lb/hr"/>
    <s v="g/hp/hr"/>
    <n v="0.3"/>
    <n v="1698"/>
    <n v="0.3"/>
    <x v="6"/>
    <n v="5.13117"/>
    <s v="7E"/>
    <s v="Nitrogen Oxide"/>
    <s v="PASS"/>
    <s v="NA"/>
    <s v="Y"/>
    <s v="The report was accepted as verification of compliance by the OEPA. However a few instances onsite were witnessed and variances were allowed to the testers for only accepting two runs as verification of compliance for P005 (NOx) and P009 (CO).  Many issues could be attributed to the cold weather, however are preventable, and all efforts to prevent these issues from happening in the future will, and have been, taken into account for future test acceptance."/>
    <m/>
  </r>
  <r>
    <x v="1"/>
    <n v="388"/>
    <x v="14"/>
    <s v="Kilgore Compressor Station-Utica Gas Services, LLC"/>
    <s v="Pontiff Rd"/>
    <s v="Kilgore"/>
    <s v="43988"/>
    <m/>
    <s v="Carroll"/>
    <x v="8"/>
    <s v="1,775 hp NG-fired 4SLB Stationary ICE equipped w/catalyst Caterpillar G3606:Serial Number: 4ZS01796"/>
    <x v="2"/>
    <s v="Cat 3600 Series"/>
    <d v="2014-01-18T00:00:00"/>
    <s v="CC001(Catalytic Converter): Compressor Engine #1 - Oxidation Catalyst; CC002(Catalytic Converter): Compressor Engine #2 - Oxidation Catalyst; CC003(Catalytic Converter): Compressor Engine #3 - Oxidation Catalyst; CC004(Catalytic Converter): Compressor Eng"/>
    <s v="Alliance Source Testing, Inc."/>
    <s v="1775"/>
    <s v="NSPS 1.0 g/Hp-hr &amp; 82ppm @ 15%O2, TV 1.96lb/hr"/>
    <s v="1698"/>
    <s v="NSPS 0.3 g/Hp-hr &amp; 24.1ppm @ 15%O2, TV 1.08lb/hr"/>
    <s v="g/hp/hr"/>
    <n v="0.3"/>
    <n v="1698"/>
    <n v="0.3"/>
    <x v="6"/>
    <n v="5.13117"/>
    <s v="7E"/>
    <s v="Nitrogen Oxide"/>
    <s v="PASS"/>
    <s v="NA"/>
    <s v="Y"/>
    <s v="The report was accepted as verification of compliance by the OEPA. However a few instances onsite were witnessed and variances were allowed to the testers for only accepting two runs as verification of compliance for P005 (NOx) and P009 (CO).  Many issues could be attributed to the cold weather, however are preventable, and all efforts to prevent these issues from happening in the future will, and have been, taken into account for future test acceptance."/>
    <m/>
  </r>
  <r>
    <x v="1"/>
    <n v="429"/>
    <x v="14"/>
    <s v="Kilgore Compressor Station-Utica Gas Services, LLC"/>
    <s v="Pontiff Rd"/>
    <s v="Kilgore"/>
    <s v="43988"/>
    <m/>
    <s v="Carroll"/>
    <x v="8"/>
    <s v="1,775 hp NG-fired 4SLB Stationary ICE equipped w/catalyst Caterpillar G3606:Serial Number: 4ZS01796"/>
    <x v="2"/>
    <s v="Cat 3600 Series"/>
    <d v="2014-12-15T00:00:00"/>
    <s v="CC001(Catalytic Converter): Compressor Engine #1 - Oxidation Catalyst; CC002(Catalytic Converter): Compressor Engine #2 - Oxidation Catalyst; CC003(Catalytic Converter): Compressor Engine #3 - Oxidation Catalyst; CC004(Catalytic Converter): Compressor Eng"/>
    <s v="Alliance Source Testing, Inc."/>
    <s v="1775"/>
    <s v="1.0 g/Hp-hr &amp; 1.96lb/hr"/>
    <s v="1633"/>
    <s v="0.3 g/Hp-hr &amp; 1.05lb/hr"/>
    <s v="g/hp/hr"/>
    <n v="0.3"/>
    <n v="1633"/>
    <n v="0.3"/>
    <x v="6"/>
    <n v="5.13117"/>
    <s v="7E"/>
    <s v="Nitrogen Oxide"/>
    <s v="PASS"/>
    <s v="NA"/>
    <s v="Y"/>
    <m/>
    <m/>
  </r>
  <r>
    <x v="1"/>
    <n v="459"/>
    <x v="14"/>
    <s v="Kilgore Compressor Station-Utica Gas Services, LLC"/>
    <s v="Pontiff Rd"/>
    <s v="Kilgore"/>
    <s v="43988"/>
    <m/>
    <s v="Carroll"/>
    <x v="8"/>
    <s v="1,775 hp NG-fired 4SLB Stationary ICE equipped w/catalyst Caterpillar G3606:Serial Number: 4ZS01796"/>
    <x v="2"/>
    <s v="Cat 3600 Series"/>
    <d v="2014-12-16T00:00:00"/>
    <s v="CC001(Catalytic Converter): Compressor Engine #1 - Oxidation Catalyst; CC002(Catalytic Converter): Compressor Engine #2 - Oxidation Catalyst; CC003(Catalytic Converter): Compressor Engine #3 - Oxidation Catalyst; CC004(Catalytic Converter): Compressor Eng"/>
    <s v="Alliance Source Testing, Inc."/>
    <s v="1775"/>
    <s v="1.0 g/Hp-hr &amp; 1.96lb/hr"/>
    <s v="1633"/>
    <s v="0.3 g/Hp-hr &amp; 1.05lb/hr"/>
    <s v="g/hp/hr"/>
    <n v="0.3"/>
    <n v="1633"/>
    <n v="0.3"/>
    <x v="6"/>
    <n v="5.13117"/>
    <s v="7E"/>
    <s v="Nitrogen Oxide"/>
    <s v="PASS"/>
    <s v="NA"/>
    <s v="Y"/>
    <m/>
    <m/>
  </r>
  <r>
    <x v="1"/>
    <n v="488"/>
    <x v="14"/>
    <s v="Kilgore Compressor Station-Utica Gas Services, LLC"/>
    <s v="Pontiff Rd"/>
    <s v="Kilgore"/>
    <s v="43988"/>
    <m/>
    <s v="Carroll"/>
    <x v="8"/>
    <s v="1,775 hp NG-fired 4SLB Stationary ICE equipped w/catalyst Caterpillar G3606:Serial Number: 4ZS01796"/>
    <x v="2"/>
    <s v="Cat 3600 Series"/>
    <d v="2014-12-17T00:00:00"/>
    <s v="CC001(Catalytic Converter): Compressor Engine #1 - Oxidation Catalyst; CC002(Catalytic Converter): Compressor Engine #2 - Oxidation Catalyst; CC003(Catalytic Converter): Compressor Engine #3 - Oxidation Catalyst; CC004(Catalytic Converter): Compressor Eng"/>
    <s v="Alliance Source Testing, Inc."/>
    <s v="1775"/>
    <s v="1.0 g/Hp-hr &amp; 1.96lb/hr"/>
    <s v="1633"/>
    <s v="0.3 g/Hp-hr &amp; 1.05lb/hr"/>
    <s v="g/hp/hr"/>
    <n v="0.3"/>
    <n v="1633"/>
    <n v="0.3"/>
    <x v="6"/>
    <n v="5.13117"/>
    <s v="7E"/>
    <s v="Nitrogen Oxide"/>
    <s v="PASS"/>
    <s v="NA"/>
    <s v="Y"/>
    <m/>
    <m/>
  </r>
  <r>
    <x v="1"/>
    <n v="243"/>
    <x v="14"/>
    <s v="Kilgore Compressor Station-Utica Gas Services, LLC"/>
    <s v="Pontiff Rd"/>
    <s v="Kilgore"/>
    <s v="43988"/>
    <m/>
    <s v="Carroll"/>
    <x v="9"/>
    <s v="1,775 hp NG-fired 4SLB Stationary ICE equipped w/catalyst Caterpillar G3606:Serial Number: 4ZS01797"/>
    <x v="2"/>
    <s v="Cat 3600 Series"/>
    <d v="2014-01-14T00:00:00"/>
    <s v="CC001(Catalytic Converter): Compressor Engine #1 - Oxidation Catalyst; CC002(Catalytic Converter): Compressor Engine #2 - Oxidation Catalyst; CC003(Catalytic Converter): Compressor Engine #3 - Oxidation Catalyst; CC004(Catalytic Converter): Compressor Eng"/>
    <s v="Alliance Source Testing, Inc."/>
    <s v="1775"/>
    <s v="NSPS 1.0 g/Hp-hr &amp; 82ppm @ 15%O2, TV 1.96lb/hr"/>
    <s v="1669"/>
    <s v="NSPS 0.3 g/Hp-hr &amp; 22.6ppm @ 15%O2, TV 1.00lb/hr"/>
    <s v="g/hp/hr"/>
    <n v="0.3"/>
    <n v="1669"/>
    <n v="0.3"/>
    <x v="6"/>
    <n v="5.13117"/>
    <s v="7E"/>
    <s v="Nitrogen Oxide"/>
    <s v="PASS"/>
    <s v="NA"/>
    <s v="Y"/>
    <s v="The report was accepted as verification of compliance by the OEPA. However a few instances onsite were witnessed and variances were allowed to the testers for only accepting two runs as verification of compliance for P005 (NOx) and P009 (CO).  Many issues could be attributed to the cold weather, however are preventable, and all efforts to prevent these issues from happening in the future will, and have been, taken into account for future test acceptance."/>
    <m/>
  </r>
  <r>
    <x v="1"/>
    <n v="275"/>
    <x v="14"/>
    <s v="Kilgore Compressor Station-Utica Gas Services, LLC"/>
    <s v="Pontiff Rd"/>
    <s v="Kilgore"/>
    <s v="43988"/>
    <m/>
    <s v="Carroll"/>
    <x v="9"/>
    <s v="1,775 hp NG-fired 4SLB Stationary ICE equipped w/catalyst Caterpillar G3606:Serial Number: 4ZS01797"/>
    <x v="2"/>
    <s v="Cat 3600 Series"/>
    <d v="2014-01-15T00:00:00"/>
    <s v="CC001(Catalytic Converter): Compressor Engine #1 - Oxidation Catalyst; CC002(Catalytic Converter): Compressor Engine #2 - Oxidation Catalyst; CC003(Catalytic Converter): Compressor Engine #3 - Oxidation Catalyst; CC004(Catalytic Converter): Compressor Eng"/>
    <s v="Alliance Source Testing, Inc."/>
    <s v="1775"/>
    <s v="NSPS 1.0 g/Hp-hr &amp; 82ppm @ 15%O2, TV 1.96lb/hr"/>
    <s v="1669"/>
    <s v="NSPS 0.3 g/Hp-hr &amp; 22.6ppm @ 15%O2, TV 1.00lb/hr"/>
    <s v="g/hp/hr"/>
    <n v="0.3"/>
    <n v="1669"/>
    <n v="0.3"/>
    <x v="6"/>
    <n v="5.13117"/>
    <s v="7E"/>
    <s v="Nitrogen Oxide"/>
    <s v="PASS"/>
    <s v="NA"/>
    <s v="Y"/>
    <s v="The report was accepted as verification of compliance by the OEPA. However a few instances onsite were witnessed and variances were allowed to the testers for only accepting two runs as verification of compliance for P005 (NOx) and P009 (CO).  Many issues could be attributed to the cold weather, however are preventable, and all efforts to prevent these issues from happening in the future will, and have been, taken into account for future test acceptance."/>
    <m/>
  </r>
  <r>
    <x v="1"/>
    <n v="314"/>
    <x v="14"/>
    <s v="Kilgore Compressor Station-Utica Gas Services, LLC"/>
    <s v="Pontiff Rd"/>
    <s v="Kilgore"/>
    <s v="43988"/>
    <m/>
    <s v="Carroll"/>
    <x v="9"/>
    <s v="1,775 hp NG-fired 4SLB Stationary ICE equipped w/catalyst Caterpillar G3606:Serial Number: 4ZS01797"/>
    <x v="2"/>
    <s v="Cat 3600 Series"/>
    <d v="2014-01-16T00:00:00"/>
    <s v="CC001(Catalytic Converter): Compressor Engine #1 - Oxidation Catalyst; CC002(Catalytic Converter): Compressor Engine #2 - Oxidation Catalyst; CC003(Catalytic Converter): Compressor Engine #3 - Oxidation Catalyst; CC004(Catalytic Converter): Compressor Eng"/>
    <s v="Alliance Source Testing, Inc."/>
    <s v="1775"/>
    <s v="NSPS 1.0 g/Hp-hr &amp; 82ppm @ 15%O2, TV 1.96lb/hr"/>
    <s v="1669"/>
    <s v="NSPS 0.3 g/Hp-hr &amp; 22.6ppm @ 15%O2, TV 1.00lb/hr"/>
    <s v="g/hp/hr"/>
    <n v="0.3"/>
    <n v="1669"/>
    <n v="0.3"/>
    <x v="6"/>
    <n v="5.13117"/>
    <s v="7E"/>
    <s v="Nitrogen Oxide"/>
    <s v="PASS"/>
    <s v="NA"/>
    <s v="Y"/>
    <s v="The report was accepted as verification of compliance by the OEPA. However a few instances onsite were witnessed and variances were allowed to the testers for only accepting two runs as verification of compliance for P005 (NOx) and P009 (CO).  Many issues could be attributed to the cold weather, however are preventable, and all efforts to prevent these issues from happening in the future will, and have been, taken into account for future test acceptance."/>
    <m/>
  </r>
  <r>
    <x v="1"/>
    <n v="353"/>
    <x v="14"/>
    <s v="Kilgore Compressor Station-Utica Gas Services, LLC"/>
    <s v="Pontiff Rd"/>
    <s v="Kilgore"/>
    <s v="43988"/>
    <m/>
    <s v="Carroll"/>
    <x v="9"/>
    <s v="1,775 hp NG-fired 4SLB Stationary ICE equipped w/catalyst Caterpillar G3606:Serial Number: 4ZS01797"/>
    <x v="2"/>
    <s v="Cat 3600 Series"/>
    <d v="2014-01-17T00:00:00"/>
    <s v="CC001(Catalytic Converter): Compressor Engine #1 - Oxidation Catalyst; CC002(Catalytic Converter): Compressor Engine #2 - Oxidation Catalyst; CC003(Catalytic Converter): Compressor Engine #3 - Oxidation Catalyst; CC004(Catalytic Converter): Compressor Eng"/>
    <s v="Alliance Source Testing, Inc."/>
    <s v="1775"/>
    <s v="NSPS 1.0 g/Hp-hr &amp; 82ppm @ 15%O2, TV 1.96lb/hr"/>
    <s v="1669"/>
    <s v="NSPS 0.3 g/Hp-hr &amp; 22.6ppm @ 15%O2, TV 1.00lb/hr"/>
    <s v="g/hp/hr"/>
    <n v="0.3"/>
    <n v="1669"/>
    <n v="0.3"/>
    <x v="6"/>
    <n v="5.13117"/>
    <s v="7E"/>
    <s v="Nitrogen Oxide"/>
    <s v="PASS"/>
    <s v="NA"/>
    <s v="Y"/>
    <s v="The report was accepted as verification of compliance by the OEPA. However a few instances onsite were witnessed and variances were allowed to the testers for only accepting two runs as verification of compliance for P005 (NOx) and P009 (CO).  Many issues could be attributed to the cold weather, however are preventable, and all efforts to prevent these issues from happening in the future will, and have been, taken into account for future test acceptance."/>
    <m/>
  </r>
  <r>
    <x v="1"/>
    <n v="393"/>
    <x v="14"/>
    <s v="Kilgore Compressor Station-Utica Gas Services, LLC"/>
    <s v="Pontiff Rd"/>
    <s v="Kilgore"/>
    <s v="43988"/>
    <m/>
    <s v="Carroll"/>
    <x v="9"/>
    <s v="1,775 hp NG-fired 4SLB Stationary ICE equipped w/catalyst Caterpillar G3606:Serial Number: 4ZS01797"/>
    <x v="2"/>
    <s v="Cat 3600 Series"/>
    <d v="2014-01-18T00:00:00"/>
    <s v="CC001(Catalytic Converter): Compressor Engine #1 - Oxidation Catalyst; CC002(Catalytic Converter): Compressor Engine #2 - Oxidation Catalyst; CC003(Catalytic Converter): Compressor Engine #3 - Oxidation Catalyst; CC004(Catalytic Converter): Compressor Eng"/>
    <s v="Alliance Source Testing, Inc."/>
    <s v="1775"/>
    <s v="NSPS 1.0 g/Hp-hr &amp; 82ppm @ 15%O2, TV 1.96lb/hr"/>
    <s v="1669"/>
    <s v="NSPS 0.3 g/Hp-hr &amp; 22.6ppm @ 15%O2, TV 1.00lb/hr"/>
    <s v="g/hp/hr"/>
    <n v="0.3"/>
    <n v="1669"/>
    <n v="0.3"/>
    <x v="6"/>
    <n v="5.13117"/>
    <s v="7E"/>
    <s v="Nitrogen Oxide"/>
    <s v="PASS"/>
    <s v="NA"/>
    <s v="Y"/>
    <s v="The report was accepted as verification of compliance by the OEPA. However a few instances onsite were witnessed and variances were allowed to the testers for only accepting two runs as verification of compliance for P005 (NOx) and P009 (CO).  Many issues could be attributed to the cold weather, however are preventable, and all efforts to prevent these issues from happening in the future will, and have been, taken into account for future test acceptance."/>
    <m/>
  </r>
  <r>
    <x v="1"/>
    <n v="249"/>
    <x v="14"/>
    <s v="Kilgore Compressor Station-Utica Gas Services, LLC"/>
    <s v="Pontiff Rd"/>
    <s v="Kilgore"/>
    <s v="43988"/>
    <m/>
    <s v="Carroll"/>
    <x v="12"/>
    <s v="1,775 hp NG-fired 4SLB Stationary ICE equipped w/catalyst Caterpillar G3606:Serial Number: 4ZS01804"/>
    <x v="2"/>
    <s v="Cat 3600 Series"/>
    <d v="2014-01-14T00:00:00"/>
    <s v="CC001(Catalytic Converter): Compressor Engine #1 - Oxidation Catalyst; CC002(Catalytic Converter): Compressor Engine #2 - Oxidation Catalyst; CC003(Catalytic Converter): Compressor Engine #3 - Oxidation Catalyst; CC004(Catalytic Converter): Compressor Eng"/>
    <s v="Alliance Source Testing, Inc."/>
    <s v="1775"/>
    <s v="NSPS 1.0 g/Hp-hr &amp; 82ppm @ 15%O2, TV 1.96lb/hr"/>
    <s v="1698 *all NOx are 2 run average (P005)"/>
    <s v="NSPS .3 g/Hp-hr &amp; 23.85ppm @ 15%O2, TV 1.05lb/hr"/>
    <s v="g/hp/hr"/>
    <n v="0.3"/>
    <n v="1698"/>
    <n v="0.3"/>
    <x v="6"/>
    <n v="5.13117"/>
    <s v="7E"/>
    <s v="Nitrogen Oxide"/>
    <s v="PASS"/>
    <s v="NA"/>
    <s v="Y"/>
    <s v="The report was accepted as verification of compliance by the OEPA. However a few instances onsite were witnessed and variances were allowed to the testers for only accepting two runs as verification of compliance for P005 (NOx) and P009 (CO).  Many issues could be attributed to the cold weather, however are preventable, and all efforts to prevent these issues from happening in the future will, and have been, taken into account for future test acceptance."/>
    <m/>
  </r>
  <r>
    <x v="1"/>
    <n v="282"/>
    <x v="14"/>
    <s v="Kilgore Compressor Station-Utica Gas Services, LLC"/>
    <s v="Pontiff Rd"/>
    <s v="Kilgore"/>
    <s v="43988"/>
    <m/>
    <s v="Carroll"/>
    <x v="12"/>
    <s v="1,775 hp NG-fired 4SLB Stationary ICE equipped w/catalyst Caterpillar G3606:Serial Number: 4ZS01804"/>
    <x v="2"/>
    <s v="Cat 3600 Series"/>
    <d v="2014-01-15T00:00:00"/>
    <s v="CC001(Catalytic Converter): Compressor Engine #1 - Oxidation Catalyst; CC002(Catalytic Converter): Compressor Engine #2 - Oxidation Catalyst; CC003(Catalytic Converter): Compressor Engine #3 - Oxidation Catalyst; CC004(Catalytic Converter): Compressor Eng"/>
    <s v="Alliance Source Testing, Inc."/>
    <s v="1775"/>
    <s v="NSPS 1.0 g/Hp-hr &amp; 82ppm @ 15%O2, TV 1.96lb/hr"/>
    <s v="1698 *all NOx are 2 run average (P005)"/>
    <s v="NSPS .3 g/Hp-hr &amp; 23.85ppm @ 15%O2, TV 1.05lb/hr"/>
    <s v="g/hp/hr"/>
    <n v="0.3"/>
    <n v="1698"/>
    <n v="0.3"/>
    <x v="6"/>
    <n v="5.13117"/>
    <s v="7E"/>
    <s v="Nitrogen Oxide"/>
    <s v="PASS"/>
    <s v="NA"/>
    <s v="Y"/>
    <s v="The report was accepted as verification of compliance by the OEPA. However a few instances onsite were witnessed and variances were allowed to the testers for only accepting two runs as verification of compliance for P005 (NOx) and P009 (CO).  Many issues could be attributed to the cold weather, however are preventable, and all efforts to prevent these issues from happening in the future will, and have been, taken into account for future test acceptance."/>
    <m/>
  </r>
  <r>
    <x v="1"/>
    <n v="320"/>
    <x v="14"/>
    <s v="Kilgore Compressor Station-Utica Gas Services, LLC"/>
    <s v="Pontiff Rd"/>
    <s v="Kilgore"/>
    <s v="43988"/>
    <m/>
    <s v="Carroll"/>
    <x v="12"/>
    <s v="1,775 hp NG-fired 4SLB Stationary ICE equipped w/catalyst Caterpillar G3606:Serial Number: 4ZS01804"/>
    <x v="2"/>
    <s v="Cat 3600 Series"/>
    <d v="2014-01-16T00:00:00"/>
    <s v="CC001(Catalytic Converter): Compressor Engine #1 - Oxidation Catalyst; CC002(Catalytic Converter): Compressor Engine #2 - Oxidation Catalyst; CC003(Catalytic Converter): Compressor Engine #3 - Oxidation Catalyst; CC004(Catalytic Converter): Compressor Eng"/>
    <s v="Alliance Source Testing, Inc."/>
    <s v="1775"/>
    <s v="NSPS 1.0 g/Hp-hr &amp; 82ppm @ 15%O2, TV 1.96lb/hr"/>
    <s v="1698 *all NOx are 2 run average (P005)"/>
    <s v="NSPS .3 g/Hp-hr &amp; 23.85ppm @ 15%O2, TV 1.05lb/hr"/>
    <s v="g/hp/hr"/>
    <n v="0.3"/>
    <n v="1698"/>
    <n v="0.3"/>
    <x v="6"/>
    <n v="5.13117"/>
    <s v="7E"/>
    <s v="Nitrogen Oxide"/>
    <s v="PASS"/>
    <s v="NA"/>
    <s v="Y"/>
    <s v="The report was accepted as verification of compliance by the OEPA. However a few instances onsite were witnessed and variances were allowed to the testers for only accepting two runs as verification of compliance for P005 (NOx) and P009 (CO).  Many issues could be attributed to the cold weather, however are preventable, and all efforts to prevent these issues from happening in the future will, and have been, taken into account for future test acceptance."/>
    <m/>
  </r>
  <r>
    <x v="1"/>
    <n v="359"/>
    <x v="14"/>
    <s v="Kilgore Compressor Station-Utica Gas Services, LLC"/>
    <s v="Pontiff Rd"/>
    <s v="Kilgore"/>
    <s v="43988"/>
    <m/>
    <s v="Carroll"/>
    <x v="12"/>
    <s v="1,775 hp NG-fired 4SLB Stationary ICE equipped w/catalyst Caterpillar G3606:Serial Number: 4ZS01804"/>
    <x v="2"/>
    <s v="Cat 3600 Series"/>
    <d v="2014-01-17T00:00:00"/>
    <s v="CC001(Catalytic Converter): Compressor Engine #1 - Oxidation Catalyst; CC002(Catalytic Converter): Compressor Engine #2 - Oxidation Catalyst; CC003(Catalytic Converter): Compressor Engine #3 - Oxidation Catalyst; CC004(Catalytic Converter): Compressor Eng"/>
    <s v="Alliance Source Testing, Inc."/>
    <s v="1775"/>
    <s v="NSPS 1.0 g/Hp-hr &amp; 82ppm @ 15%O2, TV 1.96lb/hr"/>
    <s v="1698 *all NOx are 2 run average (P005)"/>
    <s v="NSPS .3 g/Hp-hr &amp; 23.85ppm @ 15%O2, TV 1.05lb/hr"/>
    <s v="g/hp/hr"/>
    <n v="0.3"/>
    <n v="1698"/>
    <n v="0.3"/>
    <x v="6"/>
    <n v="5.13117"/>
    <s v="7E"/>
    <s v="Nitrogen Oxide"/>
    <s v="PASS"/>
    <s v="NA"/>
    <s v="Y"/>
    <s v="The report was accepted as verification of compliance by the OEPA. However a few instances onsite were witnessed and variances were allowed to the testers for only accepting two runs as verification of compliance for P005 (NOx) and P009 (CO).  Many issues could be attributed to the cold weather, however are preventable, and all efforts to prevent these issues from happening in the future will, and have been, taken into account for future test acceptance."/>
    <m/>
  </r>
  <r>
    <x v="6"/>
    <n v="721"/>
    <x v="21"/>
    <s v="Humphreys Compressor Station"/>
    <s v="Johnson Ridge Rd"/>
    <s v="Barnesville"/>
    <s v="43713"/>
    <m/>
    <s v="Belmont"/>
    <x v="9"/>
    <s v="Compressor Engine #1 - Caterpillar G3612TA - natural gas fired four-stroke, lean burn internal combustion engine rated at an operating capacity of 3,550 horsepower equipped with a double oxidation catalyst."/>
    <x v="2"/>
    <s v="Cat 3600 Series"/>
    <d v="2015-04-15T00:00:00"/>
    <s v="CC003(Catalytic Converter): Compressor Engine #3 - Oxidation Catalyst"/>
    <s v="Air Hygiene, Inc."/>
    <s v="3550 hp"/>
    <s v="1.0 g/hp-hr"/>
    <s v="3294 hp"/>
    <s v="0.32 g/hp-hr"/>
    <s v="g/hp/hr"/>
    <n v="0.32"/>
    <n v="3294"/>
    <n v="0.32"/>
    <x v="11"/>
    <n v="10.946496"/>
    <s v="7E"/>
    <s v="Nitrogen Dioxide"/>
    <s v="PP"/>
    <s v="NA"/>
    <s v="Y"/>
    <m/>
    <m/>
  </r>
  <r>
    <x v="1"/>
    <n v="397"/>
    <x v="14"/>
    <s v="Kilgore Compressor Station-Utica Gas Services, LLC"/>
    <s v="Pontiff Rd"/>
    <s v="Kilgore"/>
    <s v="43988"/>
    <m/>
    <s v="Carroll"/>
    <x v="12"/>
    <s v="1,775 hp NG-fired 4SLB Stationary ICE equipped w/catalyst Caterpillar G3606:Serial Number: 4ZS01804"/>
    <x v="2"/>
    <s v="Cat 3600 Series"/>
    <d v="2014-01-18T00:00:00"/>
    <s v="CC001(Catalytic Converter): Compressor Engine #1 - Oxidation Catalyst; CC002(Catalytic Converter): Compressor Engine #2 - Oxidation Catalyst; CC003(Catalytic Converter): Compressor Engine #3 - Oxidation Catalyst; CC004(Catalytic Converter): Compressor Eng"/>
    <s v="Alliance Source Testing, Inc."/>
    <s v="1775"/>
    <s v="NSPS 1.0 g/Hp-hr &amp; 82ppm @ 15%O2, TV 1.96lb/hr"/>
    <s v="1698 *all NOx are 2 run average (P005)"/>
    <s v="NSPS .3 g/Hp-hr &amp; 23.85ppm @ 15%O2, TV 1.05lb/hr"/>
    <s v="g/hp/hr"/>
    <n v="0.3"/>
    <n v="1698"/>
    <n v="0.3"/>
    <x v="6"/>
    <n v="5.13117"/>
    <s v="7E"/>
    <s v="Nitrogen Oxide"/>
    <s v="PASS"/>
    <s v="NA"/>
    <s v="Y"/>
    <s v="The report was accepted as verification of compliance by the OEPA. However a few instances onsite were witnessed and variances were allowed to the testers for only accepting two runs as verification of compliance for P005 (NOx) and P009 (CO).  Many issues could be attributed to the cold weather, however are preventable, and all efforts to prevent these issues from happening in the future will, and have been, taken into account for future test acceptance."/>
    <m/>
  </r>
  <r>
    <x v="1"/>
    <n v="251"/>
    <x v="14"/>
    <s v="Kilgore Compressor Station-Utica Gas Services, LLC"/>
    <s v="Pontiff Rd"/>
    <s v="Kilgore"/>
    <s v="43988"/>
    <m/>
    <s v="Carroll"/>
    <x v="13"/>
    <s v="1,775 hp NG-fired 4SLB Stationary ICE equipped w/catalyst Caterpillar G3606:Serial Number: 4ZS01805"/>
    <x v="2"/>
    <s v="Cat 3600 Series"/>
    <d v="2014-01-14T00:00:00"/>
    <s v="CC001(Catalytic Converter): Compressor Engine #1 - Oxidation Catalyst; CC002(Catalytic Converter): Compressor Engine #2 - Oxidation Catalyst; CC003(Catalytic Converter): Compressor Engine #3 - Oxidation Catalyst; CC004(Catalytic Converter): Compressor Eng"/>
    <s v="Alliance Source Testing, Inc."/>
    <s v="1775"/>
    <s v="NSPS 1.0 g/Hp-hr &amp; 82ppm @ 15%O2, TV 1.96lb/hr"/>
    <s v="1698"/>
    <s v="NSPS .3 g/Hp-hr &amp; 23.0ppm @ 15%O2, TV 1.04lb/hr"/>
    <s v="g/hp/hr"/>
    <n v="0.3"/>
    <n v="1698"/>
    <n v="0.3"/>
    <x v="6"/>
    <n v="5.13117"/>
    <s v="7E"/>
    <s v="Nitrogen Oxide"/>
    <s v="PASS"/>
    <s v="NA"/>
    <s v="Y"/>
    <s v="The report was accepted as verification of compliance by the OEPA. However a few instances onsite were witnessed and variances were allowed to the testers for only accepting two runs as verification of compliance for P005 (NOx) and P009 (CO).  Many issues could be attributed to the cold weather, however are preventable, and all efforts to prevent these issues from happening in the future will, and have been, taken into account for future test acceptance."/>
    <m/>
  </r>
  <r>
    <x v="1"/>
    <n v="285"/>
    <x v="14"/>
    <s v="Kilgore Compressor Station-Utica Gas Services, LLC"/>
    <s v="Pontiff Rd"/>
    <s v="Kilgore"/>
    <s v="43988"/>
    <m/>
    <s v="Carroll"/>
    <x v="13"/>
    <s v="1,775 hp NG-fired 4SLB Stationary ICE equipped w/catalyst Caterpillar G3606:Serial Number: 4ZS01805"/>
    <x v="2"/>
    <s v="Cat 3600 Series"/>
    <d v="2014-01-15T00:00:00"/>
    <s v="CC001(Catalytic Converter): Compressor Engine #1 - Oxidation Catalyst; CC002(Catalytic Converter): Compressor Engine #2 - Oxidation Catalyst; CC003(Catalytic Converter): Compressor Engine #3 - Oxidation Catalyst; CC004(Catalytic Converter): Compressor Eng"/>
    <s v="Alliance Source Testing, Inc."/>
    <s v="1775"/>
    <s v="NSPS 1.0 g/Hp-hr &amp; 82ppm @ 15%O2, TV 1.96lb/hr"/>
    <s v="1698"/>
    <s v="NSPS .3 g/Hp-hr &amp; 23.0ppm @ 15%O2, TV 1.04lb/hr"/>
    <s v="g/hp/hr"/>
    <n v="0.3"/>
    <n v="1698"/>
    <n v="0.3"/>
    <x v="6"/>
    <n v="5.13117"/>
    <s v="7E"/>
    <s v="Nitrogen Oxide"/>
    <s v="PASS"/>
    <s v="NA"/>
    <s v="Y"/>
    <s v="The report was accepted as verification of compliance by the OEPA. However a few instances onsite were witnessed and variances were allowed to the testers for only accepting two runs as verification of compliance for P005 (NOx) and P009 (CO).  Many issues could be attributed to the cold weather, however are preventable, and all efforts to prevent these issues from happening in the future will, and have been, taken into account for future test acceptance."/>
    <m/>
  </r>
  <r>
    <x v="1"/>
    <n v="324"/>
    <x v="14"/>
    <s v="Kilgore Compressor Station-Utica Gas Services, LLC"/>
    <s v="Pontiff Rd"/>
    <s v="Kilgore"/>
    <s v="43988"/>
    <m/>
    <s v="Carroll"/>
    <x v="13"/>
    <s v="1,775 hp NG-fired 4SLB Stationary ICE equipped w/catalyst Caterpillar G3606:Serial Number: 4ZS01805"/>
    <x v="2"/>
    <s v="Cat 3600 Series"/>
    <d v="2014-01-16T00:00:00"/>
    <s v="CC001(Catalytic Converter): Compressor Engine #1 - Oxidation Catalyst; CC002(Catalytic Converter): Compressor Engine #2 - Oxidation Catalyst; CC003(Catalytic Converter): Compressor Engine #3 - Oxidation Catalyst; CC004(Catalytic Converter): Compressor Eng"/>
    <s v="Alliance Source Testing, Inc."/>
    <s v="1775"/>
    <s v="NSPS 1.0 g/Hp-hr &amp; 82ppm @ 15%O2, TV 1.96lb/hr"/>
    <s v="1698"/>
    <s v="NSPS .3 g/Hp-hr &amp; 23.0ppm @ 15%O2, TV 1.04lb/hr"/>
    <s v="g/hp/hr"/>
    <n v="0.3"/>
    <n v="1698"/>
    <n v="0.3"/>
    <x v="6"/>
    <n v="5.13117"/>
    <s v="7E"/>
    <s v="Nitrogen Oxide"/>
    <s v="PASS"/>
    <s v="NA"/>
    <s v="Y"/>
    <s v="The report was accepted as verification of compliance by the OEPA. However a few instances onsite were witnessed and variances were allowed to the testers for only accepting two runs as verification of compliance for P005 (NOx) and P009 (CO).  Many issues could be attributed to the cold weather, however are preventable, and all efforts to prevent these issues from happening in the future will, and have been, taken into account for future test acceptance."/>
    <m/>
  </r>
  <r>
    <x v="1"/>
    <n v="363"/>
    <x v="14"/>
    <s v="Kilgore Compressor Station-Utica Gas Services, LLC"/>
    <s v="Pontiff Rd"/>
    <s v="Kilgore"/>
    <s v="43988"/>
    <m/>
    <s v="Carroll"/>
    <x v="13"/>
    <s v="1,775 hp NG-fired 4SLB Stationary ICE equipped w/catalyst Caterpillar G3606:Serial Number: 4ZS01805"/>
    <x v="2"/>
    <s v="Cat 3600 Series"/>
    <d v="2014-01-17T00:00:00"/>
    <s v="CC001(Catalytic Converter): Compressor Engine #1 - Oxidation Catalyst; CC002(Catalytic Converter): Compressor Engine #2 - Oxidation Catalyst; CC003(Catalytic Converter): Compressor Engine #3 - Oxidation Catalyst; CC004(Catalytic Converter): Compressor Eng"/>
    <s v="Alliance Source Testing, Inc."/>
    <s v="1775"/>
    <s v="NSPS 1.0 g/Hp-hr &amp; 82ppm @ 15%O2, TV 1.96lb/hr"/>
    <s v="1698"/>
    <s v="NSPS .3 g/Hp-hr &amp; 23.0ppm @ 15%O2, TV 1.04lb/hr"/>
    <s v="g/hp/hr"/>
    <n v="0.3"/>
    <n v="1698"/>
    <n v="0.3"/>
    <x v="6"/>
    <n v="5.13117"/>
    <s v="7E"/>
    <s v="Nitrogen Oxide"/>
    <s v="PASS"/>
    <s v="NA"/>
    <s v="Y"/>
    <s v="The report was accepted as verification of compliance by the OEPA. However a few instances onsite were witnessed and variances were allowed to the testers for only accepting two runs as verification of compliance for P005 (NOx) and P009 (CO).  Many issues could be attributed to the cold weather, however are preventable, and all efforts to prevent these issues from happening in the future will, and have been, taken into account for future test acceptance."/>
    <m/>
  </r>
  <r>
    <x v="1"/>
    <n v="402"/>
    <x v="14"/>
    <s v="Kilgore Compressor Station-Utica Gas Services, LLC"/>
    <s v="Pontiff Rd"/>
    <s v="Kilgore"/>
    <s v="43988"/>
    <m/>
    <s v="Carroll"/>
    <x v="13"/>
    <s v="1,775 hp NG-fired 4SLB Stationary ICE equipped w/catalyst Caterpillar G3606:Serial Number: 4ZS01805"/>
    <x v="2"/>
    <s v="Cat 3600 Series"/>
    <d v="2014-01-18T00:00:00"/>
    <s v="CC001(Catalytic Converter): Compressor Engine #1 - Oxidation Catalyst; CC002(Catalytic Converter): Compressor Engine #2 - Oxidation Catalyst; CC003(Catalytic Converter): Compressor Engine #3 - Oxidation Catalyst; CC004(Catalytic Converter): Compressor Eng"/>
    <s v="Alliance Source Testing, Inc."/>
    <s v="1775"/>
    <s v="NSPS 1.0 g/Hp-hr &amp; 82ppm @ 15%O2, TV 1.96lb/hr"/>
    <s v="1698"/>
    <s v="NSPS .3 g/Hp-hr &amp; 23.0ppm @ 15%O2, TV 1.04lb/hr"/>
    <s v="g/hp/hr"/>
    <n v="0.3"/>
    <n v="1698"/>
    <n v="0.3"/>
    <x v="6"/>
    <n v="5.13117"/>
    <s v="7E"/>
    <s v="Nitrogen Oxide"/>
    <s v="PASS"/>
    <s v="NA"/>
    <s v="Y"/>
    <s v="The report was accepted as verification of compliance by the OEPA. However a few instances onsite were witnessed and variances were allowed to the testers for only accepting two runs as verification of compliance for P005 (NOx) and P009 (CO).  Many issues could be attributed to the cold weather, however are preventable, and all efforts to prevent these issues from happening in the future will, and have been, taken into account for future test acceptance."/>
    <m/>
  </r>
  <r>
    <x v="1"/>
    <n v="256"/>
    <x v="14"/>
    <s v="Kilgore Compressor Station-Utica Gas Services, LLC"/>
    <s v="Pontiff Rd"/>
    <s v="Kilgore"/>
    <s v="43988"/>
    <m/>
    <s v="Carroll"/>
    <x v="15"/>
    <s v="1,775 hp NG-fired 4SLB Stationary ICE equipped w/catalyst Caterpillar G3606:Serial Number: 4ZS01808"/>
    <x v="2"/>
    <s v="Cat 3600 Series"/>
    <d v="2014-01-14T00:00:00"/>
    <s v="CC001(Catalytic Converter): Compressor Engine #1 - Oxidation Catalyst; CC002(Catalytic Converter): Compressor Engine #2 - Oxidation Catalyst; CC003(Catalytic Converter): Compressor Engine #3 - Oxidation Catalyst; CC004(Catalytic Converter): Compressor Eng"/>
    <s v="Alliance Source Testing, Inc."/>
    <s v="1775"/>
    <s v="NSPS 1.0 g/Hp-hr &amp; 82ppm @ 15%O2, TV 1.96lb/hr"/>
    <s v="1769"/>
    <s v="NSPS 0.3 g/Hp-hr &amp; 21.4ppm @ 15%O2, TV .96lb/hr"/>
    <s v="g/hp/hr"/>
    <n v="0.3"/>
    <n v="1769"/>
    <n v="0.3"/>
    <x v="6"/>
    <n v="5.13117"/>
    <s v="7E"/>
    <s v="Nitrogen Oxide"/>
    <s v="PASS"/>
    <s v="NA"/>
    <s v="Y"/>
    <s v="The report was accepted as verification of compliance by the OEPA. However a few instances onsite were witnessed and variances were allowed to the testers for only accepting two runs as verification of compliance for P005 (NOx) and P009 (CO).  Many issues could be attributed to the cold weather, however are preventable, and all efforts to prevent these issues from happening in the future will, and have been, taken into account for future test acceptance."/>
    <m/>
  </r>
  <r>
    <x v="1"/>
    <n v="291"/>
    <x v="14"/>
    <s v="Kilgore Compressor Station-Utica Gas Services, LLC"/>
    <s v="Pontiff Rd"/>
    <s v="Kilgore"/>
    <s v="43988"/>
    <m/>
    <s v="Carroll"/>
    <x v="15"/>
    <s v="1,775 hp NG-fired 4SLB Stationary ICE equipped w/catalyst Caterpillar G3606:Serial Number: 4ZS01808"/>
    <x v="2"/>
    <s v="Cat 3600 Series"/>
    <d v="2014-01-15T00:00:00"/>
    <s v="CC001(Catalytic Converter): Compressor Engine #1 - Oxidation Catalyst; CC002(Catalytic Converter): Compressor Engine #2 - Oxidation Catalyst; CC003(Catalytic Converter): Compressor Engine #3 - Oxidation Catalyst; CC004(Catalytic Converter): Compressor Eng"/>
    <s v="Alliance Source Testing, Inc."/>
    <s v="1775"/>
    <s v="NSPS 1.0 g/Hp-hr &amp; 82ppm @ 15%O2, TV 1.96lb/hr"/>
    <s v="1769"/>
    <s v="NSPS 0.3 g/Hp-hr &amp; 21.4ppm @ 15%O2, TV .96lb/hr"/>
    <s v="g/hp/hr"/>
    <n v="0.3"/>
    <n v="1769"/>
    <n v="0.3"/>
    <x v="6"/>
    <n v="5.13117"/>
    <s v="7E"/>
    <s v="Nitrogen Oxide"/>
    <s v="PASS"/>
    <s v="NA"/>
    <s v="Y"/>
    <s v="The report was accepted as verification of compliance by the OEPA. However a few instances onsite were witnessed and variances were allowed to the testers for only accepting two runs as verification of compliance for P005 (NOx) and P009 (CO).  Many issues could be attributed to the cold weather, however are preventable, and all efforts to prevent these issues from happening in the future will, and have been, taken into account for future test acceptance."/>
    <m/>
  </r>
  <r>
    <x v="10"/>
    <n v="1185"/>
    <x v="21"/>
    <s v="Humphreys Compressor Station"/>
    <s v="Johnson Ridge Rd"/>
    <s v="Barnesville"/>
    <s v="43713"/>
    <m/>
    <s v="Belmont"/>
    <x v="9"/>
    <s v="Compressor Engine #1 - Caterpillar G3612TA - natural gas fired four-stroke, lean burn internal combustion engine rated at an operating capacity of 3,550 horsepower equipped with a double oxidation catalyst."/>
    <x v="2"/>
    <s v="Cat 3600 Series"/>
    <d v="2016-04-12T00:00:00"/>
    <s v="CC001(Catalytic Converter): Compressor Engine #1 - Oxidation Catalyst; CC002(Catalytic Converter): Compressor Engine #2 - Oxidation Catalyst; CC003(Catalytic Converter): Compressor Engine #3 - Oxidation Catalyst"/>
    <s v="Air Hygiene, Inc"/>
    <s v="3550 hp"/>
    <s v="0.50 g/hp-hr"/>
    <s v="3402 hp"/>
    <s v="0.33 g/hp-hr"/>
    <s v="g/hp/hr"/>
    <n v="0.33"/>
    <n v="3402"/>
    <n v="0.33"/>
    <x v="11"/>
    <n v="11.288574000000001"/>
    <s v="7E"/>
    <s v="Nitrogen Dioxide"/>
    <s v="PP"/>
    <s v="Y"/>
    <s v="NA"/>
    <m/>
    <m/>
  </r>
  <r>
    <x v="10"/>
    <n v="1192"/>
    <x v="21"/>
    <s v="Humphreys Compressor Station"/>
    <s v="Johnson Ridge Rd"/>
    <s v="Barnesville"/>
    <s v="43713"/>
    <m/>
    <s v="Belmont"/>
    <x v="11"/>
    <s v="Compressor Engine #1 - Caterpillar G3612TA - natural gas fired four-stroke, lean burn internal combustion engine rated at an operating capacity of 3,550 horsepower equipped with a double oxidation catalyst."/>
    <x v="2"/>
    <s v="Cat 3600 Series"/>
    <d v="2016-04-13T00:00:00"/>
    <s v="CC004(Catalytic Converter): Compressor Engine #4 - Oxidation Catalyst; CC005(Catalytic Converter): Compressor Engine #5 - Oxidation Catalyst; CC006(Catalytic Converter): Compressor Engine #6 - Oxidation Catalyst"/>
    <s v="Air Hygiene, Inc"/>
    <s v="3550 hp"/>
    <s v="0.50 g/hp-hr"/>
    <s v="3345 hp"/>
    <s v="0.33 g/hp-hr"/>
    <s v="g/hp/hr"/>
    <n v="0.33"/>
    <n v="3345"/>
    <n v="0.33"/>
    <x v="11"/>
    <n v="11.288574000000001"/>
    <s v="7E"/>
    <s v="Nitrogen Dioxide"/>
    <s v="PP"/>
    <s v="Y"/>
    <s v="NA"/>
    <m/>
    <m/>
  </r>
  <r>
    <x v="1"/>
    <n v="328"/>
    <x v="14"/>
    <s v="Kilgore Compressor Station-Utica Gas Services, LLC"/>
    <s v="Pontiff Rd"/>
    <s v="Kilgore"/>
    <s v="43988"/>
    <m/>
    <s v="Carroll"/>
    <x v="15"/>
    <s v="1,775 hp NG-fired 4SLB Stationary ICE equipped w/catalyst Caterpillar G3606:Serial Number: 4ZS01808"/>
    <x v="2"/>
    <s v="Cat 3600 Series"/>
    <d v="2014-01-16T00:00:00"/>
    <s v="CC001(Catalytic Converter): Compressor Engine #1 - Oxidation Catalyst; CC002(Catalytic Converter): Compressor Engine #2 - Oxidation Catalyst; CC003(Catalytic Converter): Compressor Engine #3 - Oxidation Catalyst; CC004(Catalytic Converter): Compressor Eng"/>
    <s v="Alliance Source Testing, Inc."/>
    <s v="1775"/>
    <s v="NSPS 1.0 g/Hp-hr &amp; 82ppm @ 15%O2, TV 1.96lb/hr"/>
    <s v="1769"/>
    <s v="NSPS 0.3 g/Hp-hr &amp; 21.4ppm @ 15%O2, TV .96lb/hr"/>
    <s v="g/hp/hr"/>
    <n v="0.3"/>
    <n v="1769"/>
    <n v="0.3"/>
    <x v="6"/>
    <n v="5.13117"/>
    <s v="7E"/>
    <s v="Nitrogen Oxide"/>
    <s v="PASS"/>
    <s v="NA"/>
    <s v="Y"/>
    <s v="The report was accepted as verification of compliance by the OEPA. However a few instances onsite were witnessed and variances were allowed to the testers for only accepting two runs as verification of compliance for P005 (NOx) and P009 (CO).  Many issues could be attributed to the cold weather, however are preventable, and all efforts to prevent these issues from happening in the future will, and have been, taken into account for future test acceptance."/>
    <m/>
  </r>
  <r>
    <x v="1"/>
    <n v="368"/>
    <x v="14"/>
    <s v="Kilgore Compressor Station-Utica Gas Services, LLC"/>
    <s v="Pontiff Rd"/>
    <s v="Kilgore"/>
    <s v="43988"/>
    <m/>
    <s v="Carroll"/>
    <x v="15"/>
    <s v="1,775 hp NG-fired 4SLB Stationary ICE equipped w/catalyst Caterpillar G3606:Serial Number: 4ZS01808"/>
    <x v="2"/>
    <s v="Cat 3600 Series"/>
    <d v="2014-01-17T00:00:00"/>
    <s v="CC001(Catalytic Converter): Compressor Engine #1 - Oxidation Catalyst; CC002(Catalytic Converter): Compressor Engine #2 - Oxidation Catalyst; CC003(Catalytic Converter): Compressor Engine #3 - Oxidation Catalyst; CC004(Catalytic Converter): Compressor Eng"/>
    <s v="Alliance Source Testing, Inc."/>
    <s v="1775"/>
    <s v="NSPS 1.0 g/Hp-hr &amp; 82ppm @ 15%O2, TV 1.96lb/hr"/>
    <s v="1769"/>
    <s v="NSPS 0.3 g/Hp-hr &amp; 21.4ppm @ 15%O2, TV .96lb/hr"/>
    <s v="g/hp/hr"/>
    <n v="0.3"/>
    <n v="1769"/>
    <n v="0.3"/>
    <x v="6"/>
    <n v="5.13117"/>
    <s v="7E"/>
    <s v="Nitrogen Oxide"/>
    <s v="PASS"/>
    <s v="NA"/>
    <s v="Y"/>
    <s v="The report was accepted as verification of compliance by the OEPA. However a few instances onsite were witnessed and variances were allowed to the testers for only accepting two runs as verification of compliance for P005 (NOx) and P009 (CO).  Many issues could be attributed to the cold weather, however are preventable, and all efforts to prevent these issues from happening in the future will, and have been, taken into account for future test acceptance."/>
    <m/>
  </r>
  <r>
    <x v="1"/>
    <n v="408"/>
    <x v="14"/>
    <s v="Kilgore Compressor Station-Utica Gas Services, LLC"/>
    <s v="Pontiff Rd"/>
    <s v="Kilgore"/>
    <s v="43988"/>
    <m/>
    <s v="Carroll"/>
    <x v="15"/>
    <s v="1,775 hp NG-fired 4SLB Stationary ICE equipped w/catalyst Caterpillar G3606:Serial Number: 4ZS01808"/>
    <x v="2"/>
    <s v="Cat 3600 Series"/>
    <d v="2014-01-18T00:00:00"/>
    <s v="CC001(Catalytic Converter): Compressor Engine #1 - Oxidation Catalyst; CC002(Catalytic Converter): Compressor Engine #2 - Oxidation Catalyst; CC003(Catalytic Converter): Compressor Engine #3 - Oxidation Catalyst; CC004(Catalytic Converter): Compressor Eng"/>
    <s v="Alliance Source Testing, Inc."/>
    <s v="1775"/>
    <s v="NSPS 1.0 g/Hp-hr &amp; 82ppm @ 15%O2, TV 1.96lb/hr"/>
    <s v="1769"/>
    <s v="NSPS 0.3 g/Hp-hr &amp; 21.4ppm @ 15%O2, TV .96lb/hr"/>
    <s v="g/hp/hr"/>
    <n v="0.3"/>
    <n v="1769"/>
    <n v="0.3"/>
    <x v="6"/>
    <n v="5.13117"/>
    <s v="7E"/>
    <s v="Nitrogen Oxide"/>
    <s v="PASS"/>
    <s v="NA"/>
    <s v="Y"/>
    <s v="The report was accepted as verification of compliance by the OEPA. However a few instances onsite were witnessed and variances were allowed to the testers for only accepting two runs as verification of compliance for P005 (NOx) and P009 (CO).  Many issues could be attributed to the cold weather, however are preventable, and all efforts to prevent these issues from happening in the future will, and have been, taken into account for future test acceptance."/>
    <m/>
  </r>
  <r>
    <x v="9"/>
    <n v="164"/>
    <x v="15"/>
    <s v="Augusta Compressor Facility- Utica Gas Services, L.L.C."/>
    <s v="8034 Bane Rd NE"/>
    <s v="East Twp."/>
    <s v="44427"/>
    <m/>
    <s v="Carroll"/>
    <x v="14"/>
    <s v="1,775-hp Caterpillar G3606 Compressor Engine w/ Oxidation Catalyst"/>
    <x v="2"/>
    <s v="Cat 3600 Series"/>
    <d v="2013-10-09T00:00:00"/>
    <s v="Oxid. Cat. 3(Catalytic Converter): Oxidative Catalyst; Oxid. Cat. 4(Catalytic Converter): Oxidative Catalyst; Oxid. Cat. 5(Catalytic Converter): Oxidative Catalyst; Oxid. Cat. 6(Catalytic Converter): Oxidative Catalyst; Oxid. Cat. 7(Catalytic Converter):"/>
    <s v="Alliance Source Testing"/>
    <s v="1775 hp"/>
    <s v="1.96 lbs/hr, 1.0 g/hp/hr, 82_x000a_ppmvd@15%O2"/>
    <s v="1624 Hp or 91% of Max"/>
    <s v="0.97 lbs/hr, 0.3 g/hp/hr, 23.2 ppmvd@15%O2"/>
    <s v="g/hp/hr"/>
    <n v="0.3"/>
    <n v="1624"/>
    <n v="0.3"/>
    <x v="6"/>
    <n v="5.13117"/>
    <s v="7E"/>
    <s v="Nitrogen Oxide"/>
    <s v="PASS"/>
    <s v="NA"/>
    <s v="Y"/>
    <m/>
    <m/>
  </r>
  <r>
    <x v="10"/>
    <n v="1193"/>
    <x v="21"/>
    <s v="Humphreys Compressor Station"/>
    <s v="Johnson Ridge Rd"/>
    <s v="Barnesville"/>
    <s v="43713"/>
    <m/>
    <s v="Belmont"/>
    <x v="12"/>
    <s v="Compressor Engine #1 - Caterpillar G3612TA - natural gas fired four-stroke, lean burn internal combustion engine rated at an operating capacity of 3,550 horsepower equipped with a double oxidation catalyst."/>
    <x v="2"/>
    <s v="Cat 3600 Series"/>
    <d v="2016-04-13T00:00:00"/>
    <s v="CC004(Catalytic Converter): Compressor Engine #4 - Oxidation Catalyst; CC005(Catalytic Converter): Compressor Engine #5 - Oxidation Catalyst; CC006(Catalytic Converter): Compressor Engine #6 - Oxidation Catalyst"/>
    <s v="Air Hygiene, Inc"/>
    <s v="3550 hp"/>
    <s v="0.50 g/hp-hr"/>
    <s v="3341 hp"/>
    <s v="0.34 g/hp-hr"/>
    <s v="g/hp/hr"/>
    <n v="0.34"/>
    <n v="3341"/>
    <n v="0.34"/>
    <x v="11"/>
    <n v="11.630652000000001"/>
    <s v="7E"/>
    <s v="Nitrogen Dioxide"/>
    <s v="PP"/>
    <s v="Y"/>
    <s v="NA"/>
    <m/>
    <m/>
  </r>
  <r>
    <x v="9"/>
    <n v="165"/>
    <x v="15"/>
    <s v="Augusta Compressor Facility- Utica Gas Services, L.L.C."/>
    <s v="8034 Bane Rd NE"/>
    <s v="East Twp."/>
    <s v="44427"/>
    <m/>
    <s v="Carroll"/>
    <x v="15"/>
    <s v="1,775-hp Caterpillar G3606 Compressor Engine w/ Oxidation Catalyst"/>
    <x v="2"/>
    <s v="Cat 3600 Series"/>
    <d v="2013-10-09T00:00:00"/>
    <s v="Oxid. Cat. 3(Catalytic Converter): Oxidative Catalyst; Oxid. Cat. 4(Catalytic Converter): Oxidative Catalyst; Oxid. Cat. 5(Catalytic Converter): Oxidative Catalyst; Oxid. Cat. 6(Catalytic Converter): Oxidative Catalyst; Oxid. Cat. 7(Catalytic Converter):"/>
    <s v="Alliance Source Testing"/>
    <s v="1775 hp"/>
    <s v="1.96 lbs/hr, 1.0 g/hp/hr, 82_x000a_ppmvd@15%O2"/>
    <s v="1610 Hp or 91% of Max"/>
    <s v="0.95 lbs/hr, 0.3 g/hp/hr, 23.2 ppmvd@15%O2"/>
    <s v="g/hp/hr"/>
    <n v="0.3"/>
    <n v="1610"/>
    <n v="0.3"/>
    <x v="6"/>
    <n v="5.13117"/>
    <s v="7E"/>
    <s v="Nitrogen Oxide"/>
    <s v="PASS"/>
    <s v="NA"/>
    <s v="Y"/>
    <m/>
    <m/>
  </r>
  <r>
    <x v="9"/>
    <n v="229"/>
    <x v="15"/>
    <s v="Augusta Compressor Facility- Utica Gas Services, L.L.C."/>
    <s v="8034 Bane Rd NE"/>
    <s v="East Twp."/>
    <s v="44427"/>
    <m/>
    <s v="Carroll"/>
    <x v="14"/>
    <s v="1,775-hp Caterpillar G3606 Compressor Engine w/ Oxidation Catalyst"/>
    <x v="2"/>
    <s v="Cat 3600 Series"/>
    <d v="2013-10-08T00:00:00"/>
    <s v="Oxid. Cat. 3(Catalytic Converter): Oxidative Catalyst; Oxid. Cat. 4(Catalytic Converter): Oxidative Catalyst; Oxid. Cat. 5(Catalytic Converter): Oxidative Catalyst; Oxid. Cat. 6(Catalytic Converter): Oxidative Catalyst; Oxid. Cat. 7(Catalytic Converter):"/>
    <s v="Alliance Source Testing"/>
    <s v="1775 hp"/>
    <s v="1.96 lbs/hr, 1.0 g/hp/hr, 82_x000a_ppmvd@15%O2"/>
    <s v="1624 Hp or 91% of Max"/>
    <s v="0.97 lbs/hr, 0.3 g/hp/hr, 23.2_x000a_ppmvd@15%O2"/>
    <s v="g/hp/hr"/>
    <n v="0.3"/>
    <n v="1624"/>
    <n v="0.3"/>
    <x v="6"/>
    <n v="5.13117"/>
    <s v="7E"/>
    <s v="Nitrogen Oxide"/>
    <s v="PASS"/>
    <s v="NA"/>
    <s v="Y"/>
    <m/>
    <m/>
  </r>
  <r>
    <x v="9"/>
    <n v="232"/>
    <x v="15"/>
    <s v="Augusta Compressor Facility- Utica Gas Services, L.L.C."/>
    <s v="8034 Bane Rd NE"/>
    <s v="East Twp."/>
    <s v="44427"/>
    <m/>
    <s v="Carroll"/>
    <x v="15"/>
    <s v="1,775-hp Caterpillar G3606 Compressor Engine w/ Oxidation Catalyst"/>
    <x v="2"/>
    <s v="Cat 3600 Series"/>
    <d v="2013-10-08T00:00:00"/>
    <s v="Oxid. Cat. 3(Catalytic Converter): Oxidative Catalyst; Oxid. Cat. 4(Catalytic Converter): Oxidative Catalyst; Oxid. Cat. 5(Catalytic Converter): Oxidative Catalyst; Oxid. Cat. 6(Catalytic Converter): Oxidative Catalyst; Oxid. Cat. 7(Catalytic Converter):"/>
    <s v="Alliance Source Testing"/>
    <s v="1775 hp"/>
    <s v="1.96 lbs/hr, 1.0 g/hp/hr, 82_x000a_ppmvd@15%O2"/>
    <s v="1610 Hp or 91% of Max"/>
    <s v="0.95 lbs/hr, 0.3 g/hp/hr, 23.2_x000a_ppmvd@15%O2"/>
    <s v="g/hp/hr"/>
    <n v="0.3"/>
    <n v="1610"/>
    <n v="0.3"/>
    <x v="6"/>
    <n v="5.13117"/>
    <s v="7E"/>
    <s v="Nitrogen Oxide"/>
    <s v="PASS"/>
    <s v="NA"/>
    <s v="Y"/>
    <m/>
    <m/>
  </r>
  <r>
    <x v="9"/>
    <n v="239"/>
    <x v="15"/>
    <s v="Augusta Compressor Facility- Utica Gas Services, L.L.C."/>
    <s v="8034 Bane Rd NE"/>
    <s v="East Twp."/>
    <s v="44427"/>
    <m/>
    <s v="Carroll"/>
    <x v="20"/>
    <s v="1,775-hp Caterpillar G3606 Compressor Engine w/ Oxidation Catalyst"/>
    <x v="2"/>
    <s v="Cat 3600 Series"/>
    <d v="2013-10-08T00:00:00"/>
    <s v="Oxid. Cat. 3(Catalytic Converter): Oxidative Catalyst; Oxid. Cat. 4(Catalytic Converter): Oxidative Catalyst; Oxid. Cat. 5(Catalytic Converter): Oxidative Catalyst; Oxid. Cat. 6(Catalytic Converter): Oxidative Catalyst; Oxid. Cat. 7(Catalytic Converter):"/>
    <s v="Alliance Source Testing"/>
    <s v="1775 hp"/>
    <s v="1.96 lbs/hr, 1.0 g/hp/hr, 82_x000a_ppmvd@15%O2"/>
    <s v="1621 Hp or 91% of Max"/>
    <s v="1.05 lbs/hr, 0.3 g/hp/hr, 26.0_x000a_ppmvd@15%O2"/>
    <s v="g/hp/hr"/>
    <n v="0.3"/>
    <n v="1621"/>
    <n v="0.3"/>
    <x v="6"/>
    <n v="5.13117"/>
    <s v="7E"/>
    <s v="Nitrogen Oxide"/>
    <s v="PASS"/>
    <s v="NA"/>
    <s v="Y"/>
    <m/>
    <m/>
  </r>
  <r>
    <x v="9"/>
    <n v="278"/>
    <x v="15"/>
    <s v="Augusta Compressor Facility- Utica Gas Services, L.L.C."/>
    <s v="8034 Bane Rd NE"/>
    <s v="East Twp."/>
    <s v="44427"/>
    <m/>
    <s v="Carroll"/>
    <x v="20"/>
    <s v="1,775-hp Caterpillar G3606 Compressor Engine w/ Oxidation Catalyst"/>
    <x v="2"/>
    <s v="Cat 3600 Series"/>
    <d v="2013-10-09T00:00:00"/>
    <s v="Oxid. Cat. 3(Catalytic Converter): Oxidative Catalyst; Oxid. Cat. 4(Catalytic Converter): Oxidative Catalyst; Oxid. Cat. 5(Catalytic Converter): Oxidative Catalyst; Oxid. Cat. 6(Catalytic Converter): Oxidative Catalyst; Oxid. Cat. 7(Catalytic Converter):"/>
    <s v="Alliance Source Testing"/>
    <s v="1775 hp"/>
    <s v="1.96 lbs/hr, 1.0 g/hp/hr, 82_x000a_ppmvd@15%O2"/>
    <s v="1621 Hp or 91% of Max"/>
    <s v="1.05 lbs/hr, 0.3 g/hp/hr, 26.0_x000a_ppmvd@15%O2"/>
    <s v="g/hp/hr"/>
    <n v="0.3"/>
    <n v="1621"/>
    <n v="0.3"/>
    <x v="6"/>
    <n v="5.13117"/>
    <s v="7E"/>
    <s v="Nitrogen Oxide"/>
    <s v="PASS"/>
    <s v="NA"/>
    <s v="Y"/>
    <m/>
    <m/>
  </r>
  <r>
    <x v="9"/>
    <n v="298"/>
    <x v="15"/>
    <s v="Augusta Compressor Facility- Utica Gas Services, L.L.C."/>
    <s v="8034 Bane Rd NE"/>
    <s v="East Twp."/>
    <s v="44427"/>
    <m/>
    <s v="Carroll"/>
    <x v="14"/>
    <s v="1,775-hp Caterpillar G3606 Compressor Engine w/ Oxidation Catalyst"/>
    <x v="2"/>
    <s v="Cat 3600 Series"/>
    <d v="2013-10-10T00:00:00"/>
    <s v="Oxid. Cat. 3(Catalytic Converter): Oxidative Catalyst; Oxid. Cat. 4(Catalytic Converter): Oxidative Catalyst; Oxid. Cat. 5(Catalytic Converter): Oxidative Catalyst; Oxid. Cat. 6(Catalytic Converter): Oxidative Catalyst; Oxid. Cat. 7(Catalytic Converter):"/>
    <s v="Alliance Source Testing"/>
    <s v="1775 hp"/>
    <s v="1.96 lbs/hr, 1.0 g/hp/hr, 82_x000a_ppmvd@15%O2"/>
    <s v="1624 Hp or 91% of Max"/>
    <s v="0.97 lbs/hr, 0.3 g/hp/hr, 23.2_x000a_ppmvd@15%O2"/>
    <s v="g/hp/hr"/>
    <n v="0.3"/>
    <n v="1624"/>
    <n v="0.3"/>
    <x v="6"/>
    <n v="5.13117"/>
    <s v="7E"/>
    <s v="Nitrogen Oxide"/>
    <s v="PASS"/>
    <s v="NA"/>
    <s v="Y"/>
    <m/>
    <m/>
  </r>
  <r>
    <x v="9"/>
    <n v="302"/>
    <x v="15"/>
    <s v="Augusta Compressor Facility- Utica Gas Services, L.L.C."/>
    <s v="8034 Bane Rd NE"/>
    <s v="East Twp."/>
    <s v="44427"/>
    <m/>
    <s v="Carroll"/>
    <x v="15"/>
    <s v="1,775-hp Caterpillar G3606 Compressor Engine w/ Oxidation Catalyst"/>
    <x v="2"/>
    <s v="Cat 3600 Series"/>
    <d v="2013-10-10T00:00:00"/>
    <s v="Oxid. Cat. 3(Catalytic Converter): Oxidative Catalyst; Oxid. Cat. 4(Catalytic Converter): Oxidative Catalyst; Oxid. Cat. 5(Catalytic Converter): Oxidative Catalyst; Oxid. Cat. 6(Catalytic Converter): Oxidative Catalyst; Oxid. Cat. 7(Catalytic Converter):"/>
    <s v="Alliance Source Testing"/>
    <s v="1775 hp"/>
    <s v="1.96 lbs/hr, 1.0 g/hp/hr, 82_x000a_ppmvd@15%O2"/>
    <s v="1610 Hp or 91% of Max"/>
    <s v="0.95 lbs/hr, 0.3 g/hp/hr, 23.2_x000a_ppmvd@15%O2"/>
    <s v="g/hp/hr"/>
    <n v="0.3"/>
    <n v="1610"/>
    <n v="0.3"/>
    <x v="6"/>
    <n v="5.13117"/>
    <s v="7E"/>
    <s v="Nitrogen Oxide"/>
    <s v="PASS"/>
    <s v="NA"/>
    <s v="Y"/>
    <m/>
    <m/>
  </r>
  <r>
    <x v="9"/>
    <n v="307"/>
    <x v="15"/>
    <s v="Augusta Compressor Facility- Utica Gas Services, L.L.C."/>
    <s v="8034 Bane Rd NE"/>
    <s v="East Twp."/>
    <s v="44427"/>
    <m/>
    <s v="Carroll"/>
    <x v="20"/>
    <s v="1,775-hp Caterpillar G3606 Compressor Engine w/ Oxidation Catalyst"/>
    <x v="2"/>
    <s v="Cat 3600 Series"/>
    <d v="2013-10-10T00:00:00"/>
    <s v="Oxid. Cat. 3(Catalytic Converter): Oxidative Catalyst; Oxid. Cat. 4(Catalytic Converter): Oxidative Catalyst; Oxid. Cat. 5(Catalytic Converter): Oxidative Catalyst; Oxid. Cat. 6(Catalytic Converter): Oxidative Catalyst; Oxid. Cat. 7(Catalytic Converter):"/>
    <s v="Alliance Source Testing"/>
    <s v="1775 hp"/>
    <s v="1.96 lbs/hr, 1.0 g/hp/hr, 82_x000a_ppmvd@15%O2"/>
    <s v="1621 Hp or 91% of Max"/>
    <s v="1.05 lbs/hr, 0.3 g/hp/hr, 26.0_x000a_ppmvd@15%O2"/>
    <s v="g/hp/hr"/>
    <n v="0.3"/>
    <n v="1621"/>
    <n v="0.3"/>
    <x v="6"/>
    <n v="5.13117"/>
    <s v="7E"/>
    <s v="Nitrogen Oxide"/>
    <s v="PASS"/>
    <s v="NA"/>
    <s v="Y"/>
    <m/>
    <m/>
  </r>
  <r>
    <x v="1"/>
    <n v="1914"/>
    <x v="17"/>
    <s v="Scio Compressor Station"/>
    <s v="37650 Bower Rd"/>
    <s v="Scio"/>
    <s v="43988"/>
    <m/>
    <s v="Harrison"/>
    <x v="20"/>
    <s v="Compressor Engine #10 - 1,775 HP Caterpillar G3606 (4S-LB) - natural gas-fired four-cycle lean burn internal combustion engine equipped with an oxidation catalyst controlling CO &amp; VOC emissions"/>
    <x v="2"/>
    <s v="Cat 3600 Series"/>
    <d v="2014-06-25T00:00:00"/>
    <s v="CC010(Catalytic Converter): Compressor Engine #10 - Oxidation Catalyst"/>
    <s v="Alliance Source Testing"/>
    <s v="1,775 Hp"/>
    <s v="0.50 g/Hp-hr_x000a_82 ppm"/>
    <s v="1,602"/>
    <s v="0.3 g/Hp-hr_x000a_25.2 ppm"/>
    <s v="g/hp/hr"/>
    <n v="0.3"/>
    <n v="1602"/>
    <n v="0.3"/>
    <x v="6"/>
    <n v="5.13117"/>
    <s v="7E"/>
    <s v="Nitrogen Dioxide"/>
    <s v="PASS"/>
    <s v="NA"/>
    <s v="Y"/>
    <m/>
    <m/>
  </r>
  <r>
    <x v="1"/>
    <n v="1906"/>
    <x v="17"/>
    <s v="Scio Compressor Station"/>
    <s v="37650 Bower Rd"/>
    <s v="Scio"/>
    <s v="43988"/>
    <m/>
    <s v="Harrison"/>
    <x v="14"/>
    <s v="Compressor Engine #7 - 1,775 HP Caterpillar G3606 (4S-LB) - natural gas-fired four-cycle lean burn internal combustion engine equipped with an oxidation catalyst controlling CO &amp; VOC emissions"/>
    <x v="2"/>
    <s v="Cat 3600 Series"/>
    <d v="2014-06-25T00:00:00"/>
    <s v="CC007(Catalytic Converter): Compressor Engine #7 - Oxidation Catalyst"/>
    <s v="Alliance Source Testing"/>
    <s v="1,775 Hp"/>
    <s v="0.05 g/Hp-hr_x000a_82 ppm"/>
    <s v="1,605 Hp"/>
    <s v="0.3 g/Hp-hr_x000a_26.5 ppm"/>
    <s v="g/hp/hr"/>
    <n v="0.3"/>
    <n v="1605"/>
    <n v="0.3"/>
    <x v="6"/>
    <n v="5.13117"/>
    <s v="7E"/>
    <s v="Nitrogen Dioxide"/>
    <s v="PASS"/>
    <s v="NA"/>
    <s v="Y"/>
    <m/>
    <m/>
  </r>
  <r>
    <x v="1"/>
    <n v="1866"/>
    <x v="8"/>
    <s v="Archer Compressor Facility"/>
    <s v="County Highway 45"/>
    <s v="Cadiz"/>
    <s v="43907"/>
    <m/>
    <s v="Harrison"/>
    <x v="14"/>
    <s v="Compressor Engine #7 - 1775 HP Caterpillar G3606 (4S-LB) - natural gas-fired four-cycle lean burn internal combustion engine rated equipped with an oxidation catalyst controlling CO and VOC emissions."/>
    <x v="2"/>
    <s v="Cat 3600 Series"/>
    <d v="2014-11-12T00:00:00"/>
    <s v="OxidCat-107(Catalytic Converter): Oxidative Catalyst"/>
    <s v="EcoTest Services"/>
    <s v="1775 hp"/>
    <s v="1.00 g/Hp-hr"/>
    <s v="1703 Hp"/>
    <s v="0.3 g/Hp-hr"/>
    <s v="g/hp/hr"/>
    <n v="0.3"/>
    <n v="1703"/>
    <n v="0.3"/>
    <x v="6"/>
    <n v="5.13117"/>
    <s v="7E"/>
    <s v="Nitrogen Dioxide"/>
    <s v="PASS"/>
    <s v="NA"/>
    <s v="Y"/>
    <s v="Method 7E not used.  Method 205, 320 and ASSTM 6348-3  FTIR"/>
    <m/>
  </r>
  <r>
    <x v="10"/>
    <n v="1184"/>
    <x v="21"/>
    <s v="Humphreys Compressor Station"/>
    <s v="Johnson Ridge Rd"/>
    <s v="Barnesville"/>
    <s v="43713"/>
    <m/>
    <s v="Belmont"/>
    <x v="8"/>
    <s v="Compressor Engine #1 - Caterpillar G3612TA - natural gas fired four-stroke, lean burn internal combustion engine rated at an operating capacity of 3,550 horsepower equipped with a double oxidation catalyst."/>
    <x v="2"/>
    <s v="Cat 3600 Series"/>
    <d v="2016-04-12T00:00:00"/>
    <s v="CC001(Catalytic Converter): Compressor Engine #1 - Oxidation Catalyst; CC002(Catalytic Converter): Compressor Engine #2 - Oxidation Catalyst; CC003(Catalytic Converter): Compressor Engine #3 - Oxidation Catalyst"/>
    <s v="Air Hygiene, Inc"/>
    <s v="3550 hp"/>
    <s v="0.50 g/hp-hr"/>
    <s v="3318 hp"/>
    <s v="0.35 g/hp-hr"/>
    <s v="g/hp/hr"/>
    <n v="0.35"/>
    <n v="3318"/>
    <n v="0.35"/>
    <x v="11"/>
    <n v="11.97273"/>
    <s v="7E"/>
    <s v="Nitrogen Dioxide"/>
    <s v="PP"/>
    <s v="Y"/>
    <s v="NA"/>
    <m/>
    <m/>
  </r>
  <r>
    <x v="10"/>
    <n v="1194"/>
    <x v="21"/>
    <s v="Humphreys Compressor Station"/>
    <s v="Johnson Ridge Rd"/>
    <s v="Barnesville"/>
    <s v="43713"/>
    <m/>
    <s v="Belmont"/>
    <x v="13"/>
    <s v="Compressor Engine #1 - Caterpillar G3612TA - natural gas fired four-stroke, lean burn internal combustion engine rated at an operating capacity of 3,550 horsepower equipped with a double oxidation catalyst."/>
    <x v="2"/>
    <s v="Cat 3600 Series"/>
    <d v="2016-04-13T00:00:00"/>
    <s v="CC004(Catalytic Converter): Compressor Engine #4 - Oxidation Catalyst; CC005(Catalytic Converter): Compressor Engine #5 - Oxidation Catalyst; CC006(Catalytic Converter): Compressor Engine #6 - Oxidation Catalyst"/>
    <s v="Air Hygiene, Inc"/>
    <s v="3550 hp"/>
    <s v="0.50 g/hp-hr"/>
    <s v="3297"/>
    <s v="0.35 g/hp-hr"/>
    <s v="g/hp/hr"/>
    <n v="0.35"/>
    <n v="3297"/>
    <n v="0.35"/>
    <x v="11"/>
    <n v="11.97273"/>
    <s v="7E"/>
    <s v="Nitrogen Dioxide"/>
    <s v="PP"/>
    <s v="Y"/>
    <s v="NA"/>
    <m/>
    <m/>
  </r>
  <r>
    <x v="1"/>
    <n v="1950"/>
    <x v="22"/>
    <s v="Dominion East Ohio - Switzerland Compressor Station"/>
    <s v="German Ridge Road"/>
    <s v="Switzerland Twp."/>
    <s v="43942"/>
    <m/>
    <s v="Monroe"/>
    <x v="9"/>
    <s v="3550 Hp Natural gas-fired (4SLB) Caterpillar model 3612 LE DM5309-06 compressor engines equipped with catalytic reduction (three-way)."/>
    <x v="2"/>
    <s v="Cat 3600 Series"/>
    <d v="2014-11-11T00:00:00"/>
    <s v="catalytic reduction"/>
    <s v="Air Compliance Consultants"/>
    <s v="3550 hp"/>
    <s v="0.5 g/Hp-hr"/>
    <s v="3242"/>
    <s v="0.36 g/Hp-hr"/>
    <s v="g/hp/hr"/>
    <n v="0.36"/>
    <n v="3242"/>
    <n v="0.36"/>
    <x v="11"/>
    <n v="12.314808000000001"/>
    <s v="7E"/>
    <s v="Nitrogen Dioxide"/>
    <s v="PASS"/>
    <s v="NA"/>
    <s v="Y"/>
    <m/>
    <m/>
  </r>
  <r>
    <x v="1"/>
    <n v="2002"/>
    <x v="22"/>
    <s v="Dominion East Ohio - Switzerland Compressor Station"/>
    <s v="German Ridge Road"/>
    <s v="Switzerland Twp."/>
    <s v="43942"/>
    <m/>
    <s v="Monroe"/>
    <x v="9"/>
    <s v="3550 Hp Natural gas-fired (4SLB) Caterpillar model 3612 LE DM5309-06 compressor engines equipped with catalytic reduction (three-way)."/>
    <x v="2"/>
    <s v="Cat 3600 Series"/>
    <d v="2014-11-12T00:00:00"/>
    <s v="catalytic reduction"/>
    <s v="Air Compliance Consultants"/>
    <s v="3550 hp"/>
    <s v="0.5 g/Hp-hr"/>
    <s v="3242"/>
    <s v="0.36 g/Hp-hr"/>
    <s v="g/hp/hr"/>
    <n v="0.36"/>
    <n v="3242"/>
    <n v="0.36"/>
    <x v="11"/>
    <n v="12.314808000000001"/>
    <s v="7E"/>
    <s v="Nitrogen Dioxide"/>
    <s v="PASS"/>
    <s v="NA"/>
    <s v="Y"/>
    <m/>
    <m/>
  </r>
  <r>
    <x v="1"/>
    <n v="1912"/>
    <x v="17"/>
    <s v="Scio Compressor Station"/>
    <s v="37650 Bower Rd"/>
    <s v="Scio"/>
    <s v="43988"/>
    <m/>
    <s v="Harrison"/>
    <x v="19"/>
    <s v="Compressor Engine #9 - 1,775 HP Caterpillar G3606 (4S-LB) - natural gas-fired four-cycle lean burn internal combustion engine equipped with an oxidation catalyst controlling CO &amp; VOC emissions"/>
    <x v="2"/>
    <s v="Cat 3600 Series"/>
    <d v="2014-06-25T00:00:00"/>
    <s v="CC009(Catalytic Converter): Compressor Engine #9 - Oxidation Catalyst"/>
    <s v="Alliance Source Testing"/>
    <s v="1,775 Hp"/>
    <s v="0.50 g/Hp-hr_x000a_82 ppm"/>
    <s v="1,613 Hp"/>
    <s v="0.3 g/Hp-hr_x000a_24.6 ppm"/>
    <s v="g/hp/hr"/>
    <n v="0.3"/>
    <n v="1613"/>
    <n v="0.3"/>
    <x v="6"/>
    <n v="5.13117"/>
    <s v="7E"/>
    <s v="Nitrogen Dioxide"/>
    <s v="PASS"/>
    <s v="Y"/>
    <s v="Y"/>
    <m/>
    <m/>
  </r>
  <r>
    <x v="6"/>
    <n v="225"/>
    <x v="5"/>
    <s v="Utica Gas Services, LLC-Carrollton Compressor Facility"/>
    <s v="2098 Panda Road SE"/>
    <s v="Carrollton"/>
    <s v="44615"/>
    <m/>
    <s v="Carroll"/>
    <x v="11"/>
    <s v="1,775 HP natural gas-fired Caterpillar G3606 engine #1 equipped with an oxidation catalyst."/>
    <x v="2"/>
    <s v="Cat 3600 Series"/>
    <d v="2015-01-20T00:00:00"/>
    <s v="Oxid. Cat.(Catalytic Converter): Oxidative Catalyst"/>
    <s v="Alliance Source Testing"/>
    <s v="1775 hp"/>
    <s v="1.96lbs/hr, 2.0g/hp-hr"/>
    <s v="1686 HP"/>
    <s v="1.10lbs/hr, 0.3 g/hp-hr"/>
    <s v="g/hp/hr"/>
    <n v="0.3"/>
    <n v="1686"/>
    <n v="0.3"/>
    <x v="6"/>
    <n v="5.13117"/>
    <s v="7E"/>
    <s v="Nitrogen Oxide"/>
    <s v="PP"/>
    <s v="NA"/>
    <s v="Y"/>
    <s v="Our facility descriptions have the engines numbered incorrectly, however the Manufacture dates correspond across both the report and permit.  P013 is engine 3 onsite (10 in the permit), P006-P012 onsite are C4-C10, but in the permit 3-9.  However if you follow only ***(EU P###)*** everything is accurate."/>
    <m/>
  </r>
  <r>
    <x v="6"/>
    <n v="248"/>
    <x v="5"/>
    <s v="Utica Gas Services, LLC-Carrollton Compressor Facility"/>
    <s v="2098 Panda Road SE"/>
    <s v="Carrollton"/>
    <s v="44615"/>
    <m/>
    <s v="Carroll"/>
    <x v="11"/>
    <s v="1,775 HP natural gas-fired Caterpillar G3606 engine #1 equipped with an oxidation catalyst."/>
    <x v="2"/>
    <s v="Cat 3600 Series"/>
    <d v="2015-01-21T00:00:00"/>
    <s v="Oxid. Cat.(Catalytic Converter): Oxidative Catalyst"/>
    <s v="Alliance Source Testing"/>
    <s v="1775 hp"/>
    <s v="1.96lbs/hr, 2.0g/hp-hr"/>
    <s v="1686 HP"/>
    <s v="1.10lbs/hr, 0.3 g/hp-hr"/>
    <s v="g/hp/hr"/>
    <n v="0.3"/>
    <n v="1686"/>
    <n v="0.3"/>
    <x v="6"/>
    <n v="5.13117"/>
    <s v="7E"/>
    <s v="Nitrogen Oxide"/>
    <s v="PP"/>
    <s v="NA"/>
    <s v="Y"/>
    <s v="Our facility descriptions have the engines numbered incorrectly, however the Manufacture dates correspond across both the report and permit.  P013 is engine 3 onsite (10 in the permit), P006-P012 onsite are C4-C10, but in the permit 3-9.  However if you follow only ***(EU P###)*** everything is accurate."/>
    <m/>
  </r>
  <r>
    <x v="6"/>
    <n v="279"/>
    <x v="5"/>
    <s v="Utica Gas Services, LLC-Carrollton Compressor Facility"/>
    <s v="2098 Panda Road SE"/>
    <s v="Carrollton"/>
    <s v="44615"/>
    <m/>
    <s v="Carroll"/>
    <x v="11"/>
    <s v="1,775 HP natural gas-fired Caterpillar G3606 engine #1 equipped with an oxidation catalyst."/>
    <x v="2"/>
    <s v="Cat 3600 Series"/>
    <d v="2015-01-22T00:00:00"/>
    <s v="Oxid. Cat.(Catalytic Converter): Oxidative Catalyst"/>
    <s v="Alliance Source Testing"/>
    <s v="1775 hp"/>
    <s v="1.96lbs/hr, 2.0g/hp-hr"/>
    <s v="1686 HP"/>
    <s v="1.10lbs/hr, 0.3 g/hp-hr"/>
    <s v="g/hp/hr"/>
    <n v="0.3"/>
    <n v="1686"/>
    <n v="0.3"/>
    <x v="6"/>
    <n v="5.13117"/>
    <s v="7E"/>
    <s v="Nitrogen Oxide"/>
    <s v="PP"/>
    <s v="NA"/>
    <s v="Y"/>
    <s v="Our facility descriptions have the engines numbered incorrectly, however the Manufacture dates correspond across both the report and permit.  P013 is engine 3 onsite (10 in the permit), P006-P012 onsite are C4-C10, but in the permit 3-9.  However if you follow only ***(EU P###)*** everything is accurate."/>
    <m/>
  </r>
  <r>
    <x v="10"/>
    <n v="469"/>
    <x v="5"/>
    <s v="Utica Gas Services, LLC-Carrollton Compressor Facility"/>
    <s v="2098 Panda Road SE"/>
    <s v="Carrollton"/>
    <s v="44615"/>
    <m/>
    <s v="Carroll"/>
    <x v="11"/>
    <s v="1,775 HP natural gas-fired Caterpillar G3606 engine #1 equipped with an oxidation catalyst."/>
    <x v="2"/>
    <s v="Cat 3600 Series"/>
    <d v="2016-01-07T00:00:00"/>
    <s v="Oxid. Cat.(Catalytic Converter): Oxidative Catalyst"/>
    <s v="Alliance Source Testing"/>
    <s v="1775 hp"/>
    <s v="1.96lbs/hr, 2.0g/hp-hr"/>
    <s v="1644 HP"/>
    <s v="1.13lbs/hr, 0.3 g/hp-hr"/>
    <s v="g/hp/hr"/>
    <n v="0.3"/>
    <n v="1644"/>
    <n v="0.3"/>
    <x v="6"/>
    <n v="5.13117"/>
    <s v="7E"/>
    <s v="Nitrogen Oxide"/>
    <s v="PP"/>
    <s v="Y"/>
    <s v="NA"/>
    <m/>
    <m/>
  </r>
  <r>
    <x v="6"/>
    <n v="713"/>
    <x v="21"/>
    <s v="Humphreys Compressor Station"/>
    <s v="Johnson Ridge Rd"/>
    <s v="Barnesville"/>
    <s v="43713"/>
    <m/>
    <s v="Belmont"/>
    <x v="10"/>
    <s v="Compressor Engine #1 - Caterpillar G3612TA - natural gas fired four-stroke, lean burn internal combustion engine rated at an operating capacity of 3,550 horsepower equipped with a double oxidation catalyst."/>
    <x v="2"/>
    <s v="Cat 3600 Series"/>
    <d v="2015-04-14T00:00:00"/>
    <s v="CC001(Catalytic Converter): Compressor Engine #1 - Oxidation Catalyst"/>
    <s v="Air Hygiene, Inc."/>
    <s v="3550 hp"/>
    <s v="1.0 g/hp-hr"/>
    <s v="3290 hp"/>
    <s v="0.36 g/hp-hr"/>
    <s v="g/hp/hr"/>
    <n v="0.36"/>
    <n v="3290"/>
    <n v="0.36"/>
    <x v="11"/>
    <n v="12.314808000000001"/>
    <s v="7E"/>
    <s v="Nitrogen Dioxide"/>
    <s v="PP"/>
    <s v="NA"/>
    <s v="Y"/>
    <m/>
    <m/>
  </r>
  <r>
    <x v="10"/>
    <n v="470"/>
    <x v="5"/>
    <s v="Utica Gas Services, LLC-Carrollton Compressor Facility"/>
    <s v="2098 Panda Road SE"/>
    <s v="Carrollton"/>
    <s v="44615"/>
    <m/>
    <s v="Carroll"/>
    <x v="12"/>
    <s v="1,775 HP natural gas-fired Caterpillar G3606 engine #2 equipped with an oxidation catalyst"/>
    <x v="2"/>
    <s v="Cat 3600 Series"/>
    <d v="2016-01-07T00:00:00"/>
    <s v="Oxid. Cat.(Catalytic Converter): Oxidative Catalyst"/>
    <s v="Alliance Source Testing"/>
    <s v="1775 hp"/>
    <s v="1.96lbs/hr, 2.0g/hp-hr"/>
    <s v="1737 HP"/>
    <s v="1.10lbs/hr, 0.3 g/hp-hr"/>
    <s v="g/hp/hr"/>
    <n v="0.3"/>
    <n v="1737"/>
    <n v="0.3"/>
    <x v="6"/>
    <n v="5.13117"/>
    <s v="7E"/>
    <s v="Nitrogen Oxide"/>
    <s v="PP"/>
    <s v="Y"/>
    <s v="NA"/>
    <m/>
    <m/>
  </r>
  <r>
    <x v="6"/>
    <n v="257"/>
    <x v="5"/>
    <s v="Utica Gas Services, LLC-Carrollton Compressor Facility"/>
    <s v="2098 Panda Road SE"/>
    <s v="Carrollton"/>
    <s v="44615"/>
    <m/>
    <s v="Carroll"/>
    <x v="14"/>
    <s v="1,775 HP natural gas-fired Caterpillar G3606 engine #4 equipped with an oxidation catalyst"/>
    <x v="2"/>
    <s v="Cat 3600 Series"/>
    <d v="2015-01-21T00:00:00"/>
    <s v="Oxid. Cat.(Catalytic Converter): Oxidative Catalyst"/>
    <s v="Alliance Source Testing"/>
    <s v="1775 hp"/>
    <s v="1.96lbs/hr, 1.0g/hp-hr"/>
    <s v="1599 HP"/>
    <s v="1.05 lbs/hr, 0.3 g/hp-hr"/>
    <s v="g/hp/hr"/>
    <n v="0.3"/>
    <n v="1599"/>
    <n v="0.3"/>
    <x v="6"/>
    <n v="5.13117"/>
    <s v="7E"/>
    <s v="Nitrogen Oxide"/>
    <s v="PP"/>
    <s v="NA"/>
    <s v="Y"/>
    <s v="Our facility descriptions have the engines numbered incorrectly, however the Manufacture dates correspond across both the report and permit.  P013 is engine 3 onsite (10 in the permit), P006-P012 onsite are C4-C10, but in the permit 3-9.  However if you follow only ***(EU P###)*** everything is accurate."/>
    <m/>
  </r>
  <r>
    <x v="6"/>
    <n v="877"/>
    <x v="16"/>
    <s v="Seneca Gas Plant"/>
    <s v="Zep Road"/>
    <s v="Summerfield"/>
    <s v="43788"/>
    <m/>
    <s v="Noble"/>
    <x v="8"/>
    <s v="Compressor Engine #2 - Natural gas-fired four-stroke lean burn (4SLB) internal combustion engine rated at an operating capacity of 4,735 horsepower (hp) and equipped with an oxidation catalyst."/>
    <x v="2"/>
    <m/>
    <d v="2015-04-27T00:00:00"/>
    <s v="CC001(Catalytic Converter): Compressor Engine #1 - Catalyic Convertor; CC002(Catalytic Converter): Compressor Engine #2 - Catalytic Convertor"/>
    <s v="Air Hygiene, Inc"/>
    <s v="4735 hp"/>
    <s v="0.50 g/hp-hr"/>
    <s v="4072 hp"/>
    <s v="0.36 g/hphr"/>
    <s v="g/hp/hr"/>
    <n v="0.36"/>
    <n v="4072"/>
    <n v="0.36"/>
    <x v="10"/>
    <n v="16.4255256"/>
    <s v="7E"/>
    <s v="Nitrogen Dioxide"/>
    <s v="PP"/>
    <s v="NA"/>
    <s v="Y"/>
    <m/>
    <m/>
  </r>
  <r>
    <x v="1"/>
    <n v="2080"/>
    <x v="16"/>
    <s v="Seneca Gas Plant"/>
    <s v="Zep Road"/>
    <s v="Summerfield"/>
    <s v="43788"/>
    <m/>
    <s v="Noble"/>
    <x v="8"/>
    <s v="Compressor Engine #2 - Natural gas-fired four-stroke lean burn (4SLB) internal combustion engine rated at an operating capacity of 4,735 horsepower (hp) and equipped with an oxidation catalyst."/>
    <x v="2"/>
    <m/>
    <d v="2014-04-07T00:00:00"/>
    <s v="CC002(Catalytic Converter): Compressor Engine #2 - Catalytic Convertor"/>
    <s v="Air Hygiene International"/>
    <s v="4,735 Hp"/>
    <s v="1.0 g/hp-hr"/>
    <s v="4,404 hp"/>
    <s v="0.362 g/hp-hr"/>
    <s v="g/hp/hr"/>
    <n v="0.36199999999999999"/>
    <n v="4404"/>
    <n v="0.36199999999999999"/>
    <x v="10"/>
    <n v="16.516778520000003"/>
    <s v="7E"/>
    <s v="Nitrogen Dioxide"/>
    <s v="PASS"/>
    <s v="NA"/>
    <s v="Y"/>
    <m/>
    <m/>
  </r>
  <r>
    <x v="10"/>
    <n v="1462"/>
    <x v="12"/>
    <s v="REX Booster Station"/>
    <s v="Twp Rd 964"/>
    <s v="Switzerland Twp."/>
    <s v="43915"/>
    <m/>
    <s v="Monroe"/>
    <x v="8"/>
    <s v="Caterpillar 3616 Compressor Engine. This is a natural gas fired engine associated with the Compressor Unit"/>
    <x v="2"/>
    <s v="Cat 3600 Series"/>
    <d v="2016-05-04T00:00:00"/>
    <s v="C001(Catalytic Converter): Oxidation Catalysts; C002(Catalytic Converter): Oxidation Catalysts; C003(Catalytic Converter): Oxidation Catalysts"/>
    <s v="Alliance Source Testing"/>
    <s v="4725 hp"/>
    <s v="5.22 lbs/hr"/>
    <s v="4451 hp"/>
    <s v="3.59 lbs/hr"/>
    <s v="lbs/hr"/>
    <n v="3.59"/>
    <n v="4451"/>
    <n v="0.36617838687935295"/>
    <x v="9"/>
    <n v="16.67213857245563"/>
    <s v="7E"/>
    <s v="Nitrogen Dioxide"/>
    <s v="PP"/>
    <s v="Y"/>
    <s v="NA"/>
    <m/>
    <m/>
  </r>
  <r>
    <x v="6"/>
    <n v="289"/>
    <x v="5"/>
    <s v="Utica Gas Services, LLC-Carrollton Compressor Facility"/>
    <s v="2098 Panda Road SE"/>
    <s v="Carrollton"/>
    <s v="44615"/>
    <m/>
    <s v="Carroll"/>
    <x v="14"/>
    <s v="1,775 HP natural gas-fired Caterpillar G3606 engine #4 equipped with an oxidation catalyst"/>
    <x v="2"/>
    <s v="Cat 3600 Series"/>
    <d v="2015-01-22T00:00:00"/>
    <s v="Oxid. Cat.(Catalytic Converter): Oxidative Catalyst"/>
    <s v="Alliance Source Testing"/>
    <s v="1775 hp"/>
    <s v="1.96lbs/hr, 1.0g/hp-hr"/>
    <s v="1599 HP"/>
    <s v="1.05 lbs/hr, 0.3 g/hp-hr"/>
    <s v="g/hp/hr"/>
    <n v="0.3"/>
    <n v="1599"/>
    <n v="0.3"/>
    <x v="6"/>
    <n v="5.13117"/>
    <s v="7E"/>
    <s v="Nitrogen Oxide"/>
    <s v="PP"/>
    <s v="NA"/>
    <s v="Y"/>
    <s v="Our facility descriptions have the engines numbered incorrectly, however the Manufacture dates correspond across both the report and permit.  P013 is engine 3 onsite (10 in the permit), P006-P012 onsite are C4-C10, but in the permit 3-9.  However if you follow only ***(EU P###)*** everything is accurate."/>
    <m/>
  </r>
  <r>
    <x v="10"/>
    <n v="472"/>
    <x v="5"/>
    <s v="Utica Gas Services, LLC-Carrollton Compressor Facility"/>
    <s v="2098 Panda Road SE"/>
    <s v="Carrollton"/>
    <s v="44615"/>
    <m/>
    <s v="Carroll"/>
    <x v="14"/>
    <s v="1,775 HP natural gas-fired Caterpillar G3606 engine #4 equipped with an oxidation catalyst"/>
    <x v="2"/>
    <s v="Cat 3600 Series"/>
    <d v="2016-01-07T00:00:00"/>
    <s v="Oxid. Cat.(Catalytic Converter): Oxidative Catalyst"/>
    <s v="Alliance Source Testing"/>
    <s v="1775 hp"/>
    <s v="1.96lbs/hr, 1.0g/hp-hr"/>
    <s v="1710 HP"/>
    <s v="1.11 lbs/hr, 0.3 g/hp-hr"/>
    <s v="g/hp/hr"/>
    <n v="0.3"/>
    <n v="1710"/>
    <n v="0.3"/>
    <x v="6"/>
    <n v="5.13117"/>
    <s v="7E"/>
    <s v="Nitrogen Oxide"/>
    <s v="PP"/>
    <s v="Y"/>
    <s v="NA"/>
    <m/>
    <m/>
  </r>
  <r>
    <x v="10"/>
    <n v="473"/>
    <x v="5"/>
    <s v="Utica Gas Services, LLC-Carrollton Compressor Facility"/>
    <s v="2098 Panda Road SE"/>
    <s v="Carrollton"/>
    <s v="44615"/>
    <m/>
    <s v="Carroll"/>
    <x v="15"/>
    <s v="1,775 HP natural gas-fired Caterpillar G3606 engine #5 equipped with an oxidation catalyst"/>
    <x v="2"/>
    <s v="Cat 3600 Series"/>
    <d v="2016-01-07T00:00:00"/>
    <s v="Oxid. Cat.(Catalytic Converter): Oxidative Catalyst"/>
    <s v="Alliance Source Testing"/>
    <s v="1775 hp"/>
    <s v="1.96lbs/hr, 1.0g/hp-hr"/>
    <s v="1710 HP"/>
    <s v="1.25 lbs/hr, 0.3 g/hp-hr"/>
    <s v="g/hp/hr"/>
    <n v="0.3"/>
    <n v="1710"/>
    <n v="0.3"/>
    <x v="6"/>
    <n v="5.13117"/>
    <s v="7E"/>
    <s v="Nitrogen Oxide"/>
    <s v="PP"/>
    <s v="Y"/>
    <s v="NA"/>
    <m/>
    <m/>
  </r>
  <r>
    <x v="6"/>
    <n v="244"/>
    <x v="5"/>
    <s v="Utica Gas Services, LLC-Carrollton Compressor Facility"/>
    <s v="2098 Panda Road SE"/>
    <s v="Carrollton"/>
    <s v="44615"/>
    <m/>
    <s v="Carroll"/>
    <x v="17"/>
    <s v="1,775 HP natural gas-fired Caterpillar G3606 engine #9 equipped with an oxidation catalyst"/>
    <x v="2"/>
    <s v="Cat 3600 Series"/>
    <d v="2015-01-20T00:00:00"/>
    <s v="Oxid. Cat.(Catalytic Converter): Oxidative Catalyst"/>
    <s v="Alliance Source Testing"/>
    <s v="1775 hp"/>
    <s v="1.96lbs/hr, 1.0g/hp-hr"/>
    <s v="1656 HP"/>
    <s v="1.12lbs/hr, 0.3 g/hp-hr"/>
    <s v="g/hp/hr"/>
    <n v="0.3"/>
    <n v="1656"/>
    <n v="0.3"/>
    <x v="6"/>
    <n v="5.13117"/>
    <s v="7E"/>
    <s v="Nitrogen Oxide"/>
    <s v="PP"/>
    <s v="NA"/>
    <s v="Y"/>
    <s v="Our facility descriptions have the engines numbered incorrectly, however the Manufacture dates correspond across both the report and permit.  P013 is engine 3 onsite (10 in the permit), P006-P012 onsite are C4-C10, but in the permit 3-9.  However if you follow only ***(EU P###)*** everything is accurate."/>
    <m/>
  </r>
  <r>
    <x v="6"/>
    <n v="273"/>
    <x v="5"/>
    <s v="Utica Gas Services, LLC-Carrollton Compressor Facility"/>
    <s v="2098 Panda Road SE"/>
    <s v="Carrollton"/>
    <s v="44615"/>
    <m/>
    <s v="Carroll"/>
    <x v="17"/>
    <s v="1,775 HP natural gas-fired Caterpillar G3606 engine #9 equipped with an oxidation catalyst"/>
    <x v="2"/>
    <s v="Cat 3600 Series"/>
    <d v="2015-01-21T00:00:00"/>
    <s v="Oxid. Cat.(Catalytic Converter): Oxidative Catalyst"/>
    <s v="Alliance Source Testing"/>
    <s v="1775 hp"/>
    <s v="1.96lbs/hr, 1.0g/hp-hr"/>
    <s v="1656 HP"/>
    <s v="1.12lbs/hr, 0.3 g/hp-hr"/>
    <s v="g/hp/hr"/>
    <n v="0.3"/>
    <n v="1656"/>
    <n v="0.3"/>
    <x v="6"/>
    <n v="5.13117"/>
    <s v="7E"/>
    <s v="Nitrogen Oxide"/>
    <s v="PP"/>
    <s v="NA"/>
    <s v="Y"/>
    <s v="Our facility descriptions have the engines numbered incorrectly, however the Manufacture dates correspond across both the report and permit.  P013 is engine 3 onsite (10 in the permit), P006-P012 onsite are C4-C10, but in the permit 3-9.  However if you follow only ***(EU P###)*** everything is accurate."/>
    <m/>
  </r>
  <r>
    <x v="6"/>
    <n v="304"/>
    <x v="5"/>
    <s v="Utica Gas Services, LLC-Carrollton Compressor Facility"/>
    <s v="2098 Panda Road SE"/>
    <s v="Carrollton"/>
    <s v="44615"/>
    <m/>
    <s v="Carroll"/>
    <x v="17"/>
    <s v="1,775 HP natural gas-fired Caterpillar G3606 engine #9 equipped with an oxidation catalyst"/>
    <x v="2"/>
    <s v="Cat 3600 Series"/>
    <d v="2015-01-22T00:00:00"/>
    <s v="Oxid. Cat.(Catalytic Converter): Oxidative Catalyst"/>
    <s v="Alliance Source Testing"/>
    <s v="1775 hp"/>
    <s v="1.96lbs/hr, 1.0g/hp-hr"/>
    <s v="1656 HP"/>
    <s v="1.12lbs/hr, 0.3 g/hp-hr"/>
    <s v="g/hp/hr"/>
    <n v="0.3"/>
    <n v="1656"/>
    <n v="0.3"/>
    <x v="6"/>
    <n v="5.13117"/>
    <s v="7E"/>
    <s v="Nitrogen Oxide"/>
    <s v="PP"/>
    <s v="NA"/>
    <s v="Y"/>
    <s v="Our facility descriptions have the engines numbered incorrectly, however the Manufacture dates correspond across both the report and permit.  P013 is engine 3 onsite (10 in the permit), P006-P012 onsite are C4-C10, but in the permit 3-9.  However if you follow only ***(EU P###)*** everything is accurate."/>
    <m/>
  </r>
  <r>
    <x v="10"/>
    <n v="477"/>
    <x v="5"/>
    <s v="Utica Gas Services, LLC-Carrollton Compressor Facility"/>
    <s v="2098 Panda Road SE"/>
    <s v="Carrollton"/>
    <s v="44615"/>
    <m/>
    <s v="Carroll"/>
    <x v="17"/>
    <s v="1,775 HP natural gas-fired Caterpillar G3606 engine #9 equipped with an oxidation catalyst"/>
    <x v="2"/>
    <s v="Cat 3600 Series"/>
    <d v="2016-01-07T00:00:00"/>
    <s v="Oxid. Cat.(Catalytic Converter): Oxidative Catalyst"/>
    <s v="Alliance Source Testing"/>
    <s v="1775 hp"/>
    <s v="1.96lbs/hr, 1.0g/hp-hr"/>
    <s v="16716 HP"/>
    <s v="1.06 lbs/hr, 0.3 g/hp-hr"/>
    <s v="g/hp/hr"/>
    <n v="0.3"/>
    <n v="16716"/>
    <n v="0.3"/>
    <x v="6"/>
    <n v="5.13117"/>
    <s v="7E"/>
    <s v="Nitrogen Oxide"/>
    <s v="PP"/>
    <s v="Y"/>
    <s v="NA"/>
    <m/>
    <m/>
  </r>
  <r>
    <x v="10"/>
    <n v="1355"/>
    <x v="17"/>
    <s v="Scio Compressor Station"/>
    <s v="37650 Bower Rd"/>
    <s v="Scio"/>
    <s v="43988"/>
    <m/>
    <s v="Harrison"/>
    <x v="20"/>
    <s v="Compressor Engine #10 - 1,775 HP Caterpillar G3606 (4S-LB) - natural gas-fired four-cycle lean burn internal combustion engine equipped with an oxidation catalyst controlling CO &amp; VOC emissions"/>
    <x v="2"/>
    <s v="Cat 3600 Series"/>
    <d v="2016-06-07T00:00:00"/>
    <s v="CC010(Catalytic Converter): Compressor Engine #10 - Oxidation Catalyst"/>
    <s v="EcoTest Energy Services"/>
    <s v="1775 hp"/>
    <s v="1.00 g/hp-hr"/>
    <s v="1725 hp"/>
    <s v="0.30 g/hp-hr"/>
    <s v="g/hp/hr"/>
    <n v="0.3"/>
    <n v="1725"/>
    <n v="0.3"/>
    <x v="6"/>
    <n v="5.13117"/>
    <s v="320"/>
    <s v="NOx - Nitrogen Oxides"/>
    <s v="PP"/>
    <s v="Y"/>
    <s v="NA"/>
    <m/>
    <m/>
  </r>
  <r>
    <x v="6"/>
    <n v="758"/>
    <x v="10"/>
    <s v="Arrowhead Compressor Station"/>
    <s v="E of Clements Rd and S of Jockey Hollow"/>
    <s v="Athens Twp."/>
    <s v="43977"/>
    <m/>
    <s v="Harrison"/>
    <x v="14"/>
    <s v="Compressor Engine #4 - Caterpillar G3608 - natural gas fired four-stroke, lean burn internal combustion engine rated at an operating capacity of 2,370 horsepower equipped with a catalytic convertor"/>
    <x v="2"/>
    <s v="Cat 3600 Series"/>
    <d v="2015-04-13T00:00:00"/>
    <s v="CC003(Catalytic Converter): Compressor Engine #3 Catalytic Convertor; CC004(Catalytic Converter): Compressor Engine #4 Catalytic Convertor"/>
    <s v="Air Hygiene, Inc."/>
    <s v="2370 hp"/>
    <s v="0.5 g/hp-hr"/>
    <s v="2180 hp"/>
    <s v="0.30 g/hp-hr"/>
    <s v="g/hp/hr"/>
    <n v="0.3"/>
    <n v="2180"/>
    <n v="0.3"/>
    <x v="8"/>
    <n v="6.8511960000000007"/>
    <s v="7E"/>
    <s v="Nitrogen Dioxide"/>
    <s v="PP"/>
    <s v="NA"/>
    <s v="Y"/>
    <m/>
    <m/>
  </r>
  <r>
    <x v="10"/>
    <n v="1560"/>
    <x v="23"/>
    <s v="Antero Resources - Hercher Pad"/>
    <s v="39886 Township Rd"/>
    <s v="Lewisville"/>
    <s v="43754"/>
    <m/>
    <s v="Monroe"/>
    <x v="8"/>
    <s v="One or multiple stationary natural gas-fired spark ignition (SI) internal combustion engines (ICE) with a combined total horsepower (HP) of no more than 1,800 HP for the site.*Includes 2007 and later model year engines manufactured after the applicable"/>
    <x v="3"/>
    <m/>
    <d v="2016-02-05T00:00:00"/>
    <s v="catalyst"/>
    <s v="Technical Compliance Solutions"/>
    <s v="1,775 Hp"/>
    <s v="1.45 g/hp-hr"/>
    <s v="1,605 hp"/>
    <s v="0.30 g/hp-hr"/>
    <s v="g/hp/hr"/>
    <n v="0.3"/>
    <n v="1605"/>
    <n v="0.3"/>
    <x v="6"/>
    <n v="5.13117"/>
    <s v="320"/>
    <s v="NOx - Nitrogen Oxides"/>
    <s v="PP"/>
    <s v="Y"/>
    <s v="NA"/>
    <m/>
    <m/>
  </r>
  <r>
    <x v="6"/>
    <n v="821"/>
    <x v="17"/>
    <s v="Scio Compressor Station"/>
    <s v="37650 Bower Rd"/>
    <s v="Scio"/>
    <s v="43988"/>
    <m/>
    <s v="Harrison"/>
    <x v="10"/>
    <s v="Compressor Engine #1 - 1,775 HP Caterpillar G3606 (4S-LB) - natural gas-fired four-cycle lean burn internal combustion engine equipped with an oxidation catalyst controlling CO &amp; VOC emissions."/>
    <x v="2"/>
    <s v="Cat 3600 Series"/>
    <d v="2015-07-02T00:00:00"/>
    <s v="CC001(Catalytic Converter): Compressor Engine #1 - Oxidation Catalyst"/>
    <s v="Alliance Source Testing"/>
    <s v="1775 hp"/>
    <s v="0.50 g/hp-hr"/>
    <s v="1745 hp"/>
    <s v="0.31 g/hp-hr"/>
    <s v="g/hp/hr"/>
    <n v="0.31"/>
    <n v="1745"/>
    <n v="0.31"/>
    <x v="6"/>
    <n v="5.3022090000000004"/>
    <s v="7E"/>
    <s v="Nitrogen Dioxide"/>
    <s v="PP"/>
    <s v="NA"/>
    <s v="Y"/>
    <m/>
    <m/>
  </r>
  <r>
    <x v="10"/>
    <n v="1329"/>
    <x v="17"/>
    <s v="Scio Compressor Station"/>
    <s v="37650 Bower Rd"/>
    <s v="Scio"/>
    <s v="43988"/>
    <m/>
    <s v="Harrison"/>
    <x v="10"/>
    <s v="Compressor Engine #1 - 1,775 HP Caterpillar G3606 (4S-LB) - natural gas-fired four-cycle lean burn internal combustion engine equipped with an oxidation catalyst controlling CO &amp; VOC emissions."/>
    <x v="2"/>
    <s v="Cat 3600 Series"/>
    <d v="2016-06-06T00:00:00"/>
    <s v="CC001(Catalytic Converter): Compressor Engine #1 - Oxidation Catalyst"/>
    <s v="EcoTest Energy Services"/>
    <s v="1775 hp"/>
    <s v="1.00 g/hp-hr"/>
    <s v="1700 hp"/>
    <s v="0.31 g/hp-hr"/>
    <s v="g/hp/hr"/>
    <n v="0.31"/>
    <n v="1700"/>
    <n v="0.31"/>
    <x v="6"/>
    <n v="5.3022090000000004"/>
    <s v="320"/>
    <s v="NOx - Nitrogen Oxides"/>
    <s v="PP"/>
    <s v="Y"/>
    <s v="NA"/>
    <m/>
    <m/>
  </r>
  <r>
    <x v="6"/>
    <n v="814"/>
    <x v="17"/>
    <s v="Scio Compressor Station"/>
    <s v="37650 Bower Rd"/>
    <s v="Scio"/>
    <s v="43988"/>
    <m/>
    <s v="Harrison"/>
    <x v="12"/>
    <s v="Compressor Engine #5 - 1,775 HP Caterpillar G3606 (4S-LB) - natural gas-fired four-cycle lean burn internal combustion engine equipped with an oxidation catalyst controlling CO &amp; VOC emissions"/>
    <x v="2"/>
    <s v="Cat 3600 Series"/>
    <d v="2015-07-01T00:00:00"/>
    <s v="CC005(Catalytic Converter): Compressor Engine #5 - Oxidation Catalyst"/>
    <s v="Alliance Source Testing"/>
    <s v="1775 hp"/>
    <s v="0.50 g/hp-hr"/>
    <s v="1621 hp"/>
    <s v="0.31 g/hp-hr"/>
    <s v="g/hp/hr"/>
    <n v="0.31"/>
    <n v="1621"/>
    <n v="0.31"/>
    <x v="6"/>
    <n v="5.3022090000000004"/>
    <s v="7E"/>
    <s v="Nitrogen Dioxide"/>
    <s v="PP"/>
    <s v="NA"/>
    <s v="Y"/>
    <m/>
    <m/>
  </r>
  <r>
    <x v="1"/>
    <n v="1763"/>
    <x v="13"/>
    <s v="Cadiz Gas Plant"/>
    <s v="43071 Industrial Park Rd"/>
    <s v="Cadiz"/>
    <s v="43907"/>
    <m/>
    <s v="Harrison"/>
    <x v="15"/>
    <s v="Compressor Engine #8 - 4735 HP Caterpillar G3616 engine (CM-1206-8) - natural gas-fired four-stroke lean burn internal combustion engine equipped with an oxidation catalyst controlling CO, VOC and formaldehyde 95, 75, and 90 percent respectively."/>
    <x v="2"/>
    <s v="Cat 3600 Series"/>
    <d v="2014-12-19T00:00:00"/>
    <s v="CC007(Catalytic Converter): oxidation catalyst; CC008(Catalytic Converter): oxidation catalyst"/>
    <s v="Air Hygiene"/>
    <s v="4,735 Hp"/>
    <s v="0.5 g/hp-hr"/>
    <s v="4,378 Hp"/>
    <s v="0.38 g/hp-hr"/>
    <s v="g/hp/hr"/>
    <n v="0.38"/>
    <n v="4378"/>
    <n v="0.38"/>
    <x v="10"/>
    <n v="17.338054800000002"/>
    <s v="7E"/>
    <s v="Nitrogen Dioxide"/>
    <s v="PASS"/>
    <s v="NA"/>
    <s v="Y"/>
    <m/>
    <m/>
  </r>
  <r>
    <x v="1"/>
    <n v="550"/>
    <x v="5"/>
    <s v="Utica Gas Services, LLC-Carrollton Compressor Facility"/>
    <s v="2098 Panda Road SE"/>
    <s v="Carrollton"/>
    <s v="44615"/>
    <m/>
    <s v="Carroll"/>
    <x v="18"/>
    <s v="1,775 HP natural gas-fired Caterpillar G3606 engine #10equipped with an oxidation catalyst"/>
    <x v="2"/>
    <s v="Cat 3600 Series"/>
    <d v="2014-02-10T00:00:00"/>
    <s v="Oxid. Cat.(Catalytic Converter): Oxidative Catalyst"/>
    <s v="Air Hygiene Services"/>
    <s v="1775 hp"/>
    <s v="82ppmvd@15%O2, 1.96lbs/hr, 1.0g/hp-hr"/>
    <s v="1593 HP"/>
    <s v="34.64ppmvd@15%O2, 1.14lbs/hr, 0.32g/hp-hr"/>
    <s v="g/hp/hr"/>
    <n v="0.32"/>
    <n v="1593"/>
    <n v="0.32"/>
    <x v="6"/>
    <n v="5.4732479999999999"/>
    <s v="7E"/>
    <s v="Nitrogen Oxide"/>
    <s v="PASS"/>
    <s v="NA"/>
    <s v="Y"/>
    <m/>
    <m/>
  </r>
  <r>
    <x v="1"/>
    <n v="582"/>
    <x v="5"/>
    <s v="Utica Gas Services, LLC-Carrollton Compressor Facility"/>
    <s v="2098 Panda Road SE"/>
    <s v="Carrollton"/>
    <s v="44615"/>
    <m/>
    <s v="Carroll"/>
    <x v="18"/>
    <s v="1,775 HP natural gas-fired Caterpillar G3606 engine #10equipped with an oxidation catalyst"/>
    <x v="2"/>
    <s v="Cat 3600 Series"/>
    <d v="2014-02-11T00:00:00"/>
    <s v="Oxid. Cat.(Catalytic Converter): Oxidative Catalyst"/>
    <s v="Air Hygiene Services"/>
    <s v="1775 hp"/>
    <s v="82ppmvd@15%O2, 1.96lbs/hr, 1.0g/hp-hr"/>
    <s v="1593 HP"/>
    <s v="34.64ppmvd@15%O2, 1.14lbs/hr, 0.32g/hp-hr"/>
    <s v="g/hp/hr"/>
    <n v="0.32"/>
    <n v="1593"/>
    <n v="0.32"/>
    <x v="6"/>
    <n v="5.4732479999999999"/>
    <s v="7E"/>
    <s v="Nitrogen Oxide"/>
    <s v="PASS"/>
    <s v="NA"/>
    <s v="Y"/>
    <m/>
    <m/>
  </r>
  <r>
    <x v="1"/>
    <n v="610"/>
    <x v="5"/>
    <s v="Utica Gas Services, LLC-Carrollton Compressor Facility"/>
    <s v="2098 Panda Road SE"/>
    <s v="Carrollton"/>
    <s v="44615"/>
    <m/>
    <s v="Carroll"/>
    <x v="18"/>
    <s v="1,775 HP natural gas-fired Caterpillar G3606 engine #10equipped with an oxidation catalyst"/>
    <x v="2"/>
    <s v="Cat 3600 Series"/>
    <d v="2014-02-12T00:00:00"/>
    <s v="Oxid. Cat.(Catalytic Converter): Oxidative Catalyst"/>
    <s v="Air Hygiene Services"/>
    <s v="1775 hp"/>
    <s v="82ppmvd@15%O2, 1.96lbs/hr, 1.0g/hp-hr"/>
    <s v="1593 HP"/>
    <s v="34.64ppmvd@15%O2, 1.14lbs/hr, 0.32g/hp-hr"/>
    <s v="g/hp/hr"/>
    <n v="0.32"/>
    <n v="1593"/>
    <n v="0.32"/>
    <x v="6"/>
    <n v="5.4732479999999999"/>
    <s v="7E"/>
    <s v="Nitrogen Oxide"/>
    <s v="PASS"/>
    <s v="NA"/>
    <s v="Y"/>
    <m/>
    <m/>
  </r>
  <r>
    <x v="10"/>
    <n v="1183"/>
    <x v="21"/>
    <s v="Humphreys Compressor Station"/>
    <s v="Johnson Ridge Rd"/>
    <s v="Barnesville"/>
    <s v="43713"/>
    <m/>
    <s v="Belmont"/>
    <x v="10"/>
    <s v="Compressor Engine #1 - Caterpillar G3612TA - natural gas fired four-stroke, lean burn internal combustion engine rated at an operating capacity of 3,550 horsepower equipped with a double oxidation catalyst."/>
    <x v="2"/>
    <s v="Cat 3600 Series"/>
    <d v="2016-04-12T00:00:00"/>
    <s v="CC001(Catalytic Converter): Compressor Engine #1 - Oxidation Catalyst; CC002(Catalytic Converter): Compressor Engine #2 - Oxidation Catalyst; CC003(Catalytic Converter): Compressor Engine #3 - Oxidation Catalyst"/>
    <s v="Air Hygiene, Inc"/>
    <s v="3550 hp"/>
    <s v="0.50 g/hp-hr"/>
    <s v="3345 hp"/>
    <s v="0.38 g/hp-hr"/>
    <s v="g/hp/hr"/>
    <n v="0.38"/>
    <n v="3345"/>
    <n v="0.38"/>
    <x v="11"/>
    <n v="12.998964000000001"/>
    <s v="7E"/>
    <s v="Nitrogen Dioxide"/>
    <s v="PP"/>
    <s v="Y"/>
    <s v="NA"/>
    <m/>
    <m/>
  </r>
  <r>
    <x v="1"/>
    <n v="535"/>
    <x v="5"/>
    <s v="Utica Gas Services, LLC-Carrollton Compressor Facility"/>
    <s v="2098 Panda Road SE"/>
    <s v="Carrollton"/>
    <s v="44615"/>
    <m/>
    <s v="Carroll"/>
    <x v="15"/>
    <s v="1,775 HP natural gas-fired Caterpillar G3606 engine #5 equipped with an oxidation catalyst"/>
    <x v="2"/>
    <s v="Cat 3600 Series"/>
    <d v="2014-02-10T00:00:00"/>
    <s v="Oxid. Cat.(Catalytic Converter): Oxidative Catalyst"/>
    <s v="Air Hygiene Services"/>
    <s v="1775 hp"/>
    <s v="82ppmvd@15%O2, 1.96lbs/hr, 1.0g/hp-hr"/>
    <s v="1622 HP"/>
    <s v="31.59ppmvd@15%O2, 1.16lbs/hr, 0.32g/hp-hr"/>
    <s v="g/hp/hr"/>
    <n v="0.32"/>
    <n v="1622"/>
    <n v="0.32"/>
    <x v="6"/>
    <n v="5.4732479999999999"/>
    <s v="7E"/>
    <s v="Nitrogen Oxide"/>
    <s v="PASS"/>
    <s v="NA"/>
    <s v="Y"/>
    <m/>
    <m/>
  </r>
  <r>
    <x v="1"/>
    <n v="566"/>
    <x v="5"/>
    <s v="Utica Gas Services, LLC-Carrollton Compressor Facility"/>
    <s v="2098 Panda Road SE"/>
    <s v="Carrollton"/>
    <s v="44615"/>
    <m/>
    <s v="Carroll"/>
    <x v="15"/>
    <s v="1,775 HP natural gas-fired Caterpillar G3606 engine #5 equipped with an oxidation catalyst"/>
    <x v="2"/>
    <s v="Cat 3600 Series"/>
    <d v="2014-02-11T00:00:00"/>
    <s v="Oxid. Cat.(Catalytic Converter): Oxidative Catalyst"/>
    <s v="Air Hygiene Services"/>
    <s v="1775 hp"/>
    <s v="82ppmvd@15%O2, 1.96lbs/hr, 1.0g/hp-hr"/>
    <s v="1622 HP"/>
    <s v="31.59ppmvd@15%O2, 1.16lbs/hr, 0.32g/hp-hr"/>
    <s v="g/hp/hr"/>
    <n v="0.32"/>
    <n v="1622"/>
    <n v="0.32"/>
    <x v="6"/>
    <n v="5.4732479999999999"/>
    <s v="7E"/>
    <s v="Nitrogen Oxide"/>
    <s v="PASS"/>
    <s v="NA"/>
    <s v="Y"/>
    <m/>
    <m/>
  </r>
  <r>
    <x v="10"/>
    <n v="893"/>
    <x v="16"/>
    <s v="Seneca Gas Plant"/>
    <s v="Zep Road"/>
    <s v="Summerfield"/>
    <s v="43788"/>
    <m/>
    <s v="Noble"/>
    <x v="10"/>
    <s v="Compressor Engine #1 - Natural gas-fired four-stroke lean burn (4SLB) internal combustion engine rated at an operating capacity of 4,735 horsepower (hp) and equipped with an oxidation catalyst."/>
    <x v="2"/>
    <m/>
    <d v="2016-03-17T00:00:00"/>
    <s v="CC001(Catalytic Converter): Compressor Engine #1 - Catalyic Convertor; CC002(Catalytic Converter): Compressor Engine #2 - Catalytic Convertor"/>
    <s v="Air Hygiene International, Inc"/>
    <s v="4735 hp"/>
    <s v="0.50 g/hp-hr"/>
    <s v="4182 hp"/>
    <s v="0.38 g/hp-hr"/>
    <s v="g/hp/hr"/>
    <n v="0.38"/>
    <n v="4182"/>
    <n v="0.38"/>
    <x v="10"/>
    <n v="17.338054800000002"/>
    <s v="7E"/>
    <s v="Nitrogen Dioxide"/>
    <s v="PP"/>
    <s v="Y"/>
    <s v="NA"/>
    <m/>
    <m/>
  </r>
  <r>
    <x v="1"/>
    <n v="595"/>
    <x v="5"/>
    <s v="Utica Gas Services, LLC-Carrollton Compressor Facility"/>
    <s v="2098 Panda Road SE"/>
    <s v="Carrollton"/>
    <s v="44615"/>
    <m/>
    <s v="Carroll"/>
    <x v="15"/>
    <s v="1,775 HP natural gas-fired Caterpillar G3606 engine #5 equipped with an oxidation catalyst"/>
    <x v="2"/>
    <s v="Cat 3600 Series"/>
    <d v="2014-02-12T00:00:00"/>
    <s v="Oxid. Cat.(Catalytic Converter): Oxidative Catalyst"/>
    <s v="Air Hygiene Services"/>
    <s v="1775 hp"/>
    <s v="82ppmvd@15%O2, 1.96lbs/hr, 1.0g/hp-hr"/>
    <s v="1622 HP"/>
    <s v="31.59ppmvd@15%O2, 1.16lbs/hr, 0.32g/hp-hr"/>
    <s v="g/hp/hr"/>
    <n v="0.32"/>
    <n v="1622"/>
    <n v="0.32"/>
    <x v="6"/>
    <n v="5.4732479999999999"/>
    <s v="7E"/>
    <s v="Nitrogen Oxide"/>
    <s v="PASS"/>
    <s v="NA"/>
    <s v="Y"/>
    <m/>
    <m/>
  </r>
  <r>
    <x v="1"/>
    <n v="691"/>
    <x v="24"/>
    <s v="Blue Racer Midstream LLC - Carroll Co Field Station #1"/>
    <s v="Cobbler Rd NE"/>
    <s v="Carrollton"/>
    <s v="44615"/>
    <m/>
    <s v="Carroll"/>
    <x v="10"/>
    <s v="1,340 HP Caterpillar G3516LE 4SLB Compressor Engine #1 with Oxidation Catalyst. Engine model year: 2013."/>
    <x v="2"/>
    <s v="Cat 3500 Series"/>
    <d v="2014-09-24T00:00:00"/>
    <s v="CC-1(Catalytic Converter): Oxidation Catalyst 1; CC-2(Catalytic Converter): Oxidation Catalyst 2"/>
    <s v="Air/ Compliance Consultants"/>
    <s v="1380 Hp"/>
    <s v="82 ppmvd@15%O2 &amp; 1.0 g/bhp-hr"/>
    <s v="1159 Hp or 83.9%"/>
    <s v="26.72 ppmvd@15%O2 &amp; 0.39 g/bhp-hr"/>
    <m/>
    <m/>
    <n v="1159"/>
    <n v="0.39"/>
    <x v="12"/>
    <n v="5.0357735999999997"/>
    <s v="7E"/>
    <s v="Nitrogen Oxide"/>
    <s v="PASS"/>
    <s v="NA"/>
    <s v="Y"/>
    <s v="Testing at a lower rate than 90% of Maximum was allowed because they were barely able to achieve each of these loads independently of the other engine, without taking the other engine down. 90% of the time the engines operate at 50% or lower and they have records to show that.  Utilized M320 with SF6 Tracer as a surrogate for M7E as allowed by JJJJ"/>
    <m/>
  </r>
  <r>
    <x v="1"/>
    <n v="695"/>
    <x v="24"/>
    <s v="Blue Racer Midstream LLC - Carroll Co Field Station #1"/>
    <s v="Cobbler Rd NE"/>
    <s v="Carrollton"/>
    <s v="44615"/>
    <m/>
    <s v="Carroll"/>
    <x v="8"/>
    <s v="1,340 HP Caterpillar G3516LE 4SLB Compressor Engine #2 with Oxidation Catalyst.  Engine model year: 2013."/>
    <x v="2"/>
    <s v="Cat 3500 Series"/>
    <d v="2014-09-24T00:00:00"/>
    <s v="CC-1(Catalytic Converter): Oxidation Catalyst 1; CC-2(Catalytic Converter): Oxidation Catalyst 2"/>
    <s v="Air/ Compliance Consultants"/>
    <s v="1380 Hp"/>
    <s v="82 ppmvd@15%O2 &amp; 1.0 g/bhp-hr"/>
    <s v="1006 Hp or 73.8%"/>
    <s v="26.48 ppmvd@15%O2 &amp; 0.39 g/bhp-hr"/>
    <m/>
    <m/>
    <n v="1006"/>
    <n v="0.39"/>
    <x v="12"/>
    <n v="5.0357735999999997"/>
    <s v="7E"/>
    <s v="Nitrogen Oxide"/>
    <s v="PASS"/>
    <s v="NA"/>
    <s v="Y"/>
    <s v="Testing at a lower rate than 90% of Maximum was allowed because they were barely able to achieve each of these loads independently of the other engine, without taking the other engine down. 90% of the time the engines operate at 50% or lower and they have records to show that.  Utilized M320 with SF6 Tracer as a surrogate for M7E as allowed by JJJJ"/>
    <m/>
  </r>
  <r>
    <x v="1"/>
    <n v="1436"/>
    <x v="22"/>
    <s v="Dominion East Ohio - Switzerland Compressor Station"/>
    <s v="German Ridge Road"/>
    <s v="Switzerland Twp."/>
    <s v="43942"/>
    <m/>
    <s v="Monroe"/>
    <x v="10"/>
    <s v="3550 Hp Natural gas-fired (4SLB) Caterpillar model 3612 LE DM5309-06 compressor engines equipped with catalytic reduction (three-way)."/>
    <x v="2"/>
    <s v="Cat 3600 Series"/>
    <d v="2014-11-11T00:00:00"/>
    <s v="catalytic reduction"/>
    <s v="Air Compliance Consultants"/>
    <s v="3550 hp"/>
    <s v="0.5 g/Hp-hr"/>
    <s v="3408 Hp"/>
    <s v="0.39 g/Hp-hr"/>
    <s v="g/hp/hr"/>
    <n v="0.39"/>
    <n v="3408"/>
    <n v="0.39"/>
    <x v="11"/>
    <n v="13.341042000000002"/>
    <s v="7E"/>
    <s v="Nitrogen Dioxide"/>
    <s v="PASS"/>
    <s v="NA"/>
    <s v="Y"/>
    <m/>
    <m/>
  </r>
  <r>
    <x v="1"/>
    <n v="1955"/>
    <x v="22"/>
    <s v="Dominion East Ohio - Switzerland Compressor Station"/>
    <s v="German Ridge Road"/>
    <s v="Switzerland Twp."/>
    <s v="43942"/>
    <m/>
    <s v="Monroe"/>
    <x v="10"/>
    <s v="3550 Hp Natural gas-fired (4SLB) Caterpillar model 3612 LE DM5309-06 compressor engines equipped with catalytic reduction (three-way)."/>
    <x v="2"/>
    <s v="Cat 3600 Series"/>
    <d v="2014-11-12T00:00:00"/>
    <s v="catalytic reduction"/>
    <s v="Air Compliance Consultants"/>
    <s v="3550 hp"/>
    <s v="0.5 g/Hp-hr"/>
    <s v="3408 Hp"/>
    <s v="0.39 g/Hp-hr"/>
    <s v="g/hp/hr"/>
    <n v="0.39"/>
    <n v="3408"/>
    <n v="0.39"/>
    <x v="11"/>
    <n v="13.341042000000002"/>
    <s v="7E"/>
    <s v="Nitrogen Dioxide"/>
    <s v="PASS"/>
    <s v="NA"/>
    <s v="Y"/>
    <m/>
    <m/>
  </r>
  <r>
    <x v="9"/>
    <n v="212"/>
    <x v="5"/>
    <s v="Utica Gas Services, LLC-Carrollton Compressor Facility"/>
    <s v="2098 Panda Road SE"/>
    <s v="Carrollton"/>
    <s v="44615"/>
    <m/>
    <s v="Carroll"/>
    <x v="17"/>
    <s v="1,775 HP natural gas-fired Caterpillar G3606 engine #9 equipped with an oxidation catalyst"/>
    <x v="2"/>
    <s v="Cat 3600 Series"/>
    <d v="2013-03-08T00:00:00"/>
    <s v="Oxid. Cat.(Catalytic Converter): Oxidative Catalyst"/>
    <s v="Air Hygiene, Inc"/>
    <s v="1775 hp"/>
    <s v="NOX&lt; 82 ppmvd@15% or  O2 and 1.0 g/hp-hr"/>
    <s v="1661"/>
    <s v="30.14 ppmvd @ 15% O2 and 0..32 g/hp-hr"/>
    <s v="g/hp/hr"/>
    <n v="0.32"/>
    <n v="1661"/>
    <n v="0.32"/>
    <x v="6"/>
    <n v="5.4732479999999999"/>
    <s v="7E"/>
    <s v="Nitrogen Oxide"/>
    <s v="PASS"/>
    <s v="NA"/>
    <s v="Y"/>
    <m/>
    <m/>
  </r>
  <r>
    <x v="1"/>
    <n v="1746"/>
    <x v="10"/>
    <s v="Arrowhead Compressor Station"/>
    <s v="E of Clements Rd and S of Jockey Hollow"/>
    <s v="Athens Twp."/>
    <s v="43977"/>
    <m/>
    <s v="Harrison"/>
    <x v="15"/>
    <s v="Compressor Engine #5 - Caterpillar G3608 - natural gas fired four-stroke, lean burn internal combustion engine rated at an operating capacity of 2,370 horsepower equipped with a catalytic convertor"/>
    <x v="2"/>
    <s v="Cat 3600 Series"/>
    <d v="2014-11-20T00:00:00"/>
    <s v="CC005(Catalytic Converter): Compressor Engine #5 Catalytic Convertor"/>
    <s v="Air Hygiene, Inc."/>
    <s v="2370 hp"/>
    <s v="1.0 g/Hp-hr"/>
    <s v="2209 Hp"/>
    <s v="0.32 g/Hp-hr"/>
    <s v="g/hp/hr"/>
    <n v="0.32"/>
    <n v="2209"/>
    <n v="0.32"/>
    <x v="8"/>
    <n v="7.3079423999999999"/>
    <s v="7E"/>
    <s v="Nitrogen Dioxide"/>
    <s v="PASS"/>
    <s v="NA"/>
    <s v="Y"/>
    <m/>
    <m/>
  </r>
  <r>
    <x v="1"/>
    <n v="2078"/>
    <x v="16"/>
    <s v="Seneca Gas Plant"/>
    <s v="Zep Road"/>
    <s v="Summerfield"/>
    <s v="43788"/>
    <m/>
    <s v="Noble"/>
    <x v="10"/>
    <s v="Compressor Engine #1 - Natural gas-fired four-stroke lean burn (4SLB) internal combustion engine rated at an operating capacity of 4,735 horsepower (hp) and equipped with an oxidation catalyst."/>
    <x v="2"/>
    <m/>
    <d v="2014-04-07T00:00:00"/>
    <s v="CC001(Catalytic Converter): Compressor Engine #1 - Catalyic Convertor"/>
    <s v="Air Hygiene International"/>
    <s v="4,735 Hp"/>
    <s v="1.0 g/hp-hr"/>
    <s v="4,356 ph"/>
    <s v="0.391 g/hp-hr"/>
    <s v="g/hp/hr"/>
    <n v="0.39100000000000001"/>
    <n v="4356"/>
    <n v="0.39100000000000001"/>
    <x v="10"/>
    <n v="17.839945860000004"/>
    <s v="7E"/>
    <s v="Nitrogen Dioxide"/>
    <s v="PASS"/>
    <s v="NA"/>
    <s v="Y"/>
    <m/>
    <m/>
  </r>
  <r>
    <x v="10"/>
    <n v="1337"/>
    <x v="17"/>
    <s v="Scio Compressor Station"/>
    <s v="37650 Bower Rd"/>
    <s v="Scio"/>
    <s v="43988"/>
    <m/>
    <s v="Harrison"/>
    <x v="11"/>
    <s v="Compressor Engine #4 - 1,775 HP Caterpillar G3606 (4S-LB) - natural gas-fired four-cycle lean burn internal combustion engine equipped with an oxidation catalyst controlling CO &amp; VOC emissions"/>
    <x v="2"/>
    <s v="Cat 3600 Series"/>
    <d v="2016-06-06T00:00:00"/>
    <s v="CC004(Catalytic Converter): Compressor Engine #4 - Oxidation Catalyst"/>
    <s v="EcoTest Energy Services"/>
    <s v="1775 hp"/>
    <s v="1.00 g/hp-hr"/>
    <s v="1750 hp"/>
    <s v="0.32 g/hp-hr"/>
    <s v="g/hp/hr"/>
    <n v="0.32"/>
    <n v="1750"/>
    <n v="0.32"/>
    <x v="6"/>
    <n v="5.4732479999999999"/>
    <s v="320"/>
    <s v="NOx - Nitrogen Oxides"/>
    <s v="PP"/>
    <s v="Y"/>
    <s v="NA"/>
    <m/>
    <m/>
  </r>
  <r>
    <x v="10"/>
    <n v="1342"/>
    <x v="17"/>
    <s v="Scio Compressor Station"/>
    <s v="37650 Bower Rd"/>
    <s v="Scio"/>
    <s v="43988"/>
    <m/>
    <s v="Harrison"/>
    <x v="13"/>
    <s v="Compressor Engine #6 - 1,775 HP Caterpillar G3606 (4S-LB) - natural gas-fired four-cycle lean burn internal combustion engine equipped with an oxidation catalyst controlling CO &amp; VOC emissions"/>
    <x v="2"/>
    <s v="Cat 3600 Series"/>
    <d v="2016-06-06T00:00:00"/>
    <s v="CC006(Catalytic Converter): Compressor Engine #6 - Oxidation Catalyst"/>
    <s v="EcoTest Energy Services"/>
    <s v="1775 hp"/>
    <s v="1.00 g/hp-hr"/>
    <s v="1720 hp"/>
    <s v="0.32 g/hp-hr"/>
    <s v="g/hp/hr"/>
    <n v="0.32"/>
    <n v="1720"/>
    <n v="0.32"/>
    <x v="6"/>
    <n v="5.4732479999999999"/>
    <s v="320"/>
    <s v="NOx - Nitrogen Oxides"/>
    <s v="PP"/>
    <s v="Y"/>
    <s v="NA"/>
    <m/>
    <m/>
  </r>
  <r>
    <x v="6"/>
    <n v="803"/>
    <x v="17"/>
    <s v="Scio Compressor Station"/>
    <s v="37650 Bower Rd"/>
    <s v="Scio"/>
    <s v="43988"/>
    <m/>
    <s v="Harrison"/>
    <x v="15"/>
    <s v="Compressor Engine #8 - 1,775 HP Caterpillar G3606 (4S-LB) - natural gas-fired four-cycle lean burn internal combustion engine equipped with an oxidation catalyst controlling CO &amp; VOC emissions"/>
    <x v="2"/>
    <s v="Cat 3600 Series"/>
    <d v="2015-06-23T00:00:00"/>
    <s v="CC008(Catalytic Converter): Compressor Engine #8 - Oxidation Catalyst"/>
    <s v="Alliance Source Testing"/>
    <s v="1775 hp"/>
    <s v="0.50 g/hp-hr"/>
    <s v="1598 hp"/>
    <s v="0.32 g/hp-hr"/>
    <s v="g/hp/hr"/>
    <n v="0.32"/>
    <n v="1598"/>
    <n v="0.32"/>
    <x v="6"/>
    <n v="5.4732479999999999"/>
    <s v="7E"/>
    <s v="Nitrogen Dioxide"/>
    <s v="PP"/>
    <s v="NA"/>
    <s v="Y"/>
    <m/>
    <m/>
  </r>
  <r>
    <x v="10"/>
    <n v="1280"/>
    <x v="10"/>
    <s v="Arrowhead Compressor Station"/>
    <s v="E of Clements Rd and S of Jockey Hollow"/>
    <s v="Athens Twp."/>
    <s v="43977"/>
    <m/>
    <s v="Harrison"/>
    <x v="19"/>
    <s v="Compressor Engine #6 - Caterpillar G3608 - natural gas fired four-stroke, lean burn internal combustion engine rated at an operating capacity of 2,370 horsepower equipped with a catalytic convertor"/>
    <x v="2"/>
    <s v="Cat 3600 Series"/>
    <d v="2016-10-31T00:00:00"/>
    <s v="CC005(Catalytic Converter): Compressor Engine #5 Catalytic Convertor; CC006(Catalytic Converter): Compressor Engine #6 Catalytic Convertor"/>
    <s v="Air Hygiene International Inc."/>
    <s v="2,370 hp"/>
    <s v="1.00 g/hp-hr"/>
    <s v="2,202 hp"/>
    <s v="0.32 g/hp-hr"/>
    <s v="g/hp/hr"/>
    <n v="0.32"/>
    <n v="2202"/>
    <n v="0.32"/>
    <x v="8"/>
    <n v="7.3079423999999999"/>
    <s v="7E"/>
    <s v="Nitrogen Dioxide"/>
    <s v="PP"/>
    <s v="Y"/>
    <s v="NA"/>
    <m/>
    <m/>
  </r>
  <r>
    <x v="1"/>
    <n v="525"/>
    <x v="5"/>
    <s v="Utica Gas Services, LLC-Carrollton Compressor Facility"/>
    <s v="2098 Panda Road SE"/>
    <s v="Carrollton"/>
    <s v="44615"/>
    <m/>
    <s v="Carroll"/>
    <x v="11"/>
    <s v="1,775 HP natural gas-fired Caterpillar G3606 engine #1 equipped with an oxidation catalyst."/>
    <x v="2"/>
    <s v="Cat 3600 Series"/>
    <d v="2014-02-10T00:00:00"/>
    <s v="Oxid. Cat.(Catalytic Converter): Oxidative Catalyst"/>
    <s v="Air Hygiene Services"/>
    <s v="1775 hp"/>
    <s v="160ppmvd@15%O2, 1.96lbs/hr, 2.0g/hp-hr"/>
    <s v="1684 HP"/>
    <s v="30.37ppmvd@15%O2, 1.23lbs/hr, 0.33g/hp-hr"/>
    <s v="g/hp/hr"/>
    <n v="0.33"/>
    <n v="1684"/>
    <n v="0.33"/>
    <x v="6"/>
    <n v="5.6442870000000003"/>
    <s v="7E"/>
    <s v="Nitrogen Oxide"/>
    <s v="PASS"/>
    <s v="NA"/>
    <s v="Y"/>
    <m/>
    <m/>
  </r>
  <r>
    <x v="1"/>
    <n v="553"/>
    <x v="5"/>
    <s v="Utica Gas Services, LLC-Carrollton Compressor Facility"/>
    <s v="2098 Panda Road SE"/>
    <s v="Carrollton"/>
    <s v="44615"/>
    <m/>
    <s v="Carroll"/>
    <x v="11"/>
    <s v="1,775 HP natural gas-fired Caterpillar G3606 engine #1 equipped with an oxidation catalyst."/>
    <x v="2"/>
    <s v="Cat 3600 Series"/>
    <d v="2014-02-11T00:00:00"/>
    <s v="Oxid. Cat.(Catalytic Converter): Oxidative Catalyst"/>
    <s v="Air Hygiene Services"/>
    <s v="1775 hp"/>
    <s v="160ppmvd@15%O2, 1.96lbs/hr, 2.0g/hp-hr"/>
    <s v="1684 HP"/>
    <s v="30.37ppmvd@15%O2, 1.23lbs/hr, 0.33g/hp-hr"/>
    <s v="g/hp/hr"/>
    <n v="0.33"/>
    <n v="1684"/>
    <n v="0.33"/>
    <x v="6"/>
    <n v="5.6442870000000003"/>
    <s v="7E"/>
    <s v="Nitrogen Oxide"/>
    <s v="PASS"/>
    <s v="NA"/>
    <s v="Y"/>
    <m/>
    <m/>
  </r>
  <r>
    <x v="1"/>
    <n v="583"/>
    <x v="5"/>
    <s v="Utica Gas Services, LLC-Carrollton Compressor Facility"/>
    <s v="2098 Panda Road SE"/>
    <s v="Carrollton"/>
    <s v="44615"/>
    <m/>
    <s v="Carroll"/>
    <x v="11"/>
    <s v="1,775 HP natural gas-fired Caterpillar G3606 engine #1 equipped with an oxidation catalyst."/>
    <x v="2"/>
    <s v="Cat 3600 Series"/>
    <d v="2014-02-12T00:00:00"/>
    <s v="Oxid. Cat.(Catalytic Converter): Oxidative Catalyst"/>
    <s v="Air Hygiene Services"/>
    <s v="1775 hp"/>
    <s v="160ppmvd@15%O2, 1.96lbs/hr, 2.0g/hp-hr"/>
    <s v="1684 HP"/>
    <s v="30.37ppmvd@15%O2, 1.23lbs/hr, 0.33g/hp-hr"/>
    <s v="g/hp/hr"/>
    <n v="0.33"/>
    <n v="1684"/>
    <n v="0.33"/>
    <x v="6"/>
    <n v="5.6442870000000003"/>
    <s v="7E"/>
    <s v="Nitrogen Oxide"/>
    <s v="PASS"/>
    <s v="NA"/>
    <s v="Y"/>
    <m/>
    <m/>
  </r>
  <r>
    <x v="1"/>
    <n v="547"/>
    <x v="5"/>
    <s v="Utica Gas Services, LLC-Carrollton Compressor Facility"/>
    <s v="2098 Panda Road SE"/>
    <s v="Carrollton"/>
    <s v="44615"/>
    <m/>
    <s v="Carroll"/>
    <x v="17"/>
    <s v="1,775 HP natural gas-fired Caterpillar G3606 engine #9 equipped with an oxidation catalyst"/>
    <x v="2"/>
    <s v="Cat 3600 Series"/>
    <d v="2014-02-10T00:00:00"/>
    <s v="Oxid. Cat.(Catalytic Converter): Oxidative Catalyst"/>
    <s v="Air Hygiene Services"/>
    <s v="1775 hp"/>
    <s v="82ppmvd@15%O2, 1.96lbs/hr, 1.0g/hp-hr"/>
    <s v="1643 HP"/>
    <s v="30.40ppmvd@15%O2, 1.19lbs/hr, 0.33g/hp-hr"/>
    <s v="g/hp/hr"/>
    <n v="0.33"/>
    <n v="1643"/>
    <n v="0.33"/>
    <x v="6"/>
    <n v="5.6442870000000003"/>
    <s v="7E"/>
    <s v="Nitrogen Oxide"/>
    <s v="PASS"/>
    <s v="NA"/>
    <s v="Y"/>
    <m/>
    <m/>
  </r>
  <r>
    <x v="1"/>
    <n v="577"/>
    <x v="5"/>
    <s v="Utica Gas Services, LLC-Carrollton Compressor Facility"/>
    <s v="2098 Panda Road SE"/>
    <s v="Carrollton"/>
    <s v="44615"/>
    <m/>
    <s v="Carroll"/>
    <x v="17"/>
    <s v="1,775 HP natural gas-fired Caterpillar G3606 engine #9 equipped with an oxidation catalyst"/>
    <x v="2"/>
    <s v="Cat 3600 Series"/>
    <d v="2014-02-11T00:00:00"/>
    <s v="Oxid. Cat.(Catalytic Converter): Oxidative Catalyst"/>
    <s v="Air Hygiene Services"/>
    <s v="1775 hp"/>
    <s v="82ppmvd@15%O2, 1.96lbs/hr, 1.0g/hp-hr"/>
    <s v="1643 HP"/>
    <s v="30.40ppmvd@15%O2, 1.19lbs/hr, 0.33g/hp-hr"/>
    <s v="g/hp/hr"/>
    <n v="0.33"/>
    <n v="1643"/>
    <n v="0.33"/>
    <x v="6"/>
    <n v="5.6442870000000003"/>
    <s v="7E"/>
    <s v="Nitrogen Oxide"/>
    <s v="PASS"/>
    <s v="NA"/>
    <s v="Y"/>
    <m/>
    <m/>
  </r>
  <r>
    <x v="1"/>
    <n v="608"/>
    <x v="5"/>
    <s v="Utica Gas Services, LLC-Carrollton Compressor Facility"/>
    <s v="2098 Panda Road SE"/>
    <s v="Carrollton"/>
    <s v="44615"/>
    <m/>
    <s v="Carroll"/>
    <x v="17"/>
    <s v="1,775 HP natural gas-fired Caterpillar G3606 engine #9 equipped with an oxidation catalyst"/>
    <x v="2"/>
    <s v="Cat 3600 Series"/>
    <d v="2014-02-12T00:00:00"/>
    <s v="Oxid. Cat.(Catalytic Converter): Oxidative Catalyst"/>
    <s v="Air Hygiene Services"/>
    <s v="1775 hp"/>
    <s v="82ppmvd@15%O2, 1.96lbs/hr, 1.0g/hp-hr"/>
    <s v="1643 HP"/>
    <s v="30.40ppmvd@15%O2, 1.19lbs/hr, 0.33g/hp-hr"/>
    <s v="g/hp/hr"/>
    <n v="0.33"/>
    <n v="1643"/>
    <n v="0.33"/>
    <x v="6"/>
    <n v="5.6442870000000003"/>
    <s v="7E"/>
    <s v="Nitrogen Oxide"/>
    <s v="PASS"/>
    <s v="NA"/>
    <s v="Y"/>
    <m/>
    <m/>
  </r>
  <r>
    <x v="10"/>
    <n v="446"/>
    <x v="14"/>
    <s v="Kilgore Compressor Station-Utica Gas Services, LLC"/>
    <s v="Pontiff Rd"/>
    <s v="Kilgore"/>
    <s v="43988"/>
    <m/>
    <s v="Carroll"/>
    <x v="19"/>
    <s v="1,775 hp NG-fired 4SLB Stationary ICE equipped w/catalyst Caterpillar G3606:Serial Number: 4ZS01776"/>
    <x v="2"/>
    <s v="Cat 3600 Series"/>
    <d v="2016-12-02T00:00:00"/>
    <s v="CC001(Catalytic Converter): Compressor Engine #1 - Oxidation Catalyst; CC002(Catalytic Converter): Compressor Engine #2 - Oxidation Catalyst; CC003(Catalytic Converter): Compressor Engine #3 - Oxidation Catalyst; CC004(Catalytic Converter): Compressor Eng"/>
    <s v="Technical Compliance Solutions LLC"/>
    <s v="1775"/>
    <s v="2.0 g/Hp-hr, 1.96 lbs/hr"/>
    <s v="1679"/>
    <s v="0.33 g/Hp-hr, 1.21 lbs/hr"/>
    <s v="g/hp/hr"/>
    <n v="0.33"/>
    <n v="1679"/>
    <n v="0.33"/>
    <x v="6"/>
    <n v="5.6442870000000003"/>
    <s v="7E"/>
    <s v="Nitrogen Dioxide"/>
    <s v="PP"/>
    <s v="Y"/>
    <s v="NA"/>
    <m/>
    <m/>
  </r>
  <r>
    <x v="6"/>
    <n v="808"/>
    <x v="17"/>
    <s v="Scio Compressor Station"/>
    <s v="37650 Bower Rd"/>
    <s v="Scio"/>
    <s v="43988"/>
    <m/>
    <s v="Harrison"/>
    <x v="20"/>
    <s v="Compressor Engine #10 - 1,775 HP Caterpillar G3606 (4S-LB) - natural gas-fired four-cycle lean burn internal combustion engine equipped with an oxidation catalyst controlling CO &amp; VOC emissions"/>
    <x v="2"/>
    <s v="Cat 3600 Series"/>
    <d v="2015-06-23T00:00:00"/>
    <s v="CC010(Catalytic Converter): Compressor Engine #10 - Oxidation Catalyst"/>
    <s v="Alliance Source Testing"/>
    <s v="1775 hp"/>
    <s v="0.50 g/hp-hr"/>
    <s v="1598 hp"/>
    <s v="0.33 g/hp-hr"/>
    <s v="g/hp/hr"/>
    <n v="0.33"/>
    <n v="1598"/>
    <n v="0.33"/>
    <x v="6"/>
    <n v="5.6442870000000003"/>
    <s v="7E"/>
    <s v="Nitrogen Dioxide"/>
    <s v="PP"/>
    <s v="NA"/>
    <s v="Y"/>
    <m/>
    <m/>
  </r>
  <r>
    <x v="1"/>
    <n v="1640"/>
    <x v="25"/>
    <s v="Morristown Compressor Station"/>
    <s v="Between Hwys 100 and 203"/>
    <s v="Union Twp."/>
    <s v="43713"/>
    <m/>
    <s v="Belmont"/>
    <x v="12"/>
    <s v="compressor engine"/>
    <x v="3"/>
    <m/>
    <d v="2014-11-20T00:00:00"/>
    <s v="CC001(Catalytic Converter): Compressor Engine #1 Catalytic Converter; CC002(Catalytic Converter): Compressor Engine #2 Catalytic Converter; CC003(Catalytic Converter): Compressor Engine #3 Catalytic Converter; CC004(Catalytic Converter): Compressor Engine"/>
    <s v="Air Hygiene, Inc."/>
    <s v="2,370 hp"/>
    <s v="1.0 g/hp-hr"/>
    <s v="2,212 hp"/>
    <s v="0.33 g/hp-hr"/>
    <s v="g/hp/hr"/>
    <n v="0.33"/>
    <n v="2212"/>
    <n v="0.33"/>
    <x v="8"/>
    <n v="7.5363156"/>
    <s v="7E"/>
    <s v="Nitrogen Dioxide"/>
    <s v="PASS"/>
    <s v="NA"/>
    <s v="Y"/>
    <m/>
    <m/>
  </r>
  <r>
    <x v="1"/>
    <n v="1659"/>
    <x v="25"/>
    <s v="Morristown Compressor Station"/>
    <s v="Between Hwys 100 and 203"/>
    <s v="Union Twp."/>
    <s v="43713"/>
    <m/>
    <s v="Belmont"/>
    <x v="12"/>
    <s v="compressor engine"/>
    <x v="3"/>
    <m/>
    <d v="2014-11-21T00:00:00"/>
    <s v="CC001(Catalytic Converter): Compressor Engine #1 Catalytic Converter; CC002(Catalytic Converter): Compressor Engine #2 Catalytic Converter; CC003(Catalytic Converter): Compressor Engine #3 Catalytic Converter; CC004(Catalytic Converter): Compressor Engine"/>
    <s v="Air Hygiene, Inc."/>
    <s v="2,370 hp"/>
    <s v="1.0 g/hp-hr"/>
    <s v="2,212 hp"/>
    <s v="0.33 g/hp-hr"/>
    <s v="g/hp/hr"/>
    <n v="0.33"/>
    <n v="2212"/>
    <n v="0.33"/>
    <x v="8"/>
    <n v="7.5363156"/>
    <s v="7E"/>
    <s v="Nitrogen Dioxide"/>
    <s v="PASS"/>
    <s v="NA"/>
    <s v="Y"/>
    <m/>
    <m/>
  </r>
  <r>
    <x v="1"/>
    <n v="631"/>
    <x v="15"/>
    <s v="Augusta Compressor Facility- Utica Gas Services, L.L.C."/>
    <s v="8034 Bane Rd NE"/>
    <s v="East Twp."/>
    <s v="44427"/>
    <m/>
    <s v="Carroll"/>
    <x v="16"/>
    <s v="1,775-hp Caterpillar G3606 Compressor Engine w/ Oxidation Catalyst"/>
    <x v="2"/>
    <s v="Cat 3600 Series"/>
    <d v="2014-09-16T00:00:00"/>
    <s v="Oxid. Cat. 3(Catalytic Converter): Oxidative Catalyst; Oxid. Cat. 4(Catalytic Converter): Oxidative Catalyst; Oxid. Cat. 5(Catalytic Converter): Oxidative Catalyst; Oxid. Cat. 6(Catalytic Converter): Oxidative Catalyst; Oxid. Cat. 7(Catalytic Converter):"/>
    <s v="Great Plains Analytics"/>
    <s v="1775 hp"/>
    <s v="1.96 lbs/hr, 1.0 g/hp/hr, 82_x000a_ppmvd@15%O2"/>
    <s v="1821"/>
    <s v="1.38 lbs/hr, 0.34 g/hp/hr, 35.58_x000a_ppmvd@15%O2"/>
    <s v="g/hp/hr"/>
    <n v="0.34"/>
    <n v="1821"/>
    <n v="0.34"/>
    <x v="6"/>
    <n v="5.8153260000000007"/>
    <s v="7E"/>
    <s v="Nitrogen Oxide"/>
    <s v="PASS"/>
    <s v="NA"/>
    <s v="Y"/>
    <m/>
    <m/>
  </r>
  <r>
    <x v="1"/>
    <n v="656"/>
    <x v="15"/>
    <s v="Augusta Compressor Facility- Utica Gas Services, L.L.C."/>
    <s v="8034 Bane Rd NE"/>
    <s v="East Twp."/>
    <s v="44427"/>
    <m/>
    <s v="Carroll"/>
    <x v="16"/>
    <s v="1,775-hp Caterpillar G3606 Compressor Engine w/ Oxidation Catalyst"/>
    <x v="2"/>
    <s v="Cat 3600 Series"/>
    <d v="2014-09-17T00:00:00"/>
    <s v="Oxid. Cat. 3(Catalytic Converter): Oxidative Catalyst; Oxid. Cat. 4(Catalytic Converter): Oxidative Catalyst; Oxid. Cat. 5(Catalytic Converter): Oxidative Catalyst; Oxid. Cat. 6(Catalytic Converter): Oxidative Catalyst; Oxid. Cat. 7(Catalytic Converter):"/>
    <s v="Great Plains Analytics"/>
    <s v="1775 hp"/>
    <s v="1.96 lbs/hr, 1.0 g/hp/hr, 82_x000a_ppmvd@15%O2"/>
    <s v="1821"/>
    <s v="1.38 lbs/hr, 0.34 g/hp/hr, 35.58_x000a_ppmvd@15%O2"/>
    <s v="g/hp/hr"/>
    <n v="0.34"/>
    <n v="1821"/>
    <n v="0.34"/>
    <x v="6"/>
    <n v="5.8153260000000007"/>
    <s v="7E"/>
    <s v="Nitrogen Oxide"/>
    <s v="PASS"/>
    <s v="NA"/>
    <s v="Y"/>
    <m/>
    <m/>
  </r>
  <r>
    <x v="1"/>
    <n v="669"/>
    <x v="15"/>
    <s v="Augusta Compressor Facility- Utica Gas Services, L.L.C."/>
    <s v="8034 Bane Rd NE"/>
    <s v="East Twp."/>
    <s v="44427"/>
    <m/>
    <s v="Carroll"/>
    <x v="16"/>
    <s v="1,775-hp Caterpillar G3606 Compressor Engine w/ Oxidation Catalyst"/>
    <x v="2"/>
    <s v="Cat 3600 Series"/>
    <d v="2014-09-18T00:00:00"/>
    <s v="Oxid. Cat. 3(Catalytic Converter): Oxidative Catalyst; Oxid. Cat. 4(Catalytic Converter): Oxidative Catalyst; Oxid. Cat. 5(Catalytic Converter): Oxidative Catalyst; Oxid. Cat. 6(Catalytic Converter): Oxidative Catalyst; Oxid. Cat. 7(Catalytic Converter):"/>
    <s v="Great Plains Analytics"/>
    <s v="1775 hp"/>
    <s v="1.96 lbs/hr, 1.0 g/hp/hr, 82_x000a_ppmvd@15%O2"/>
    <s v="1821"/>
    <s v="1.38 lbs/hr, 0.34 g/hp/hr, 35.58_x000a_ppmvd@15%O2"/>
    <s v="g/hp/hr"/>
    <n v="0.34"/>
    <n v="1821"/>
    <n v="0.34"/>
    <x v="6"/>
    <n v="5.8153260000000007"/>
    <s v="7E"/>
    <s v="Nitrogen Oxide"/>
    <s v="PASS"/>
    <s v="NA"/>
    <s v="Y"/>
    <m/>
    <m/>
  </r>
  <r>
    <x v="10"/>
    <n v="1279"/>
    <x v="10"/>
    <s v="Arrowhead Compressor Station"/>
    <s v="E of Clements Rd and S of Jockey Hollow"/>
    <s v="Athens Twp."/>
    <s v="43977"/>
    <m/>
    <s v="Harrison"/>
    <x v="15"/>
    <s v="Compressor Engine #5 - Caterpillar G3608 - natural gas fired four-stroke, lean burn internal combustion engine rated at an operating capacity of 2,370 horsepower equipped with a catalytic convertor"/>
    <x v="2"/>
    <s v="Cat 3600 Series"/>
    <d v="2016-10-31T00:00:00"/>
    <s v="CC005(Catalytic Converter): Compressor Engine #5 Catalytic Convertor; CC006(Catalytic Converter): Compressor Engine #6 Catalytic Convertor"/>
    <s v="Air Hygiene International Inc."/>
    <s v="2,370 hp"/>
    <s v="1.00 g/hp-hr"/>
    <s v="2,264 hp"/>
    <s v="0.34 g/hp-hr"/>
    <s v="g/hp/hr"/>
    <n v="0.34"/>
    <n v="2264"/>
    <n v="0.34"/>
    <x v="8"/>
    <n v="7.7646888000000018"/>
    <s v="7E"/>
    <s v="Nitrogen Dioxide"/>
    <s v="PP"/>
    <s v="Y"/>
    <s v="NA"/>
    <m/>
    <m/>
  </r>
  <r>
    <x v="1"/>
    <n v="1871"/>
    <x v="8"/>
    <s v="Archer Compressor Facility"/>
    <s v="County Highway 45"/>
    <s v="Cadiz"/>
    <s v="43907"/>
    <m/>
    <s v="Harrison"/>
    <x v="15"/>
    <s v="Compressor Engine #8 - 1775 HP Caterpillar G3606 (4S-LB) - natural gas-fired four-cycle lean burn internal combustion engine rated equipped with an oxidation catalyst controlling CO and VOC emissions."/>
    <x v="2"/>
    <s v="Cat 3600 Series"/>
    <d v="2014-11-12T00:00:00"/>
    <s v="OxidCat-108(Catalytic Converter): Oxidative Catalyst"/>
    <s v="EcoTest Energy Services"/>
    <s v="1775 hp"/>
    <s v="1.00 g/Hp-hr"/>
    <s v="1608 Hp"/>
    <s v="0.341 g/Hp-hr"/>
    <s v="g/hp/hr"/>
    <n v="0.34100000000000003"/>
    <n v="1608"/>
    <n v="0.34100000000000003"/>
    <x v="6"/>
    <n v="5.8324299000000019"/>
    <s v="7E"/>
    <s v="Nitrogen Dioxide"/>
    <s v="PASS"/>
    <s v="NA"/>
    <s v="Y"/>
    <s v="Method 7E not used.  Methods 205, 320 and ASTM 6348-3  FTIR"/>
    <m/>
  </r>
  <r>
    <x v="1"/>
    <n v="528"/>
    <x v="5"/>
    <s v="Utica Gas Services, LLC-Carrollton Compressor Facility"/>
    <s v="2098 Panda Road SE"/>
    <s v="Carrollton"/>
    <s v="44615"/>
    <m/>
    <s v="Carroll"/>
    <x v="12"/>
    <s v="1,775 HP natural gas-fired Caterpillar G3606 engine #2 equipped with an oxidation catalyst"/>
    <x v="2"/>
    <s v="Cat 3600 Series"/>
    <d v="2014-02-10T00:00:00"/>
    <s v="Oxid. Cat.(Catalytic Converter): Oxidative Catalyst"/>
    <s v="Air Hygiene Services"/>
    <s v="1775 hp"/>
    <s v="160ppmvd@15%O2, 1.96lbs/hr, 2.0g/hp-hr"/>
    <s v="1666 HP"/>
    <s v="32.64ppmvd@15%O2, 1.27lbs/hr, 0.35g/hp-hr"/>
    <s v="g/hp/hr"/>
    <n v="0.35"/>
    <n v="1666"/>
    <n v="0.35"/>
    <x v="6"/>
    <n v="5.9863650000000002"/>
    <s v="7E"/>
    <s v="Nitrogen Oxide"/>
    <s v="PASS"/>
    <s v="NA"/>
    <s v="Y"/>
    <m/>
    <m/>
  </r>
  <r>
    <x v="1"/>
    <n v="556"/>
    <x v="5"/>
    <s v="Utica Gas Services, LLC-Carrollton Compressor Facility"/>
    <s v="2098 Panda Road SE"/>
    <s v="Carrollton"/>
    <s v="44615"/>
    <m/>
    <s v="Carroll"/>
    <x v="12"/>
    <s v="1,775 HP natural gas-fired Caterpillar G3606 engine #2 equipped with an oxidation catalyst"/>
    <x v="2"/>
    <s v="Cat 3600 Series"/>
    <d v="2014-02-11T00:00:00"/>
    <s v="Oxid. Cat.(Catalytic Converter): Oxidative Catalyst"/>
    <s v="Air Hygiene Services"/>
    <s v="1775 hp"/>
    <s v="160ppmvd@15%O2, 1.96lbs/hr, 2.0g/hp-hr"/>
    <s v="1666 HP"/>
    <s v="32.64ppmvd@15%O2, 1.27lbs/hr, 0.35g/hp-hr"/>
    <s v="g/hp/hr"/>
    <n v="0.35"/>
    <n v="1666"/>
    <n v="0.35"/>
    <x v="6"/>
    <n v="5.9863650000000002"/>
    <s v="7E"/>
    <s v="Nitrogen Oxide"/>
    <s v="PASS"/>
    <s v="NA"/>
    <s v="Y"/>
    <m/>
    <m/>
  </r>
  <r>
    <x v="1"/>
    <n v="588"/>
    <x v="5"/>
    <s v="Utica Gas Services, LLC-Carrollton Compressor Facility"/>
    <s v="2098 Panda Road SE"/>
    <s v="Carrollton"/>
    <s v="44615"/>
    <m/>
    <s v="Carroll"/>
    <x v="12"/>
    <s v="1,775 HP natural gas-fired Caterpillar G3606 engine #2 equipped with an oxidation catalyst"/>
    <x v="2"/>
    <s v="Cat 3600 Series"/>
    <d v="2014-02-12T00:00:00"/>
    <s v="Oxid. Cat.(Catalytic Converter): Oxidative Catalyst"/>
    <s v="Air Hygiene Services"/>
    <s v="1775 hp"/>
    <s v="160ppmvd@15%O2, 1.96lbs/hr, 2.0g/hp-hr"/>
    <s v="1666 HP"/>
    <s v="32.64ppmvd@15%O2, 1.27lbs/hr, 0.35g/hp-hr"/>
    <s v="g/hp/hr"/>
    <n v="0.35"/>
    <n v="1666"/>
    <n v="0.35"/>
    <x v="6"/>
    <n v="5.9863650000000002"/>
    <s v="7E"/>
    <s v="Nitrogen Oxide"/>
    <s v="PASS"/>
    <s v="NA"/>
    <s v="Y"/>
    <m/>
    <m/>
  </r>
  <r>
    <x v="1"/>
    <n v="1856"/>
    <x v="8"/>
    <s v="Archer Compressor Facility"/>
    <s v="County Highway 45"/>
    <s v="Cadiz"/>
    <s v="43907"/>
    <m/>
    <s v="Harrison"/>
    <x v="9"/>
    <s v="Compressor Engine #3 - 1775 HP Caterpillar G3606 (4S-LB) - natural gas-fired four-cycle lean burn internal combustion engine rated equipped with an oxidation catalyst controlling CO and VOC emissions."/>
    <x v="2"/>
    <s v="Cat 3600 Series"/>
    <d v="2014-11-10T00:00:00"/>
    <s v="OxidCat-103(Catalytic Converter): Oxidative Catalyst"/>
    <s v="EcoTest Energy Services"/>
    <s v="1775 hp"/>
    <s v="1.0 0 g/Hp-hr"/>
    <s v="1627 Hp"/>
    <s v="0.35 g/Hp-hr"/>
    <s v="g/hp/hr"/>
    <n v="0.35"/>
    <n v="1627"/>
    <n v="0.35"/>
    <x v="6"/>
    <n v="5.9863650000000002"/>
    <s v="7E"/>
    <s v="Nitrogen Dioxide"/>
    <s v="PASS"/>
    <s v="NA"/>
    <s v="Y"/>
    <s v="Method 7E not used.  Method 205, 320 and ASTM 6348-3 used.  FTIR"/>
    <m/>
  </r>
  <r>
    <x v="1"/>
    <n v="1742"/>
    <x v="10"/>
    <s v="Arrowhead Compressor Station"/>
    <s v="E of Clements Rd and S of Jockey Hollow"/>
    <s v="Athens Twp."/>
    <s v="43977"/>
    <m/>
    <s v="Harrison"/>
    <x v="14"/>
    <s v="Compressor Engine #4 - Caterpillar G3608 - natural gas fired four-stroke, lean burn internal combustion engine rated at an operating capacity of 2,370 horsepower equipped with a catalytic convertor"/>
    <x v="2"/>
    <s v="Cat 3600 Series"/>
    <d v="2014-09-12T00:00:00"/>
    <s v="CC003(Catalytic Converter): Compressor Engine #3 Catalytic Convertor; CC004(Catalytic Converter): Compressor Engine #4 Catalytic Convertor"/>
    <s v="Air Hygeine International"/>
    <s v="2370 hp"/>
    <s v="0.50 g/Hp-hr"/>
    <s v="2185 Hp"/>
    <s v="0.35 g/Hp-hr"/>
    <s v="g/hp/hr"/>
    <n v="0.35"/>
    <n v="2185"/>
    <n v="0.35"/>
    <x v="8"/>
    <n v="7.993062000000001"/>
    <s v="7E"/>
    <s v="Nitrogen Dioxide"/>
    <s v="PASS"/>
    <s v="NA"/>
    <s v="Y"/>
    <m/>
    <m/>
  </r>
  <r>
    <x v="1"/>
    <n v="1751"/>
    <x v="10"/>
    <s v="Arrowhead Compressor Station"/>
    <s v="E of Clements Rd and S of Jockey Hollow"/>
    <s v="Athens Twp."/>
    <s v="43977"/>
    <m/>
    <s v="Harrison"/>
    <x v="20"/>
    <s v="Compressor Engine #7 - Caterpillar G3608 - natural gas fired four-stroke, lean burn internal combustion engine rated at an operating capacity of 2,370 horsepower equipped with a catalytic convertor"/>
    <x v="2"/>
    <s v="Cat 3600 Series"/>
    <d v="2014-11-20T00:00:00"/>
    <s v="CC006(Catalytic Converter): Compressor Engine #6 Catalytic Convertor; CC07(Catalytic Converter): Compressor Engine #7 Catalytic Convertor; CC008(Catalytic Converter): Compressor Engine #8 Catalytic Convertor"/>
    <s v="Air Hygiene Inc."/>
    <s v="2370 hp"/>
    <s v="1.0 g/Hp-hr"/>
    <s v="2252 Hp"/>
    <s v="0.35 g/Hp-hr"/>
    <s v="g/hp/hr"/>
    <n v="0.35"/>
    <n v="2252"/>
    <n v="0.35"/>
    <x v="8"/>
    <n v="7.993062000000001"/>
    <s v="7E"/>
    <s v="Nitrogen Dioxide"/>
    <s v="PASS"/>
    <s v="NA"/>
    <s v="Y"/>
    <m/>
    <m/>
  </r>
  <r>
    <x v="1"/>
    <n v="1756"/>
    <x v="10"/>
    <s v="Arrowhead Compressor Station"/>
    <s v="E of Clements Rd and S of Jockey Hollow"/>
    <s v="Athens Twp."/>
    <s v="43977"/>
    <m/>
    <s v="Harrison"/>
    <x v="16"/>
    <s v="Compressor Engine #8 - Caterpillar G3608 - natural gas fired four-stroke, lean burn internal combustion engine rated at an operating capacity of 2,370 horsepower equipped with a catalytic convertor"/>
    <x v="2"/>
    <s v="Cat 3600 Series"/>
    <d v="2014-11-20T00:00:00"/>
    <s v="CC006(Catalytic Converter): Compressor Engine #6 Catalytic Convertor; CC07(Catalytic Converter): Compressor Engine #7 Catalytic Convertor; CC008(Catalytic Converter): Compressor Engine #8 Catalytic Convertor"/>
    <s v="Air Hygiene Inc."/>
    <s v="2370 hp"/>
    <s v="1.0 g/Hp-hr"/>
    <s v="2197 Hp"/>
    <s v="0.35 Hp-hr"/>
    <s v="g/hp/hr"/>
    <n v="0.35"/>
    <n v="2197"/>
    <n v="0.35"/>
    <x v="8"/>
    <n v="7.993062000000001"/>
    <s v="7E"/>
    <s v="Nitrogen Dioxide"/>
    <s v="PASS"/>
    <s v="NA"/>
    <s v="Y"/>
    <m/>
    <m/>
  </r>
  <r>
    <x v="10"/>
    <n v="440"/>
    <x v="14"/>
    <s v="Kilgore Compressor Station-Utica Gas Services, LLC"/>
    <s v="Pontiff Rd"/>
    <s v="Kilgore"/>
    <s v="43988"/>
    <m/>
    <s v="Carroll"/>
    <x v="9"/>
    <s v="1,775 hp NG-fired 4SLB Stationary ICE equipped w/catalyst Caterpillar G3606:Serial Number: 4ZS01797"/>
    <x v="2"/>
    <s v="Cat 3600 Series"/>
    <d v="2016-12-02T00:00:00"/>
    <s v="CC001(Catalytic Converter): Compressor Engine #1 - Oxidation Catalyst; CC002(Catalytic Converter): Compressor Engine #2 - Oxidation Catalyst; CC003(Catalytic Converter): Compressor Engine #3 - Oxidation Catalyst; CC004(Catalytic Converter): Compressor Eng"/>
    <s v="Technical Compliance Solutions LLC"/>
    <s v="1775"/>
    <s v="2.0 g/Hp-hr, 1.96 lbs/hr"/>
    <s v="1629"/>
    <s v="0.35 g/Hp-hr, 1.27 lbs/hr"/>
    <s v="g/hp/hr"/>
    <n v="0.35"/>
    <n v="1629"/>
    <n v="0.35"/>
    <x v="6"/>
    <n v="5.9863650000000002"/>
    <s v="7E"/>
    <s v="Nitrogen Dioxide"/>
    <s v="PP"/>
    <s v="Y"/>
    <s v="NA"/>
    <m/>
    <m/>
  </r>
  <r>
    <x v="10"/>
    <n v="442"/>
    <x v="14"/>
    <s v="Kilgore Compressor Station-Utica Gas Services, LLC"/>
    <s v="Pontiff Rd"/>
    <s v="Kilgore"/>
    <s v="43988"/>
    <m/>
    <s v="Carroll"/>
    <x v="12"/>
    <s v="1,775 hp NG-fired 4SLB Stationary ICE equipped w/catalyst Caterpillar G3606:Serial Number: 4ZS01804"/>
    <x v="2"/>
    <s v="Cat 3600 Series"/>
    <d v="2016-12-02T00:00:00"/>
    <s v="CC001(Catalytic Converter): Compressor Engine #1 - Oxidation Catalyst; CC002(Catalytic Converter): Compressor Engine #2 - Oxidation Catalyst; CC003(Catalytic Converter): Compressor Engine #3 - Oxidation Catalyst; CC004(Catalytic Converter): Compressor Eng"/>
    <s v="Technical Compliance Solutions LLC"/>
    <s v="1775"/>
    <s v="2.0 g/Hp-hr, 1.96 lbs/hr"/>
    <s v="1671"/>
    <s v="0.35 g/Hp-hr, 1.30 lbs/hr"/>
    <s v="g/hp/hr"/>
    <n v="0.35"/>
    <n v="1671"/>
    <n v="0.35"/>
    <x v="6"/>
    <n v="5.9863650000000002"/>
    <s v="7E"/>
    <s v="Nitrogen Dioxide"/>
    <s v="PP"/>
    <s v="Y"/>
    <s v="NA"/>
    <m/>
    <m/>
  </r>
  <r>
    <x v="10"/>
    <n v="1534"/>
    <x v="26"/>
    <s v="Goliath Compressor Station"/>
    <s v="48208 St Rte 556"/>
    <s v="Beallsville"/>
    <s v="43716"/>
    <m/>
    <s v="Monroe"/>
    <x v="9"/>
    <s v="Compressor #3 - driven by Caterpillar G3608 engine"/>
    <x v="2"/>
    <s v="Cat 3600 Series"/>
    <d v="2016-01-14T00:00:00"/>
    <s v="C303Catalyst(Other):"/>
    <s v="Technical Compliance Solutions"/>
    <s v="2370 hp"/>
    <s v="0.5 g/hp-hr"/>
    <s v="1523 hp"/>
    <s v="0.35 g/hp-hr"/>
    <s v="g/hp/hr"/>
    <n v="0.35"/>
    <n v="1523"/>
    <n v="0.35"/>
    <x v="8"/>
    <n v="7.993062000000001"/>
    <s v="320"/>
    <s v="NOx - Nitrogen Oxides"/>
    <s v="PP"/>
    <s v="Y"/>
    <s v="NA"/>
    <m/>
    <m/>
  </r>
  <r>
    <x v="1"/>
    <n v="1637"/>
    <x v="25"/>
    <s v="Morristown Compressor Station"/>
    <s v="Between Hwys 100 and 203"/>
    <s v="Union Twp."/>
    <s v="43713"/>
    <m/>
    <s v="Belmont"/>
    <x v="11"/>
    <s v="compressor engine"/>
    <x v="3"/>
    <m/>
    <d v="2014-11-20T00:00:00"/>
    <s v="CC001(Catalytic Converter): Compressor Engine #1 Catalytic Converter; CC002(Catalytic Converter): Compressor Engine #2 Catalytic Converter; CC003(Catalytic Converter): Compressor Engine #3 Catalytic Converter; CC004(Catalytic Converter): Compressor Engine"/>
    <s v="Air Hygiene, Inc."/>
    <s v="2,370 hp"/>
    <s v="1.0 g/hp-hr"/>
    <s v="2,283 hp"/>
    <s v="0.35 g/hp-hr"/>
    <s v="g/hp/hr"/>
    <n v="0.35"/>
    <n v="2283"/>
    <n v="0.35"/>
    <x v="8"/>
    <n v="7.993062000000001"/>
    <s v="7E"/>
    <s v="Nitrogen Dioxide"/>
    <s v="PASS"/>
    <s v="NA"/>
    <s v="Y"/>
    <m/>
    <m/>
  </r>
  <r>
    <x v="1"/>
    <n v="1655"/>
    <x v="25"/>
    <s v="Morristown Compressor Station"/>
    <s v="Between Hwys 100 and 203"/>
    <s v="Union Twp."/>
    <s v="43713"/>
    <m/>
    <s v="Belmont"/>
    <x v="11"/>
    <s v="compressor engine"/>
    <x v="3"/>
    <m/>
    <d v="2014-11-21T00:00:00"/>
    <s v="CC001(Catalytic Converter): Compressor Engine #1 Catalytic Converter; CC002(Catalytic Converter): Compressor Engine #2 Catalytic Converter; CC003(Catalytic Converter): Compressor Engine #3 Catalytic Converter; CC004(Catalytic Converter): Compressor Engine"/>
    <s v="Air Hygiene, Inc."/>
    <s v="2,370 hp"/>
    <s v="1.0 g/hp-hr"/>
    <s v="2,283 hp"/>
    <s v="0.35 g/hp-hr"/>
    <s v="g/hp/hr"/>
    <n v="0.35"/>
    <n v="2283"/>
    <n v="0.35"/>
    <x v="8"/>
    <n v="7.993062000000001"/>
    <s v="7E"/>
    <s v="Nitrogen Dioxide"/>
    <s v="PASS"/>
    <s v="NA"/>
    <s v="Y"/>
    <m/>
    <m/>
  </r>
  <r>
    <x v="10"/>
    <n v="438"/>
    <x v="14"/>
    <s v="Kilgore Compressor Station-Utica Gas Services, LLC"/>
    <s v="Pontiff Rd"/>
    <s v="Kilgore"/>
    <s v="43988"/>
    <m/>
    <s v="Carroll"/>
    <x v="10"/>
    <s v="1,775 hp NG-fired 4SLB Stationary ICE equipped w/catalyst Caterpillar G3606Serial Number: 4ZS01713"/>
    <x v="2"/>
    <s v="Cat 3600 Series"/>
    <d v="2016-12-02T00:00:00"/>
    <s v="CC001(Catalytic Converter): Compressor Engine #1 - Oxidation Catalyst; CC002(Catalytic Converter): Compressor Engine #2 - Oxidation Catalyst; CC003(Catalytic Converter): Compressor Engine #3 - Oxidation Catalyst; CC004(Catalytic Converter): Compressor Eng"/>
    <s v="Technical Compliance Solutions LLC"/>
    <s v="1775"/>
    <s v="2.0 g/Hp-hr, 1.96 lbs/hr"/>
    <s v="1703"/>
    <s v="0.36 g/Hp-hr, 1.36 lbs/hr"/>
    <s v="g/hp/hr"/>
    <n v="0.36"/>
    <n v="1703"/>
    <n v="0.36"/>
    <x v="6"/>
    <n v="6.1574040000000005"/>
    <s v="7E"/>
    <s v="Nitrogen Dioxide"/>
    <s v="PP"/>
    <s v="Y"/>
    <s v="NA"/>
    <m/>
    <m/>
  </r>
  <r>
    <x v="10"/>
    <n v="1330"/>
    <x v="17"/>
    <s v="Scio Compressor Station"/>
    <s v="37650 Bower Rd"/>
    <s v="Scio"/>
    <s v="43988"/>
    <m/>
    <s v="Harrison"/>
    <x v="8"/>
    <s v="Compressor Engine #2 - 1,775 HP Caterpillar G3606 (4S-LB) - natural gas-fired four-cycle lean burn internal combustion engine equipped with an oxidation catalyst controlling CO &amp; VOC emissions"/>
    <x v="2"/>
    <s v="Cat 3600 Series"/>
    <d v="2016-06-06T00:00:00"/>
    <s v="CC002(Catalytic Converter): Compressor Engine #2 - Oxidation Catalyst"/>
    <s v="EcoTest Energy Services"/>
    <s v="1775 hp"/>
    <s v="1.00 g/hp-hr"/>
    <s v="1695 hp"/>
    <s v="0.36 g/hp-hr"/>
    <s v="g/hp/hr"/>
    <n v="0.36"/>
    <n v="1695"/>
    <n v="0.36"/>
    <x v="6"/>
    <n v="6.1574040000000005"/>
    <s v="320"/>
    <s v="NOx - Nitrogen Oxides"/>
    <s v="PP"/>
    <s v="Y"/>
    <s v="NA"/>
    <m/>
    <m/>
  </r>
  <r>
    <x v="10"/>
    <n v="1333"/>
    <x v="17"/>
    <s v="Scio Compressor Station"/>
    <s v="37650 Bower Rd"/>
    <s v="Scio"/>
    <s v="43988"/>
    <m/>
    <s v="Harrison"/>
    <x v="9"/>
    <s v="Compressor Engine #3 - 1,775 HP Caterpillar G3606 (4S-LB) - natural gas-fired four-cycle lean burn internal combustion engine equipped with an oxidation catalyst controlling CO &amp; VOC emissions"/>
    <x v="2"/>
    <s v="Cat 3600 Series"/>
    <d v="2016-06-06T00:00:00"/>
    <s v="CC003(Catalytic Converter): Compressor Engine #3 - Oxidation Catalyst"/>
    <s v="EcoTest Energy Services"/>
    <s v="1775 hp"/>
    <s v="1.00 g/hp-hr"/>
    <s v="1680 hp"/>
    <s v="0.36 g/hp-hr"/>
    <s v="g/hp/hr"/>
    <n v="0.36"/>
    <n v="1680"/>
    <n v="0.36"/>
    <x v="6"/>
    <n v="6.1574040000000005"/>
    <s v="320"/>
    <s v="NOx - Nitrogen Oxides"/>
    <s v="PP"/>
    <s v="Y"/>
    <s v="NA"/>
    <m/>
    <m/>
  </r>
  <r>
    <x v="10"/>
    <n v="1352"/>
    <x v="17"/>
    <s v="Scio Compressor Station"/>
    <s v="37650 Bower Rd"/>
    <s v="Scio"/>
    <s v="43988"/>
    <m/>
    <s v="Harrison"/>
    <x v="19"/>
    <s v="Compressor Engine #9 - 1,775 HP Caterpillar G3606 (4S-LB) - natural gas-fired four-cycle lean burn internal combustion engine equipped with an oxidation catalyst controlling CO &amp; VOC emissions"/>
    <x v="2"/>
    <s v="Cat 3600 Series"/>
    <d v="2016-06-07T00:00:00"/>
    <s v="CC009(Catalytic Converter): Compressor Engine #9 - Oxidation Catalyst"/>
    <s v="EcoTest Energy Services"/>
    <s v="1775 hp"/>
    <s v="1.00 g/hp-hr"/>
    <s v="1760 hp"/>
    <s v="0.36 g/hp-hr"/>
    <s v="g/hp/hr"/>
    <n v="0.36"/>
    <n v="1760"/>
    <n v="0.36"/>
    <x v="6"/>
    <n v="6.1574040000000005"/>
    <s v="320"/>
    <s v="NOx - Nitrogen Oxides"/>
    <s v="PP"/>
    <s v="Y"/>
    <s v="NA"/>
    <m/>
    <m/>
  </r>
  <r>
    <x v="6"/>
    <n v="755"/>
    <x v="10"/>
    <s v="Arrowhead Compressor Station"/>
    <s v="E of Clements Rd and S of Jockey Hollow"/>
    <s v="Athens Twp."/>
    <s v="43977"/>
    <m/>
    <s v="Harrison"/>
    <x v="13"/>
    <s v="Compressor Engine #3 - Caterpillar G3608 - natural gas fired four-stroke, lean burn internal combustion engine rated at an operating capacity of 2,370 horsepower equipped with a catalytic convertor."/>
    <x v="2"/>
    <s v="Cat 3600 Series"/>
    <d v="2015-04-13T00:00:00"/>
    <s v="CC003(Catalytic Converter): Compressor Engine #3 Catalytic Convertor; CC004(Catalytic Converter): Compressor Engine #4 Catalytic Convertor"/>
    <s v="Air Hygiene, Inc."/>
    <s v="2370 hp"/>
    <s v="0.5 g/hp-hr"/>
    <s v="2223 hp"/>
    <s v="0.36 g/hp-hr"/>
    <s v="g/hp/hr"/>
    <n v="0.36"/>
    <n v="2223"/>
    <n v="0.36"/>
    <x v="8"/>
    <n v="8.2214352000000002"/>
    <s v="7E"/>
    <s v="Nitrogen Dioxide"/>
    <s v="PP"/>
    <s v="NA"/>
    <s v="Y"/>
    <m/>
    <m/>
  </r>
  <r>
    <x v="10"/>
    <n v="1133"/>
    <x v="27"/>
    <s v="Bellefontaine Gas Producers, LLC"/>
    <s v="2946 US Route 68 North"/>
    <s v="Bellefontaine"/>
    <s v="43311"/>
    <m/>
    <s v="Logan"/>
    <x v="10"/>
    <s v="2275 Hp, 4-stroke lean burn, non-emergency, spark ignition RICE; Ch. 31 modification issued 1/8/2014."/>
    <x v="2"/>
    <m/>
    <d v="2016-04-12T00:00:00"/>
    <s v="N/A"/>
    <s v="DTE Energy"/>
    <s v="2275 BHp"/>
    <s v="0.6"/>
    <s v="=&gt;2047.5 BHP"/>
    <s v="0.36"/>
    <m/>
    <m/>
    <n v="2047"/>
    <n v="0.36"/>
    <x v="13"/>
    <n v="7.8918840000000001"/>
    <s v="7E"/>
    <s v="Nitrogen Oxide"/>
    <s v="PP"/>
    <s v="Y"/>
    <s v="Y"/>
    <m/>
    <m/>
  </r>
  <r>
    <x v="6"/>
    <n v="703"/>
    <x v="19"/>
    <s v="Barnesville West Compressor Station"/>
    <s v="Hwy 801"/>
    <s v="Warren Twp."/>
    <s v="43713"/>
    <m/>
    <s v="Belmont"/>
    <x v="19"/>
    <s v="Compressor Engine #4 - Natural gas-fired four-stroke lean burn (4SLB) internal combustion engine rated at an operating capacity of 2,370 horsepower (hp) and equipped with an oxidation catalyst"/>
    <x v="2"/>
    <m/>
    <d v="2015-03-26T00:00:00"/>
    <s v="CC004(Catalytic Converter): Compressor Engine #4 Catalytic Converter"/>
    <s v="Air Hygiene International, Inc"/>
    <s v="2,370 hp"/>
    <s v="0.50 g/hp-hr"/>
    <s v="2,188 hp"/>
    <s v="0.36 g/hp-hr"/>
    <s v="g/hp/hr"/>
    <n v="0.36"/>
    <n v="2188"/>
    <n v="0.36"/>
    <x v="8"/>
    <n v="8.2214352000000002"/>
    <s v="7E"/>
    <s v="Nitrogen Dioxide"/>
    <s v="PP"/>
    <s v="NA"/>
    <s v="Y"/>
    <m/>
    <m/>
  </r>
  <r>
    <x v="1"/>
    <n v="196"/>
    <x v="15"/>
    <s v="Augusta Compressor Facility- Utica Gas Services, L.L.C."/>
    <s v="8034 Bane Rd NE"/>
    <s v="East Twp."/>
    <s v="44427"/>
    <m/>
    <s v="Carroll"/>
    <x v="14"/>
    <s v="1,775-hp Caterpillar G3606 Compressor Engine w/ Oxidation Catalyst"/>
    <x v="2"/>
    <s v="Cat 3600 Series"/>
    <d v="2014-09-18T00:00:00"/>
    <s v="Oxid. Cat. 3(Catalytic Converter): Oxidative Catalyst; Oxid. Cat. 4(Catalytic Converter): Oxidative Catalyst; Oxid. Cat. 5(Catalytic Converter): Oxidative Catalyst; Oxid. Cat. 6(Catalytic Converter): Oxidative Catalyst; Oxid. Cat. 7(Catalytic Converter):"/>
    <s v="Great Plains Analytics"/>
    <s v="1775 hp"/>
    <s v="1.96 lbs/hr, 1.0 g/hp/hr, 82_x000a_ppmvd@15%O2"/>
    <s v="1839"/>
    <s v="1.52 lbs/hr, 0.37 g/hp/hr, 34.41_x000a_ppmvd@15%O2"/>
    <s v="g/hp/hr"/>
    <n v="0.37"/>
    <n v="1839"/>
    <n v="0.37"/>
    <x v="6"/>
    <n v="6.328443"/>
    <s v="7E"/>
    <s v="Nitrogen Oxide"/>
    <s v="PASS"/>
    <s v="NA"/>
    <s v="Y"/>
    <m/>
    <m/>
  </r>
  <r>
    <x v="1"/>
    <n v="621"/>
    <x v="15"/>
    <s v="Augusta Compressor Facility- Utica Gas Services, L.L.C."/>
    <s v="8034 Bane Rd NE"/>
    <s v="East Twp."/>
    <s v="44427"/>
    <m/>
    <s v="Carroll"/>
    <x v="14"/>
    <s v="1,775-hp Caterpillar G3606 Compressor Engine w/ Oxidation Catalyst"/>
    <x v="2"/>
    <s v="Cat 3600 Series"/>
    <d v="2014-09-16T00:00:00"/>
    <s v="Oxid. Cat. 3(Catalytic Converter): Oxidative Catalyst; Oxid. Cat. 4(Catalytic Converter): Oxidative Catalyst; Oxid. Cat. 5(Catalytic Converter): Oxidative Catalyst; Oxid. Cat. 6(Catalytic Converter): Oxidative Catalyst; Oxid. Cat. 7(Catalytic Converter):"/>
    <s v="Great Plains Analytics"/>
    <s v="1775 hp"/>
    <s v="1.96 lbs/hr, 1.0 g/hp/hr, 82_x000a_ppmvd@15%O2"/>
    <s v="1839"/>
    <s v="1.52 lbs/hr, 0.37 g/hp/hr, 34.41_x000a_ppmvd@15%O2"/>
    <s v="g/hp/hr"/>
    <n v="0.37"/>
    <n v="1839"/>
    <n v="0.37"/>
    <x v="6"/>
    <n v="6.328443"/>
    <s v="7E"/>
    <s v="Nitrogen Oxide"/>
    <s v="PASS"/>
    <s v="NA"/>
    <s v="Y"/>
    <m/>
    <m/>
  </r>
  <r>
    <x v="1"/>
    <n v="628"/>
    <x v="15"/>
    <s v="Augusta Compressor Facility- Utica Gas Services, L.L.C."/>
    <s v="8034 Bane Rd NE"/>
    <s v="East Twp."/>
    <s v="44427"/>
    <m/>
    <s v="Carroll"/>
    <x v="20"/>
    <s v="1,775-hp Caterpillar G3606 Compressor Engine w/ Oxidation Catalyst"/>
    <x v="2"/>
    <s v="Cat 3600 Series"/>
    <d v="2014-09-16T00:00:00"/>
    <s v="Oxid. Cat. 3(Catalytic Converter): Oxidative Catalyst; Oxid. Cat. 4(Catalytic Converter): Oxidative Catalyst; Oxid. Cat. 5(Catalytic Converter): Oxidative Catalyst; Oxid. Cat. 6(Catalytic Converter): Oxidative Catalyst; Oxid. Cat. 7(Catalytic Converter):"/>
    <s v="Great Plains Analytics"/>
    <s v="1775 hp"/>
    <s v="1.96 lbs/hr, 1.0 g/hp/hr, 82_x000a_ppmvd@15%O2"/>
    <s v="1819"/>
    <s v="1.48 lbs/hr, 0.37 g/hp/hr, 34.26_x000a_ppmvd@15%O2"/>
    <s v="g/hp/hr"/>
    <n v="0.37"/>
    <n v="1819"/>
    <n v="0.37"/>
    <x v="6"/>
    <n v="6.328443"/>
    <s v="7E"/>
    <s v="Nitrogen Oxide"/>
    <s v="PASS"/>
    <s v="NA"/>
    <s v="Y"/>
    <m/>
    <m/>
  </r>
  <r>
    <x v="1"/>
    <n v="644"/>
    <x v="15"/>
    <s v="Augusta Compressor Facility- Utica Gas Services, L.L.C."/>
    <s v="8034 Bane Rd NE"/>
    <s v="East Twp."/>
    <s v="44427"/>
    <m/>
    <s v="Carroll"/>
    <x v="14"/>
    <s v="1,775-hp Caterpillar G3606 Compressor Engine w/ Oxidation Catalyst"/>
    <x v="2"/>
    <s v="Cat 3600 Series"/>
    <d v="2014-09-17T00:00:00"/>
    <s v="Oxid. Cat. 3(Catalytic Converter): Oxidative Catalyst; Oxid. Cat. 4(Catalytic Converter): Oxidative Catalyst; Oxid. Cat. 5(Catalytic Converter): Oxidative Catalyst; Oxid. Cat. 6(Catalytic Converter): Oxidative Catalyst; Oxid. Cat. 7(Catalytic Converter):"/>
    <s v="Great Plains Analytics"/>
    <s v="1775 hp"/>
    <s v="1.96 lbs/hr, 1.0 g/hp/hr, 82_x000a_ppmvd@15%O2"/>
    <s v="1839"/>
    <s v="1.52 lbs/hr, 0.37 g/hp/hr, 34.41_x000a_ppmvd@15%O2"/>
    <s v="g/hp/hr"/>
    <n v="0.37"/>
    <n v="1839"/>
    <n v="0.37"/>
    <x v="6"/>
    <n v="6.328443"/>
    <s v="7E"/>
    <s v="Nitrogen Oxide"/>
    <s v="PASS"/>
    <s v="NA"/>
    <s v="Y"/>
    <m/>
    <m/>
  </r>
  <r>
    <x v="1"/>
    <n v="654"/>
    <x v="15"/>
    <s v="Augusta Compressor Facility- Utica Gas Services, L.L.C."/>
    <s v="8034 Bane Rd NE"/>
    <s v="East Twp."/>
    <s v="44427"/>
    <m/>
    <s v="Carroll"/>
    <x v="20"/>
    <s v="1,775-hp Caterpillar G3606 Compressor Engine w/ Oxidation Catalyst"/>
    <x v="2"/>
    <s v="Cat 3600 Series"/>
    <d v="2014-09-17T00:00:00"/>
    <s v="Oxid. Cat. 3(Catalytic Converter): Oxidative Catalyst; Oxid. Cat. 4(Catalytic Converter): Oxidative Catalyst; Oxid. Cat. 5(Catalytic Converter): Oxidative Catalyst; Oxid. Cat. 6(Catalytic Converter): Oxidative Catalyst; Oxid. Cat. 7(Catalytic Converter):"/>
    <s v="Great Plains Analytics"/>
    <s v="1775 hp"/>
    <s v="1.96 lbs/hr, 1.0 g/hp/hr, 82_x000a_ppmvd@15%O2"/>
    <s v="1819"/>
    <s v="1.48 lbs/hr, 0.37 g/hp/hr, 34.26_x000a_ppmvd@15%O2"/>
    <s v="g/hp/hr"/>
    <n v="0.37"/>
    <n v="1819"/>
    <n v="0.37"/>
    <x v="6"/>
    <n v="6.328443"/>
    <s v="7E"/>
    <s v="Nitrogen Oxide"/>
    <s v="PASS"/>
    <s v="NA"/>
    <s v="Y"/>
    <m/>
    <m/>
  </r>
  <r>
    <x v="1"/>
    <n v="664"/>
    <x v="15"/>
    <s v="Augusta Compressor Facility- Utica Gas Services, L.L.C."/>
    <s v="8034 Bane Rd NE"/>
    <s v="East Twp."/>
    <s v="44427"/>
    <m/>
    <s v="Carroll"/>
    <x v="20"/>
    <s v="1,775-hp Caterpillar G3606 Compressor Engine w/ Oxidation Catalyst"/>
    <x v="2"/>
    <s v="Cat 3600 Series"/>
    <d v="2014-09-18T00:00:00"/>
    <s v="Oxid. Cat. 3(Catalytic Converter): Oxidative Catalyst; Oxid. Cat. 4(Catalytic Converter): Oxidative Catalyst; Oxid. Cat. 5(Catalytic Converter): Oxidative Catalyst; Oxid. Cat. 6(Catalytic Converter): Oxidative Catalyst; Oxid. Cat. 7(Catalytic Converter):"/>
    <s v="Great Plains Analytics"/>
    <s v="1775 hp"/>
    <s v="1.96 lbs/hr, 1.0 g/hp/hr, 82_x000a_ppmvd@15%O2"/>
    <s v="1819"/>
    <s v="1.48 lbs/hr, 0.37 g/hp/hr, 34.26_x000a_ppmvd@15%O2"/>
    <s v="g/hp/hr"/>
    <n v="0.37"/>
    <n v="1819"/>
    <n v="0.37"/>
    <x v="6"/>
    <n v="6.328443"/>
    <s v="7E"/>
    <s v="Nitrogen Oxide"/>
    <s v="PASS"/>
    <s v="NA"/>
    <s v="Y"/>
    <m/>
    <m/>
  </r>
  <r>
    <x v="1"/>
    <n v="1737"/>
    <x v="10"/>
    <s v="Arrowhead Compressor Station"/>
    <s v="E of Clements Rd and S of Jockey Hollow"/>
    <s v="Athens Twp."/>
    <s v="43977"/>
    <m/>
    <s v="Harrison"/>
    <x v="14"/>
    <s v="Compressor Engine #4 - Caterpillar G3608 - natural gas fired four-stroke, lean burn internal combustion engine rated at an operating capacity of 2,370 horsepower equipped with a catalytic convertor"/>
    <x v="2"/>
    <s v="Cat 3600 Series"/>
    <d v="2014-06-18T00:00:00"/>
    <s v="CC004(Catalytic Converter): Compressor Engine #4 Catalytic Convertor"/>
    <s v="Air Hygiene"/>
    <s v="2,370 hp"/>
    <s v="0.5 g/hp-hr"/>
    <s v="2,165"/>
    <s v="0.37 g/hp-hr"/>
    <s v="g/hp/hr"/>
    <n v="0.37"/>
    <n v="2165"/>
    <n v="0.37"/>
    <x v="8"/>
    <n v="8.4498084000000002"/>
    <s v="7E"/>
    <s v="Nitrogen Dioxide"/>
    <s v="PASS"/>
    <s v="NA"/>
    <s v="Y"/>
    <m/>
    <m/>
  </r>
  <r>
    <x v="10"/>
    <n v="444"/>
    <x v="14"/>
    <s v="Kilgore Compressor Station-Utica Gas Services, LLC"/>
    <s v="Pontiff Rd"/>
    <s v="Kilgore"/>
    <s v="43988"/>
    <m/>
    <s v="Carroll"/>
    <x v="14"/>
    <s v="1,775 hp NG-fired 4SLB Stationary ICE equipped w/catalyst Caterpillar G3606:Serial Number: 4ZS01807"/>
    <x v="2"/>
    <s v="Cat 3600 Series"/>
    <d v="2016-12-02T00:00:00"/>
    <s v="CC001(Catalytic Converter): Compressor Engine #1 - Oxidation Catalyst; CC002(Catalytic Converter): Compressor Engine #2 - Oxidation Catalyst; CC003(Catalytic Converter): Compressor Engine #3 - Oxidation Catalyst; CC004(Catalytic Converter): Compressor Eng"/>
    <s v="Technical Compliance Solutions LLC"/>
    <s v="1775"/>
    <s v="2.0 g/Hp-hr, 1.96 lbs/hr"/>
    <s v="1654"/>
    <s v="0.37 g/Hp-hr, 1.33 lbs/hr"/>
    <s v="g/hp/hr"/>
    <n v="0.37"/>
    <n v="1654"/>
    <n v="0.37"/>
    <x v="6"/>
    <n v="6.328443"/>
    <s v="7E"/>
    <s v="Nitrogen Dioxide"/>
    <s v="PP"/>
    <s v="Y"/>
    <s v="NA"/>
    <m/>
    <m/>
  </r>
  <r>
    <x v="10"/>
    <n v="1345"/>
    <x v="17"/>
    <s v="Scio Compressor Station"/>
    <s v="37650 Bower Rd"/>
    <s v="Scio"/>
    <s v="43988"/>
    <m/>
    <s v="Harrison"/>
    <x v="14"/>
    <s v="Compressor Engine #7 - 1,775 HP Caterpillar G3606 (4S-LB) - natural gas-fired four-cycle lean burn internal combustion engine equipped with an oxidation catalyst controlling CO &amp; VOC emissions"/>
    <x v="2"/>
    <s v="Cat 3600 Series"/>
    <d v="2016-06-07T00:00:00"/>
    <s v="CC007(Catalytic Converter): Compressor Engine #7 - Oxidation Catalyst"/>
    <s v="EcoTest Energy Services"/>
    <s v="1775 hp"/>
    <s v="1.00 g/hp-hr"/>
    <s v="1700 hp"/>
    <s v="0.37 g/hp-hr"/>
    <s v="g/hp/hr"/>
    <n v="0.37"/>
    <n v="1700"/>
    <n v="0.37"/>
    <x v="6"/>
    <n v="6.328443"/>
    <s v="320"/>
    <s v="NOx - Nitrogen Oxides"/>
    <s v="PP"/>
    <s v="Y"/>
    <s v="NA"/>
    <m/>
    <m/>
  </r>
  <r>
    <x v="10"/>
    <n v="1286"/>
    <x v="10"/>
    <s v="Arrowhead Compressor Station"/>
    <s v="E of Clements Rd and S of Jockey Hollow"/>
    <s v="Athens Twp."/>
    <s v="43977"/>
    <m/>
    <s v="Harrison"/>
    <x v="16"/>
    <s v="Compressor Engine #8 - Caterpillar G3608 - natural gas fired four-stroke, lean burn internal combustion engine rated at an operating capacity of 2,370 horsepower equipped with a catalytic convertor"/>
    <x v="2"/>
    <s v="Cat 3600 Series"/>
    <d v="2016-11-01T00:00:00"/>
    <s v="CC07(Catalytic Converter): Compressor Engine #7 Catalytic Convertor; CC008(Catalytic Converter): Compressor Engine #8 Catalytic Convertor"/>
    <s v="Air Hygiene International Inc."/>
    <s v="2,370 hp"/>
    <s v="1.00 g/hp-hr"/>
    <s v="2,194 hp"/>
    <s v="0.37 g/hp-hr"/>
    <s v="g/hp/hr"/>
    <n v="0.37"/>
    <n v="2194"/>
    <n v="0.37"/>
    <x v="8"/>
    <n v="8.4498084000000002"/>
    <s v="7E"/>
    <s v="Nitrogen Dioxide"/>
    <s v="PP"/>
    <s v="Y"/>
    <s v="NA"/>
    <m/>
    <m/>
  </r>
  <r>
    <x v="10"/>
    <n v="1455"/>
    <x v="28"/>
    <s v="StatOil USA Onshore Properties Inc - Dangle PAD"/>
    <s v="49675 Dangel Lane"/>
    <s v="Sardis"/>
    <s v="43946"/>
    <m/>
    <s v="Monroe"/>
    <x v="8"/>
    <s v="One or multiple stationary natural gas-fired spark ignition (SI) internal combustion engines (ICE) with a combined total horsepower (HP) of no more than 1,800 HP for the site.*Includes 2007 and later model year engines manufactured after the applicable"/>
    <x v="3"/>
    <m/>
    <d v="2016-02-23T00:00:00"/>
    <s v="catalyst"/>
    <s v="Ecotest Energy Services"/>
    <s v="1775 hp"/>
    <s v="1.0 g/hp-hr"/>
    <s v="1600 hp"/>
    <s v="0.37 g/hp-hr"/>
    <s v="g/hp/hr"/>
    <n v="0.37"/>
    <n v="1600"/>
    <n v="0.37"/>
    <x v="6"/>
    <n v="6.328443"/>
    <s v="320"/>
    <s v="NOx - Nitrogen Oxides"/>
    <s v="PP"/>
    <s v="Y"/>
    <s v="NA"/>
    <m/>
    <m/>
  </r>
  <r>
    <x v="10"/>
    <n v="1463"/>
    <x v="12"/>
    <s v="REX Booster Station"/>
    <s v="Twp Rd 964"/>
    <s v="Switzerland Twp."/>
    <s v="43915"/>
    <m/>
    <s v="Monroe"/>
    <x v="9"/>
    <s v="Caterpillar 3616 Compressor Engine. This is a natural gas fired engine associated with the Compressor Unit"/>
    <x v="2"/>
    <s v="Cat 3600 Series"/>
    <d v="2016-05-04T00:00:00"/>
    <s v="C001(Catalytic Converter): Oxidation Catalysts; C002(Catalytic Converter): Oxidation Catalysts; C003(Catalytic Converter): Oxidation Catalysts"/>
    <s v="Alliance Source Testing"/>
    <s v="4725 hp"/>
    <s v="5.22 lbs/hr"/>
    <s v="4514 hp"/>
    <s v="4.05 lbs/hr"/>
    <s v="lbs/hr"/>
    <n v="4.05"/>
    <n v="4514"/>
    <n v="0.40733274257864416"/>
    <x v="9"/>
    <n v="18.545900502879924"/>
    <s v="7E"/>
    <s v="Nitrogen Dioxide"/>
    <s v="PP"/>
    <s v="Y"/>
    <s v="NA"/>
    <m/>
    <m/>
  </r>
  <r>
    <x v="1"/>
    <n v="198"/>
    <x v="15"/>
    <s v="Augusta Compressor Facility- Utica Gas Services, L.L.C."/>
    <s v="8034 Bane Rd NE"/>
    <s v="East Twp."/>
    <s v="44427"/>
    <m/>
    <s v="Carroll"/>
    <x v="15"/>
    <s v="1,775-hp Caterpillar G3606 Compressor Engine w/ Oxidation Catalyst"/>
    <x v="2"/>
    <s v="Cat 3600 Series"/>
    <d v="2014-09-18T00:00:00"/>
    <s v="Oxid. Cat. 3(Catalytic Converter): Oxidative Catalyst; Oxid. Cat. 4(Catalytic Converter): Oxidative Catalyst; Oxid. Cat. 5(Catalytic Converter): Oxidative Catalyst; Oxid. Cat. 6(Catalytic Converter): Oxidative Catalyst; Oxid. Cat. 7(Catalytic Converter):"/>
    <s v="Great Plains Analytics"/>
    <s v="1775 hp"/>
    <s v="1.96 lbs/hr, 1.0 g/hp/hr, 82_x000a_ppmvd@15%O2"/>
    <s v="1809"/>
    <s v="1.5 lbs/hr, 0.38 g/hp/hr, 36.46_x000a_ppmvd@15%O2"/>
    <s v="g/hp/hr"/>
    <n v="0.38"/>
    <n v="1809"/>
    <n v="0.38"/>
    <x v="6"/>
    <n v="6.4994820000000004"/>
    <s v="7E"/>
    <s v="Nitrogen Oxide"/>
    <s v="PASS"/>
    <s v="NA"/>
    <s v="Y"/>
    <m/>
    <m/>
  </r>
  <r>
    <x v="1"/>
    <n v="624"/>
    <x v="15"/>
    <s v="Augusta Compressor Facility- Utica Gas Services, L.L.C."/>
    <s v="8034 Bane Rd NE"/>
    <s v="East Twp."/>
    <s v="44427"/>
    <m/>
    <s v="Carroll"/>
    <x v="15"/>
    <s v="1,775-hp Caterpillar G3606 Compressor Engine w/ Oxidation Catalyst"/>
    <x v="2"/>
    <s v="Cat 3600 Series"/>
    <d v="2014-09-16T00:00:00"/>
    <s v="Oxid. Cat. 3(Catalytic Converter): Oxidative Catalyst; Oxid. Cat. 4(Catalytic Converter): Oxidative Catalyst; Oxid. Cat. 5(Catalytic Converter): Oxidative Catalyst; Oxid. Cat. 6(Catalytic Converter): Oxidative Catalyst; Oxid. Cat. 7(Catalytic Converter):"/>
    <s v="Great Plains Analytics"/>
    <s v="1775 hp"/>
    <s v="1.96 lbs/hr, 1.0 g/hp/hr, 82_x000a_ppmvd@15%O2"/>
    <s v="1809"/>
    <s v="1.5 lbs/hr, 0.38 g/hp/hr, 36.46_x000a_ppmvd@15%O2"/>
    <s v="g/hp/hr"/>
    <n v="0.38"/>
    <n v="1809"/>
    <n v="0.38"/>
    <x v="6"/>
    <n v="6.4994820000000004"/>
    <s v="7E"/>
    <s v="Nitrogen Oxide"/>
    <s v="PASS"/>
    <s v="NA"/>
    <s v="Y"/>
    <m/>
    <m/>
  </r>
  <r>
    <x v="1"/>
    <n v="647"/>
    <x v="15"/>
    <s v="Augusta Compressor Facility- Utica Gas Services, L.L.C."/>
    <s v="8034 Bane Rd NE"/>
    <s v="East Twp."/>
    <s v="44427"/>
    <m/>
    <s v="Carroll"/>
    <x v="15"/>
    <s v="1,775-hp Caterpillar G3606 Compressor Engine w/ Oxidation Catalyst"/>
    <x v="2"/>
    <s v="Cat 3600 Series"/>
    <d v="2014-09-17T00:00:00"/>
    <s v="Oxid. Cat. 3(Catalytic Converter): Oxidative Catalyst; Oxid. Cat. 4(Catalytic Converter): Oxidative Catalyst; Oxid. Cat. 5(Catalytic Converter): Oxidative Catalyst; Oxid. Cat. 6(Catalytic Converter): Oxidative Catalyst; Oxid. Cat. 7(Catalytic Converter):"/>
    <s v="Great Plains Analytics"/>
    <s v="1775 hp"/>
    <s v="1.96 lbs/hr, 1.0 g/hp/hr, 82_x000a_ppmvd@15%O2"/>
    <s v="1809"/>
    <s v="1.5 lbs/hr, 0.38 g/hp/hr, 36.46_x000a_ppmvd@15%O2"/>
    <s v="g/hp/hr"/>
    <n v="0.38"/>
    <n v="1809"/>
    <n v="0.38"/>
    <x v="6"/>
    <n v="6.4994820000000004"/>
    <s v="7E"/>
    <s v="Nitrogen Oxide"/>
    <s v="PASS"/>
    <s v="NA"/>
    <s v="Y"/>
    <m/>
    <m/>
  </r>
  <r>
    <x v="6"/>
    <n v="801"/>
    <x v="17"/>
    <s v="Scio Compressor Station"/>
    <s v="37650 Bower Rd"/>
    <s v="Scio"/>
    <s v="43988"/>
    <m/>
    <s v="Harrison"/>
    <x v="8"/>
    <s v="Compressor Engine #2 - 1,775 HP Caterpillar G3606 (4S-LB) - natural gas-fired four-cycle lean burn internal combustion engine equipped with an oxidation catalyst controlling CO &amp; VOC emissions"/>
    <x v="2"/>
    <s v="Cat 3600 Series"/>
    <d v="2015-06-23T00:00:00"/>
    <s v="CC002(Catalytic Converter): Compressor Engine #2 - Oxidation Catalyst"/>
    <s v="Alliance Source Testing"/>
    <s v="1775 hp"/>
    <s v="0.50 g/hp-hr"/>
    <s v="1598 hp"/>
    <s v="0.38 g/hp-hr"/>
    <s v="g/hp/hr"/>
    <n v="0.38"/>
    <n v="1598"/>
    <n v="0.38"/>
    <x v="6"/>
    <n v="6.4994820000000004"/>
    <s v="7E"/>
    <s v="Nitrogen Dioxide"/>
    <s v="PP"/>
    <s v="NA"/>
    <s v="Y"/>
    <m/>
    <m/>
  </r>
  <r>
    <x v="10"/>
    <n v="1530"/>
    <x v="26"/>
    <s v="Goliath Compressor Station"/>
    <s v="48208 St Rte 556"/>
    <s v="Beallsville"/>
    <s v="43716"/>
    <m/>
    <s v="Monroe"/>
    <x v="8"/>
    <s v="Compressor #2 - driven by Caterpillar G3608 engine"/>
    <x v="2"/>
    <s v="Cat 3600 Series"/>
    <d v="2016-01-13T00:00:00"/>
    <s v="C302Catalyst(Other): null"/>
    <s v="Technical Compliance Solutions"/>
    <s v="2370 hp"/>
    <s v="0.5 g/hp-hr"/>
    <s v="1501 hp"/>
    <s v="0.38 g/hp-hr"/>
    <s v="g/hp/hr"/>
    <n v="0.38"/>
    <n v="1501"/>
    <n v="0.38"/>
    <x v="8"/>
    <n v="8.6781816000000003"/>
    <s v="320"/>
    <s v="NOx - Nitrogen Oxides"/>
    <s v="PP"/>
    <s v="Y"/>
    <s v="NA"/>
    <m/>
    <m/>
  </r>
  <r>
    <x v="10"/>
    <n v="1285"/>
    <x v="10"/>
    <s v="Arrowhead Compressor Station"/>
    <s v="E of Clements Rd and S of Jockey Hollow"/>
    <s v="Athens Twp."/>
    <s v="43977"/>
    <m/>
    <s v="Harrison"/>
    <x v="20"/>
    <s v="Compressor Engine #7 - Caterpillar G3608 - natural gas fired four-stroke, lean burn internal combustion engine rated at an operating capacity of 2,370 horsepower equipped with a catalytic convertor"/>
    <x v="2"/>
    <s v="Cat 3600 Series"/>
    <d v="2016-11-01T00:00:00"/>
    <s v="CC07(Catalytic Converter): Compressor Engine #7 Catalytic Convertor; CC008(Catalytic Converter): Compressor Engine #8 Catalytic Convertor"/>
    <s v="Air Hygiene International Inc."/>
    <s v="2,370 hp"/>
    <s v="1.00 g/hp-hr"/>
    <s v="2,210 hp"/>
    <s v="0.38 g/hp-hr"/>
    <s v="g/hp/hr"/>
    <n v="0.38"/>
    <n v="2210"/>
    <n v="0.38"/>
    <x v="8"/>
    <n v="8.6781816000000003"/>
    <s v="7E"/>
    <s v="Nitrogen Dioxide"/>
    <s v="PP"/>
    <s v="Y"/>
    <s v="NA"/>
    <m/>
    <m/>
  </r>
  <r>
    <x v="10"/>
    <n v="1147"/>
    <x v="19"/>
    <s v="Barnesville West Compressor Station"/>
    <s v="Hwy 801"/>
    <s v="Warren Twp."/>
    <s v="43713"/>
    <m/>
    <s v="Belmont"/>
    <x v="13"/>
    <s v="Compressor Engine #1 - Natural gas-fired four-stroke lean burn (4SLB) internal combustion engine rated at an operating capacity of 2,370 horsepower (hp) and equipped with an oxidation catalyst"/>
    <x v="2"/>
    <m/>
    <d v="2016-03-21T00:00:00"/>
    <s v="CC001(Catalytic Converter): Compressor Engine #1 Catalytic Converter; CC002(Catalytic Converter): Compressor Engine #2 Catalytic Converter; CC003(Catalytic Converter): Compressor Engine #3 Catalytic Converter"/>
    <s v="Air Hygiene, Inc."/>
    <s v="2370 hp"/>
    <s v="0.50 g/hp-hr"/>
    <s v="2270 hp"/>
    <s v="0.38 g/hp-hr"/>
    <s v="g/hp/hr"/>
    <n v="0.38"/>
    <n v="2270"/>
    <n v="0.38"/>
    <x v="8"/>
    <n v="8.6781816000000003"/>
    <s v="7E"/>
    <s v="Nitrogen Dioxide"/>
    <s v="PP"/>
    <s v="Y"/>
    <s v="NA"/>
    <m/>
    <m/>
  </r>
  <r>
    <x v="6"/>
    <n v="700"/>
    <x v="19"/>
    <s v="Barnesville West Compressor Station"/>
    <s v="Hwy 801"/>
    <s v="Warren Twp."/>
    <s v="43713"/>
    <m/>
    <s v="Belmont"/>
    <x v="15"/>
    <s v="Compressor Engine #3 - Natural gas-fired four-stroke lean burn (4SLB) internal combustion engine rated at an operating capacity of 2,370 horsepower (hp) and equipped with an oxidation catalyst"/>
    <x v="2"/>
    <m/>
    <d v="2015-03-26T00:00:00"/>
    <s v="CC003(Catalytic Converter): Compressor Engine #3 Catalytic Converter"/>
    <s v="Air Hygiene International, Inc"/>
    <s v="2,370 hp"/>
    <s v="0.5 g/hp-hr"/>
    <s v="2,174 hp"/>
    <s v="0.38 g/hp-hr"/>
    <s v="g/hp/hr"/>
    <n v="0.38"/>
    <n v="2174"/>
    <n v="0.38"/>
    <x v="8"/>
    <n v="8.6781816000000003"/>
    <s v="7E"/>
    <s v="Nitrogen Dioxide"/>
    <s v="PP"/>
    <s v="NA"/>
    <s v="Y"/>
    <m/>
    <m/>
  </r>
  <r>
    <x v="10"/>
    <n v="1246"/>
    <x v="29"/>
    <s v="Blue Racer Midstream LLC - Guernsey Co Field Station #1"/>
    <s v="East of I-70E and US 40E"/>
    <s v="Fairview"/>
    <s v="43736"/>
    <m/>
    <s v="Guernsey"/>
    <x v="17"/>
    <s v="Compressor engine 1875 HP Cat 3606 4 stroke lean burn oxidation catalyst"/>
    <x v="2"/>
    <s v="Cat 3600 Series"/>
    <d v="2016-10-18T00:00:00"/>
    <s v="CC-2(Catalytic Converter): Catalytic Converter 2; CC-3(Catalytic Converter): Catalytic Converter 3"/>
    <s v="Great Plains Analytical Services"/>
    <s v="1,875 hp"/>
    <s v="1.00 g/hp-hr"/>
    <s v="1,800 hp"/>
    <s v="0.381 g/hp-hr"/>
    <s v="g/hp/hr"/>
    <n v="0.38100000000000001"/>
    <n v="1800"/>
    <n v="0.38100000000000001"/>
    <x v="14"/>
    <n v="6.8837175000000004"/>
    <s v="6348 03"/>
    <s v="NOx - Nitrogen Oxides"/>
    <s v="PP"/>
    <s v="N"/>
    <s v="NA"/>
    <m/>
    <m/>
  </r>
  <r>
    <x v="10"/>
    <n v="441"/>
    <x v="14"/>
    <s v="Kilgore Compressor Station-Utica Gas Services, LLC"/>
    <s v="Pontiff Rd"/>
    <s v="Kilgore"/>
    <s v="43988"/>
    <m/>
    <s v="Carroll"/>
    <x v="11"/>
    <s v="1,775 hp NG-fired 4SLB Stationary ICE equipped w/catalyst Caterpillar G3606: Serial Number: 4ZS01800"/>
    <x v="2"/>
    <s v="Cat 3600 Series"/>
    <d v="2016-12-02T00:00:00"/>
    <s v="CC001(Catalytic Converter): Compressor Engine #1 - Oxidation Catalyst; CC002(Catalytic Converter): Compressor Engine #2 - Oxidation Catalyst; CC003(Catalytic Converter): Compressor Engine #3 - Oxidation Catalyst; CC004(Catalytic Converter): Compressor Eng"/>
    <s v="Technical Compliance Solutions LLC"/>
    <s v="1775"/>
    <s v="2.0 g/Hp-hr, 1.96 lbs/hr"/>
    <s v="1626"/>
    <s v="0.39 g/Hp-hr, 1.38 lbs/hr"/>
    <s v="g/hp/hr"/>
    <n v="0.39"/>
    <n v="1626"/>
    <n v="0.39"/>
    <x v="6"/>
    <n v="6.6705210000000008"/>
    <s v="7E"/>
    <s v="Nitrogen Dioxide"/>
    <s v="PP"/>
    <s v="Y"/>
    <s v="NA"/>
    <m/>
    <m/>
  </r>
  <r>
    <x v="6"/>
    <n v="693"/>
    <x v="19"/>
    <s v="Barnesville West Compressor Station"/>
    <s v="Hwy 801"/>
    <s v="Warren Twp."/>
    <s v="43713"/>
    <m/>
    <s v="Belmont"/>
    <x v="13"/>
    <s v="Compressor Engine #1 - Natural gas-fired four-stroke lean burn (4SLB) internal combustion engine rated at an operating capacity of 2,370 horsepower (hp) and equipped with an oxidation catalyst"/>
    <x v="2"/>
    <m/>
    <d v="2015-03-25T00:00:00"/>
    <s v="CC001(Catalytic Converter): Compressor Engine #1 Catalytic Converter"/>
    <s v="Air Hygiene Internatinal, Inc"/>
    <s v="2370 hp"/>
    <s v="0.5 g/hp-hr"/>
    <s v="2179 hp"/>
    <s v="0.39 g/hp-hr"/>
    <s v="g/hp/hr"/>
    <n v="0.39"/>
    <n v="2179"/>
    <n v="0.39"/>
    <x v="8"/>
    <n v="8.9065548000000021"/>
    <s v="7E"/>
    <s v="Nitrogen Dioxide"/>
    <s v="PP"/>
    <s v="NA"/>
    <s v="Y"/>
    <m/>
    <m/>
  </r>
  <r>
    <x v="1"/>
    <n v="434"/>
    <x v="14"/>
    <s v="Kilgore Compressor Station-Utica Gas Services, LLC"/>
    <s v="Pontiff Rd"/>
    <s v="Kilgore"/>
    <s v="43988"/>
    <m/>
    <s v="Carroll"/>
    <x v="11"/>
    <s v="1,775 hp NG-fired 4SLB Stationary ICE equipped w/catalyst Caterpillar G3606: Serial Number: 4ZS01800"/>
    <x v="2"/>
    <s v="Cat 3600 Series"/>
    <d v="2014-12-15T00:00:00"/>
    <s v="CC001(Catalytic Converter): Compressor Engine #1 - Oxidation Catalyst; CC002(Catalytic Converter): Compressor Engine #2 - Oxidation Catalyst; CC003(Catalytic Converter): Compressor Engine #3 - Oxidation Catalyst; CC004(Catalytic Converter): Compressor Eng"/>
    <s v="Alliance Source Testing, Inc."/>
    <s v="1775"/>
    <s v="1.0 g/Hp-hr &amp; 1.96lb/hr"/>
    <s v="1651"/>
    <s v="0.4 g/Hp-hr &amp; 1.26lb/hr"/>
    <s v="g/hp/hr"/>
    <n v="0.4"/>
    <n v="1651"/>
    <n v="0.4"/>
    <x v="6"/>
    <n v="6.8415600000000003"/>
    <s v="7E"/>
    <s v="Nitrogen Oxide"/>
    <s v="PASS"/>
    <s v="NA"/>
    <s v="Y"/>
    <m/>
    <m/>
  </r>
  <r>
    <x v="1"/>
    <n v="464"/>
    <x v="14"/>
    <s v="Kilgore Compressor Station-Utica Gas Services, LLC"/>
    <s v="Pontiff Rd"/>
    <s v="Kilgore"/>
    <s v="43988"/>
    <m/>
    <s v="Carroll"/>
    <x v="11"/>
    <s v="1,775 hp NG-fired 4SLB Stationary ICE equipped w/catalyst Caterpillar G3606: Serial Number: 4ZS01800"/>
    <x v="2"/>
    <s v="Cat 3600 Series"/>
    <d v="2014-12-16T00:00:00"/>
    <s v="CC001(Catalytic Converter): Compressor Engine #1 - Oxidation Catalyst; CC002(Catalytic Converter): Compressor Engine #2 - Oxidation Catalyst; CC003(Catalytic Converter): Compressor Engine #3 - Oxidation Catalyst; CC004(Catalytic Converter): Compressor Eng"/>
    <s v="Alliance Source Testing, Inc."/>
    <s v="1775"/>
    <s v="1.0 g/Hp-hr &amp; 1.96lb/hr"/>
    <s v="1651"/>
    <s v="0.4 g/Hp-hr &amp; 1.26lb/hr"/>
    <s v="g/hp/hr"/>
    <n v="0.4"/>
    <n v="1651"/>
    <n v="0.4"/>
    <x v="6"/>
    <n v="6.8415600000000003"/>
    <s v="7E"/>
    <s v="Nitrogen Oxide"/>
    <s v="PASS"/>
    <s v="NA"/>
    <s v="Y"/>
    <m/>
    <m/>
  </r>
  <r>
    <x v="1"/>
    <n v="495"/>
    <x v="14"/>
    <s v="Kilgore Compressor Station-Utica Gas Services, LLC"/>
    <s v="Pontiff Rd"/>
    <s v="Kilgore"/>
    <s v="43988"/>
    <m/>
    <s v="Carroll"/>
    <x v="11"/>
    <s v="1,775 hp NG-fired 4SLB Stationary ICE equipped w/catalyst Caterpillar G3606: Serial Number: 4ZS01800"/>
    <x v="2"/>
    <s v="Cat 3600 Series"/>
    <d v="2014-12-17T00:00:00"/>
    <s v="CC001(Catalytic Converter): Compressor Engine #1 - Oxidation Catalyst; CC002(Catalytic Converter): Compressor Engine #2 - Oxidation Catalyst; CC003(Catalytic Converter): Compressor Engine #3 - Oxidation Catalyst; CC004(Catalytic Converter): Compressor Eng"/>
    <s v="Alliance Source Testing, Inc."/>
    <s v="1775"/>
    <s v="1.0 g/Hp-hr &amp; 1.96lb/hr"/>
    <s v="1651"/>
    <s v="0.4 g/Hp-hr &amp; 1.26lb/hr"/>
    <s v="g/hp/hr"/>
    <n v="0.4"/>
    <n v="1651"/>
    <n v="0.4"/>
    <x v="6"/>
    <n v="6.8415600000000003"/>
    <s v="7E"/>
    <s v="Nitrogen Oxide"/>
    <s v="PASS"/>
    <s v="NA"/>
    <s v="Y"/>
    <m/>
    <m/>
  </r>
  <r>
    <x v="1"/>
    <n v="432"/>
    <x v="14"/>
    <s v="Kilgore Compressor Station-Utica Gas Services, LLC"/>
    <s v="Pontiff Rd"/>
    <s v="Kilgore"/>
    <s v="43988"/>
    <m/>
    <s v="Carroll"/>
    <x v="9"/>
    <s v="1,775 hp NG-fired 4SLB Stationary ICE equipped w/catalyst Caterpillar G3606:Serial Number: 4ZS01797"/>
    <x v="2"/>
    <s v="Cat 3600 Series"/>
    <d v="2014-12-15T00:00:00"/>
    <s v="CC001(Catalytic Converter): Compressor Engine #1 - Oxidation Catalyst; CC002(Catalytic Converter): Compressor Engine #2 - Oxidation Catalyst; CC003(Catalytic Converter): Compressor Engine #3 - Oxidation Catalyst; CC004(Catalytic Converter): Compressor Eng"/>
    <s v="Alliance Source Testing, Inc."/>
    <s v="1775"/>
    <s v="1.0 g/Hp-hr &amp; 1.96lb/hr"/>
    <s v="1598"/>
    <s v="0.4 g/Hp-hr &amp; 1.33lb/hr"/>
    <s v="g/hp/hr"/>
    <n v="0.4"/>
    <n v="1598"/>
    <n v="0.4"/>
    <x v="6"/>
    <n v="6.8415600000000003"/>
    <s v="7E"/>
    <s v="Nitrogen Oxide"/>
    <s v="PASS"/>
    <s v="NA"/>
    <s v="Y"/>
    <m/>
    <m/>
  </r>
  <r>
    <x v="1"/>
    <n v="461"/>
    <x v="14"/>
    <s v="Kilgore Compressor Station-Utica Gas Services, LLC"/>
    <s v="Pontiff Rd"/>
    <s v="Kilgore"/>
    <s v="43988"/>
    <m/>
    <s v="Carroll"/>
    <x v="9"/>
    <s v="1,775 hp NG-fired 4SLB Stationary ICE equipped w/catalyst Caterpillar G3606:Serial Number: 4ZS01797"/>
    <x v="2"/>
    <s v="Cat 3600 Series"/>
    <d v="2014-12-16T00:00:00"/>
    <s v="CC001(Catalytic Converter): Compressor Engine #1 - Oxidation Catalyst; CC002(Catalytic Converter): Compressor Engine #2 - Oxidation Catalyst; CC003(Catalytic Converter): Compressor Engine #3 - Oxidation Catalyst; CC004(Catalytic Converter): Compressor Eng"/>
    <s v="Alliance Source Testing, Inc."/>
    <s v="1775"/>
    <s v="1.0 g/Hp-hr &amp; 1.96lb/hr"/>
    <s v="1598"/>
    <s v="0.4 g/Hp-hr &amp; 1.33lb/hr"/>
    <s v="g/hp/hr"/>
    <n v="0.4"/>
    <n v="1598"/>
    <n v="0.4"/>
    <x v="6"/>
    <n v="6.8415600000000003"/>
    <s v="7E"/>
    <s v="Nitrogen Oxide"/>
    <s v="PASS"/>
    <s v="NA"/>
    <s v="Y"/>
    <m/>
    <m/>
  </r>
  <r>
    <x v="1"/>
    <n v="491"/>
    <x v="14"/>
    <s v="Kilgore Compressor Station-Utica Gas Services, LLC"/>
    <s v="Pontiff Rd"/>
    <s v="Kilgore"/>
    <s v="43988"/>
    <m/>
    <s v="Carroll"/>
    <x v="9"/>
    <s v="1,775 hp NG-fired 4SLB Stationary ICE equipped w/catalyst Caterpillar G3606:Serial Number: 4ZS01797"/>
    <x v="2"/>
    <s v="Cat 3600 Series"/>
    <d v="2014-12-17T00:00:00"/>
    <s v="CC001(Catalytic Converter): Compressor Engine #1 - Oxidation Catalyst; CC002(Catalytic Converter): Compressor Engine #2 - Oxidation Catalyst; CC003(Catalytic Converter): Compressor Engine #3 - Oxidation Catalyst; CC004(Catalytic Converter): Compressor Eng"/>
    <s v="Alliance Source Testing, Inc."/>
    <s v="1775"/>
    <s v="1.0 g/Hp-hr &amp; 1.96lb/hr"/>
    <s v="1598"/>
    <s v="0.4 g/Hp-hr &amp; 1.33lb/hr"/>
    <s v="g/hp/hr"/>
    <n v="0.4"/>
    <n v="1598"/>
    <n v="0.4"/>
    <x v="6"/>
    <n v="6.8415600000000003"/>
    <s v="7E"/>
    <s v="Nitrogen Oxide"/>
    <s v="PASS"/>
    <s v="NA"/>
    <s v="Y"/>
    <m/>
    <m/>
  </r>
  <r>
    <x v="1"/>
    <n v="440"/>
    <x v="14"/>
    <s v="Kilgore Compressor Station-Utica Gas Services, LLC"/>
    <s v="Pontiff Rd"/>
    <s v="Kilgore"/>
    <s v="43988"/>
    <m/>
    <s v="Carroll"/>
    <x v="13"/>
    <s v="1,775 hp NG-fired 4SLB Stationary ICE equipped w/catalyst Caterpillar G3606:Serial Number: 4ZS01805"/>
    <x v="2"/>
    <s v="Cat 3600 Series"/>
    <d v="2014-12-15T00:00:00"/>
    <s v="CC001(Catalytic Converter): Compressor Engine #1 - Oxidation Catalyst; CC002(Catalytic Converter): Compressor Engine #2 - Oxidation Catalyst; CC003(Catalytic Converter): Compressor Engine #3 - Oxidation Catalyst; CC004(Catalytic Converter): Compressor Eng"/>
    <s v="Alliance Source Testing, Inc."/>
    <s v="1775"/>
    <s v="1.0 g/Hp-hr &amp; 1.96lb/hr"/>
    <s v="1604"/>
    <s v="0.4 g/Hp-hr &amp; 1.35lb/hr"/>
    <s v="g/hp/hr"/>
    <n v="0.4"/>
    <n v="1604"/>
    <n v="0.4"/>
    <x v="6"/>
    <n v="6.8415600000000003"/>
    <s v="7E"/>
    <s v="Nitrogen Oxide"/>
    <s v="PASS"/>
    <s v="NA"/>
    <s v="Y"/>
    <m/>
    <m/>
  </r>
  <r>
    <x v="1"/>
    <n v="471"/>
    <x v="14"/>
    <s v="Kilgore Compressor Station-Utica Gas Services, LLC"/>
    <s v="Pontiff Rd"/>
    <s v="Kilgore"/>
    <s v="43988"/>
    <m/>
    <s v="Carroll"/>
    <x v="13"/>
    <s v="1,775 hp NG-fired 4SLB Stationary ICE equipped w/catalyst Caterpillar G3606:Serial Number: 4ZS01805"/>
    <x v="2"/>
    <s v="Cat 3600 Series"/>
    <d v="2014-12-16T00:00:00"/>
    <s v="CC001(Catalytic Converter): Compressor Engine #1 - Oxidation Catalyst; CC002(Catalytic Converter): Compressor Engine #2 - Oxidation Catalyst; CC003(Catalytic Converter): Compressor Engine #3 - Oxidation Catalyst; CC004(Catalytic Converter): Compressor Eng"/>
    <s v="Alliance Source Testing, Inc."/>
    <s v="1775"/>
    <s v="1.0 g/Hp-hr &amp; 1.96lb/hr"/>
    <s v="1604"/>
    <s v="0.4 g/Hp-hr &amp; 1.35lb/hr"/>
    <s v="g/hp/hr"/>
    <n v="0.4"/>
    <n v="1604"/>
    <n v="0.4"/>
    <x v="6"/>
    <n v="6.8415600000000003"/>
    <s v="7E"/>
    <s v="Nitrogen Oxide"/>
    <s v="PASS"/>
    <s v="NA"/>
    <s v="Y"/>
    <m/>
    <m/>
  </r>
  <r>
    <x v="1"/>
    <n v="501"/>
    <x v="14"/>
    <s v="Kilgore Compressor Station-Utica Gas Services, LLC"/>
    <s v="Pontiff Rd"/>
    <s v="Kilgore"/>
    <s v="43988"/>
    <m/>
    <s v="Carroll"/>
    <x v="13"/>
    <s v="1,775 hp NG-fired 4SLB Stationary ICE equipped w/catalyst Caterpillar G3606:Serial Number: 4ZS01805"/>
    <x v="2"/>
    <s v="Cat 3600 Series"/>
    <d v="2014-12-17T00:00:00"/>
    <s v="CC001(Catalytic Converter): Compressor Engine #1 - Oxidation Catalyst; CC002(Catalytic Converter): Compressor Engine #2 - Oxidation Catalyst; CC003(Catalytic Converter): Compressor Engine #3 - Oxidation Catalyst; CC004(Catalytic Converter): Compressor Eng"/>
    <s v="Alliance Source Testing, Inc."/>
    <s v="1775"/>
    <s v="1.0 g/Hp-hr &amp; 1.96lb/hr"/>
    <s v="1604"/>
    <s v="0.4 g/Hp-hr &amp; 1.35lb/hr"/>
    <s v="g/hp/hr"/>
    <n v="0.4"/>
    <n v="1604"/>
    <n v="0.4"/>
    <x v="6"/>
    <n v="6.8415600000000003"/>
    <s v="7E"/>
    <s v="Nitrogen Oxide"/>
    <s v="PASS"/>
    <s v="NA"/>
    <s v="Y"/>
    <m/>
    <m/>
  </r>
  <r>
    <x v="1"/>
    <n v="444"/>
    <x v="14"/>
    <s v="Kilgore Compressor Station-Utica Gas Services, LLC"/>
    <s v="Pontiff Rd"/>
    <s v="Kilgore"/>
    <s v="43988"/>
    <m/>
    <s v="Carroll"/>
    <x v="14"/>
    <s v="1,775 hp NG-fired 4SLB Stationary ICE equipped w/catalyst Caterpillar G3606:Serial Number: 4ZS01807"/>
    <x v="2"/>
    <s v="Cat 3600 Series"/>
    <d v="2014-12-15T00:00:00"/>
    <s v="CC001(Catalytic Converter): Compressor Engine #1 - Oxidation Catalyst; CC002(Catalytic Converter): Compressor Engine #2 - Oxidation Catalyst; CC003(Catalytic Converter): Compressor Engine #3 - Oxidation Catalyst; CC004(Catalytic Converter): Compressor Eng"/>
    <s v="Alliance Source Testing, Inc."/>
    <s v="1775"/>
    <s v="1.0 g/Hp-hr &amp; 1.96lb/hr"/>
    <s v="1610"/>
    <s v="0.4 g/Hp-hr &amp; 1.41lb/hr"/>
    <s v="g/hp/hr"/>
    <n v="0.4"/>
    <n v="1610"/>
    <n v="0.4"/>
    <x v="6"/>
    <n v="6.8415600000000003"/>
    <s v="7E"/>
    <s v="Nitrogen Oxide"/>
    <s v="PASS"/>
    <s v="NA"/>
    <s v="Y"/>
    <m/>
    <m/>
  </r>
  <r>
    <x v="1"/>
    <n v="472"/>
    <x v="14"/>
    <s v="Kilgore Compressor Station-Utica Gas Services, LLC"/>
    <s v="Pontiff Rd"/>
    <s v="Kilgore"/>
    <s v="43988"/>
    <m/>
    <s v="Carroll"/>
    <x v="14"/>
    <s v="1,775 hp NG-fired 4SLB Stationary ICE equipped w/catalyst Caterpillar G3606:Serial Number: 4ZS01807"/>
    <x v="2"/>
    <s v="Cat 3600 Series"/>
    <d v="2014-12-16T00:00:00"/>
    <s v="CC001(Catalytic Converter): Compressor Engine #1 - Oxidation Catalyst; CC002(Catalytic Converter): Compressor Engine #2 - Oxidation Catalyst; CC003(Catalytic Converter): Compressor Engine #3 - Oxidation Catalyst; CC004(Catalytic Converter): Compressor Eng"/>
    <s v="Alliance Source Testing, Inc."/>
    <s v="1775"/>
    <s v="1.0 g/Hp-hr &amp; 1.96lb/hr"/>
    <s v="1610"/>
    <s v="0.4 g/Hp-hr &amp; 1.41lb/hr"/>
    <s v="g/hp/hr"/>
    <n v="0.4"/>
    <n v="1610"/>
    <n v="0.4"/>
    <x v="6"/>
    <n v="6.8415600000000003"/>
    <s v="7E"/>
    <s v="Nitrogen Oxide"/>
    <s v="PASS"/>
    <s v="NA"/>
    <s v="Y"/>
    <m/>
    <m/>
  </r>
  <r>
    <x v="10"/>
    <n v="422"/>
    <x v="24"/>
    <s v="Blue Racer Midstream LLC - Carroll Co Field Station #1"/>
    <s v="Cobbler Rd NE"/>
    <s v="Carrollton"/>
    <s v="44615"/>
    <m/>
    <s v="Carroll"/>
    <x v="8"/>
    <s v="1,340 HP Caterpillar G3516LE 4SLB Compressor Engine #2 with Oxidation Catalyst.  Engine model year: 2013."/>
    <x v="2"/>
    <s v="Cat 3500 Series"/>
    <d v="2016-10-14T00:00:00"/>
    <s v="CC-1(Catalytic Converter): Oxidation Catalyst 1; CC-2(Catalytic Converter): Oxidation Catalyst 2; CC-3(Catalytic Converter): Oxidation Catalyst 3"/>
    <s v="Montrose Air Quality Services"/>
    <s v="1,340 Hp"/>
    <s v="82 ppmvd@15% O2 &amp; 0.5 g/bhp-hr"/>
    <s v="1,053 HP or 76%"/>
    <s v="30.0 ppmvd@15% O2 &amp; 0.44 g/bhp-hr"/>
    <m/>
    <m/>
    <n v="1053"/>
    <n v="0.44"/>
    <x v="12"/>
    <n v="5.6813856000000005"/>
    <s v="320"/>
    <s v="NOx - Nitrogen Oxides"/>
    <s v="PP"/>
    <s v="Y"/>
    <s v="NA"/>
    <m/>
    <m/>
  </r>
  <r>
    <x v="1"/>
    <n v="503"/>
    <x v="14"/>
    <s v="Kilgore Compressor Station-Utica Gas Services, LLC"/>
    <s v="Pontiff Rd"/>
    <s v="Kilgore"/>
    <s v="43988"/>
    <m/>
    <s v="Carroll"/>
    <x v="14"/>
    <s v="1,775 hp NG-fired 4SLB Stationary ICE equipped w/catalyst Caterpillar G3606:Serial Number: 4ZS01807"/>
    <x v="2"/>
    <s v="Cat 3600 Series"/>
    <d v="2014-12-17T00:00:00"/>
    <s v="CC001(Catalytic Converter): Compressor Engine #1 - Oxidation Catalyst; CC002(Catalytic Converter): Compressor Engine #2 - Oxidation Catalyst; CC003(Catalytic Converter): Compressor Engine #3 - Oxidation Catalyst; CC004(Catalytic Converter): Compressor Eng"/>
    <s v="Alliance Source Testing, Inc."/>
    <s v="1775"/>
    <s v="1.0 g/Hp-hr &amp; 1.96lb/hr"/>
    <s v="1610"/>
    <s v="0.4 g/Hp-hr &amp; 1.41lb/hr"/>
    <s v="g/hp/hr"/>
    <n v="0.4"/>
    <n v="1610"/>
    <n v="0.4"/>
    <x v="6"/>
    <n v="6.8415600000000003"/>
    <s v="7E"/>
    <s v="Nitrogen Oxide"/>
    <s v="PASS"/>
    <s v="NA"/>
    <s v="Y"/>
    <m/>
    <m/>
  </r>
  <r>
    <x v="1"/>
    <n v="446"/>
    <x v="14"/>
    <s v="Kilgore Compressor Station-Utica Gas Services, LLC"/>
    <s v="Pontiff Rd"/>
    <s v="Kilgore"/>
    <s v="43988"/>
    <m/>
    <s v="Carroll"/>
    <x v="15"/>
    <s v="1,775 hp NG-fired 4SLB Stationary ICE equipped w/catalyst Caterpillar G3606:Serial Number: 4ZS01808"/>
    <x v="2"/>
    <s v="Cat 3600 Series"/>
    <d v="2014-12-15T00:00:00"/>
    <s v="CC001(Catalytic Converter): Compressor Engine #1 - Oxidation Catalyst; CC002(Catalytic Converter): Compressor Engine #2 - Oxidation Catalyst; CC003(Catalytic Converter): Compressor Engine #3 - Oxidation Catalyst; CC004(Catalytic Converter): Compressor Eng"/>
    <s v="Alliance Source Testing, Inc."/>
    <s v="1775"/>
    <s v="1.0 g/Hp-hr &amp; 1.96lb/hr"/>
    <s v="1687"/>
    <s v="0.4 g/Hp-hr &amp; 1.30lb/hr"/>
    <s v="g/hp/hr"/>
    <n v="0.4"/>
    <n v="1687"/>
    <n v="0.4"/>
    <x v="6"/>
    <n v="6.8415600000000003"/>
    <s v="7E"/>
    <s v="Nitrogen Oxide"/>
    <s v="PASS"/>
    <s v="NA"/>
    <s v="Y"/>
    <m/>
    <m/>
  </r>
  <r>
    <x v="10"/>
    <n v="517"/>
    <x v="24"/>
    <s v="Blue Racer Midstream LLC - Carroll Co Field Station #1"/>
    <s v="Cobbler Rd NE"/>
    <s v="Carrollton"/>
    <s v="44615"/>
    <m/>
    <s v="Carroll"/>
    <x v="9"/>
    <s v="1,340 HP Caterpillar G3516LE 4SLB Compressor Engine #3 with Oxidation Catalyst"/>
    <x v="2"/>
    <s v="Cat 3500 Series"/>
    <d v="2016-10-14T00:00:00"/>
    <s v="CC-1(Catalytic Converter): Oxidation Catalyst 1; CC-2(Catalytic Converter): Oxidation Catalyst 2; CC-3(Catalytic Converter): Oxidation Catalyst 3"/>
    <s v="Montrose Air Quality Services"/>
    <s v="1,340 Hp"/>
    <s v="82 ppmvd@15% O2 &amp; 0.5 g/bhp-hr"/>
    <s v="1,086 HP or 79%"/>
    <s v="30.5 ppmvd@15% O2 &amp; 0.45 g/bhp-hr"/>
    <m/>
    <m/>
    <n v="1086"/>
    <n v="0.45"/>
    <x v="12"/>
    <n v="5.8105080000000005"/>
    <s v="320"/>
    <s v="NOx - Nitrogen Oxides"/>
    <s v="PP"/>
    <s v="Y"/>
    <s v="NA"/>
    <m/>
    <m/>
  </r>
  <r>
    <x v="1"/>
    <n v="477"/>
    <x v="14"/>
    <s v="Kilgore Compressor Station-Utica Gas Services, LLC"/>
    <s v="Pontiff Rd"/>
    <s v="Kilgore"/>
    <s v="43988"/>
    <m/>
    <s v="Carroll"/>
    <x v="15"/>
    <s v="1,775 hp NG-fired 4SLB Stationary ICE equipped w/catalyst Caterpillar G3606:Serial Number: 4ZS01808"/>
    <x v="2"/>
    <s v="Cat 3600 Series"/>
    <d v="2014-12-16T00:00:00"/>
    <s v="CC001(Catalytic Converter): Compressor Engine #1 - Oxidation Catalyst; CC002(Catalytic Converter): Compressor Engine #2 - Oxidation Catalyst; CC003(Catalytic Converter): Compressor Engine #3 - Oxidation Catalyst; CC004(Catalytic Converter): Compressor Eng"/>
    <s v="Alliance Source Testing, Inc."/>
    <s v="1775"/>
    <s v="1.0 g/Hp-hr &amp; 1.96lb/hr"/>
    <s v="1687"/>
    <s v="0.4 g/Hp-hr &amp; 1.30lb/hr"/>
    <s v="g/hp/hr"/>
    <n v="0.4"/>
    <n v="1687"/>
    <n v="0.4"/>
    <x v="6"/>
    <n v="6.8415600000000003"/>
    <s v="7E"/>
    <s v="Nitrogen Oxide"/>
    <s v="PASS"/>
    <s v="NA"/>
    <s v="Y"/>
    <m/>
    <m/>
  </r>
  <r>
    <x v="1"/>
    <n v="507"/>
    <x v="14"/>
    <s v="Kilgore Compressor Station-Utica Gas Services, LLC"/>
    <s v="Pontiff Rd"/>
    <s v="Kilgore"/>
    <s v="43988"/>
    <m/>
    <s v="Carroll"/>
    <x v="15"/>
    <s v="1,775 hp NG-fired 4SLB Stationary ICE equipped w/catalyst Caterpillar G3606:Serial Number: 4ZS01808"/>
    <x v="2"/>
    <s v="Cat 3600 Series"/>
    <d v="2014-12-17T00:00:00"/>
    <s v="CC001(Catalytic Converter): Compressor Engine #1 - Oxidation Catalyst; CC002(Catalytic Converter): Compressor Engine #2 - Oxidation Catalyst; CC003(Catalytic Converter): Compressor Engine #3 - Oxidation Catalyst; CC004(Catalytic Converter): Compressor Eng"/>
    <s v="Alliance Source Testing, Inc."/>
    <s v="1775"/>
    <s v="1.0 g/Hp-hr &amp; 1.96lb/hr"/>
    <s v="1687"/>
    <s v="0.4 g/Hp-hr &amp; 1.30lb/hr"/>
    <s v="g/hp/hr"/>
    <n v="0.4"/>
    <n v="1687"/>
    <n v="0.4"/>
    <x v="6"/>
    <n v="6.8415600000000003"/>
    <s v="7E"/>
    <s v="Nitrogen Oxide"/>
    <s v="PASS"/>
    <s v="NA"/>
    <s v="Y"/>
    <m/>
    <m/>
  </r>
  <r>
    <x v="10"/>
    <n v="419"/>
    <x v="24"/>
    <s v="Blue Racer Midstream LLC - Carroll Co Field Station #1"/>
    <s v="Cobbler Rd NE"/>
    <s v="Carrollton"/>
    <s v="44615"/>
    <m/>
    <s v="Carroll"/>
    <x v="10"/>
    <s v="1,340 HP Caterpillar G3516LE 4SLB Compressor Engine #1 with Oxidation Catalyst. Engine model year: 2013."/>
    <x v="2"/>
    <s v="Cat 3500 Series"/>
    <d v="2016-10-14T00:00:00"/>
    <s v="CC-1(Catalytic Converter): Oxidation Catalyst 1; CC-2(Catalytic Converter): Oxidation Catalyst 2; CC-3(Catalytic Converter): Oxidation Catalyst 3"/>
    <s v="Montrose Air Quality Services"/>
    <s v="1,340 Hp"/>
    <s v="82 ppmvd@15% O2 &amp; 0.5 g/bhp-hr"/>
    <s v="1,129 HP or 82%"/>
    <s v="31.3 ppmvd@15% O2 &amp; 0.46 g/bhp-hr"/>
    <m/>
    <m/>
    <n v="1129"/>
    <n v="0.46"/>
    <x v="12"/>
    <n v="5.9396304000000004"/>
    <s v="320"/>
    <s v="NOx - Nitrogen Oxides"/>
    <s v="PP"/>
    <s v="Y"/>
    <s v="NA"/>
    <m/>
    <m/>
  </r>
  <r>
    <x v="1"/>
    <n v="184"/>
    <x v="14"/>
    <s v="Kilgore Compressor Station-Utica Gas Services, LLC"/>
    <s v="Pontiff Rd"/>
    <s v="Kilgore"/>
    <s v="43988"/>
    <m/>
    <s v="Carroll"/>
    <x v="20"/>
    <s v="1,775 hp NG-fired 4SLB Stationary ICE equipped w/catalyst Caterpillar G3606:Serial Number: 4ZS01814"/>
    <x v="2"/>
    <s v="Cat 3600 Series"/>
    <d v="2014-01-14T00:00:00"/>
    <s v="CC001(Catalytic Converter): Compressor Engine #1 - Oxidation Catalyst; CC002(Catalytic Converter): Compressor Engine #2 - Oxidation Catalyst; CC003(Catalytic Converter): Compressor Engine #3 - Oxidation Catalyst; CC004(Catalytic Converter): Compressor Eng"/>
    <s v="Alliance Source Testing, Inc."/>
    <s v="1775"/>
    <s v="NSPS 1.0 g/Hp-hr &amp; 82ppm @ 15%O2, TV 1.96lb/hr"/>
    <s v="1663"/>
    <s v="NSPS 0.4 g/Hp-hr &amp; 30.7ppm @ 15%O2, TV 1.35lb/hr"/>
    <s v="g/hp/hr"/>
    <n v="0.4"/>
    <n v="1663"/>
    <n v="0.4"/>
    <x v="6"/>
    <n v="6.8415600000000003"/>
    <s v="7E"/>
    <s v="Nitrogen Oxide"/>
    <s v="PASS"/>
    <s v="NA"/>
    <s v="Y"/>
    <s v="The report was accepted as verification of compliance by the OEPA. However a few instances onsite were witnessed and variances were allowed to the testers for only accepting two runs as verification of compliance for P005 (NOx) and P009 (CO).  Many issues could be attributed to the cold weather, however are preventable, and all efforts to prevent these issues from happening in the future will, and have been, taken into account for future test acceptance."/>
    <m/>
  </r>
  <r>
    <x v="1"/>
    <n v="297"/>
    <x v="14"/>
    <s v="Kilgore Compressor Station-Utica Gas Services, LLC"/>
    <s v="Pontiff Rd"/>
    <s v="Kilgore"/>
    <s v="43988"/>
    <m/>
    <s v="Carroll"/>
    <x v="20"/>
    <s v="1,775 hp NG-fired 4SLB Stationary ICE equipped w/catalyst Caterpillar G3606:Serial Number: 4ZS01814"/>
    <x v="2"/>
    <s v="Cat 3600 Series"/>
    <d v="2014-01-15T00:00:00"/>
    <s v="CC001(Catalytic Converter): Compressor Engine #1 - Oxidation Catalyst; CC002(Catalytic Converter): Compressor Engine #2 - Oxidation Catalyst; CC003(Catalytic Converter): Compressor Engine #3 - Oxidation Catalyst; CC004(Catalytic Converter): Compressor Eng"/>
    <s v="Alliance Source Testing, Inc."/>
    <s v="1775"/>
    <s v="NSPS 1.0 g/Hp-hr &amp; 82ppm @ 15%O2, TV 1.96lb/hr"/>
    <s v="1663"/>
    <s v="NSPS 0.4 g/Hp-hr &amp; 30.7ppm @ 15%O2, TV 1.35lb/hr"/>
    <s v="g/hp/hr"/>
    <n v="0.4"/>
    <n v="1663"/>
    <n v="0.4"/>
    <x v="6"/>
    <n v="6.8415600000000003"/>
    <s v="7E"/>
    <s v="Nitrogen Oxide"/>
    <s v="PASS"/>
    <s v="NA"/>
    <s v="Y"/>
    <s v="The report was accepted as verification of compliance by the OEPA. However a few instances onsite were witnessed and variances were allowed to the testers for only accepting two runs as verification of compliance for P005 (NOx) and P009 (CO).  Many issues could be attributed to the cold weather, however are preventable, and all efforts to prevent these issues from happening in the future will, and have been, taken into account for future test acceptance."/>
    <m/>
  </r>
  <r>
    <x v="1"/>
    <n v="335"/>
    <x v="14"/>
    <s v="Kilgore Compressor Station-Utica Gas Services, LLC"/>
    <s v="Pontiff Rd"/>
    <s v="Kilgore"/>
    <s v="43988"/>
    <m/>
    <s v="Carroll"/>
    <x v="20"/>
    <s v="1,775 hp NG-fired 4SLB Stationary ICE equipped w/catalyst Caterpillar G3606:Serial Number: 4ZS01814"/>
    <x v="2"/>
    <s v="Cat 3600 Series"/>
    <d v="2014-01-16T00:00:00"/>
    <s v="CC001(Catalytic Converter): Compressor Engine #1 - Oxidation Catalyst; CC002(Catalytic Converter): Compressor Engine #2 - Oxidation Catalyst; CC003(Catalytic Converter): Compressor Engine #3 - Oxidation Catalyst; CC004(Catalytic Converter): Compressor Eng"/>
    <s v="Alliance Source Testing, Inc."/>
    <s v="1775"/>
    <s v="NSPS 1.0 g/Hp-hr &amp; 82ppm @ 15%O2, TV 1.96lb/hr"/>
    <s v="1663"/>
    <s v="NSPS 0.4 g/Hp-hr &amp; 30.7ppm @ 15%O2, TV 1.35lb/hr"/>
    <s v="g/hp/hr"/>
    <n v="0.4"/>
    <n v="1663"/>
    <n v="0.4"/>
    <x v="6"/>
    <n v="6.8415600000000003"/>
    <s v="7E"/>
    <s v="Nitrogen Oxide"/>
    <s v="PASS"/>
    <s v="NA"/>
    <s v="Y"/>
    <s v="The report was accepted as verification of compliance by the OEPA. However a few instances onsite were witnessed and variances were allowed to the testers for only accepting two runs as verification of compliance for P005 (NOx) and P009 (CO).  Many issues could be attributed to the cold weather, however are preventable, and all efforts to prevent these issues from happening in the future will, and have been, taken into account for future test acceptance."/>
    <m/>
  </r>
  <r>
    <x v="1"/>
    <n v="375"/>
    <x v="14"/>
    <s v="Kilgore Compressor Station-Utica Gas Services, LLC"/>
    <s v="Pontiff Rd"/>
    <s v="Kilgore"/>
    <s v="43988"/>
    <m/>
    <s v="Carroll"/>
    <x v="20"/>
    <s v="1,775 hp NG-fired 4SLB Stationary ICE equipped w/catalyst Caterpillar G3606:Serial Number: 4ZS01814"/>
    <x v="2"/>
    <s v="Cat 3600 Series"/>
    <d v="2014-01-17T00:00:00"/>
    <s v="CC001(Catalytic Converter): Compressor Engine #1 - Oxidation Catalyst; CC002(Catalytic Converter): Compressor Engine #2 - Oxidation Catalyst; CC003(Catalytic Converter): Compressor Engine #3 - Oxidation Catalyst; CC004(Catalytic Converter): Compressor Eng"/>
    <s v="Alliance Source Testing, Inc."/>
    <s v="1775"/>
    <s v="NSPS 1.0 g/Hp-hr &amp; 82ppm @ 15%O2, TV 1.96lb/hr"/>
    <s v="1663"/>
    <s v="NSPS 0.4 g/Hp-hr &amp; 30.7ppm @ 15%O2, TV 1.35lb/hr"/>
    <s v="g/hp/hr"/>
    <n v="0.4"/>
    <n v="1663"/>
    <n v="0.4"/>
    <x v="6"/>
    <n v="6.8415600000000003"/>
    <s v="7E"/>
    <s v="Nitrogen Oxide"/>
    <s v="PASS"/>
    <s v="NA"/>
    <s v="Y"/>
    <s v="The report was accepted as verification of compliance by the OEPA. However a few instances onsite were witnessed and variances were allowed to the testers for only accepting two runs as verification of compliance for P005 (NOx) and P009 (CO).  Many issues could be attributed to the cold weather, however are preventable, and all efforts to prevent these issues from happening in the future will, and have been, taken into account for future test acceptance."/>
    <m/>
  </r>
  <r>
    <x v="1"/>
    <n v="413"/>
    <x v="14"/>
    <s v="Kilgore Compressor Station-Utica Gas Services, LLC"/>
    <s v="Pontiff Rd"/>
    <s v="Kilgore"/>
    <s v="43988"/>
    <m/>
    <s v="Carroll"/>
    <x v="20"/>
    <s v="1,775 hp NG-fired 4SLB Stationary ICE equipped w/catalyst Caterpillar G3606:Serial Number: 4ZS01814"/>
    <x v="2"/>
    <s v="Cat 3600 Series"/>
    <d v="2014-01-18T00:00:00"/>
    <s v="CC001(Catalytic Converter): Compressor Engine #1 - Oxidation Catalyst; CC002(Catalytic Converter): Compressor Engine #2 - Oxidation Catalyst; CC003(Catalytic Converter): Compressor Engine #3 - Oxidation Catalyst; CC004(Catalytic Converter): Compressor Eng"/>
    <s v="Alliance Source Testing, Inc."/>
    <s v="1775"/>
    <s v="NSPS 1.0 g/Hp-hr &amp; 82ppm @ 15%O2, TV 1.96lb/hr"/>
    <s v="1663"/>
    <s v="NSPS 0.4 g/Hp-hr &amp; 30.7ppm @ 15%O2, TV 1.35lb/hr"/>
    <s v="g/hp/hr"/>
    <n v="0.4"/>
    <n v="1663"/>
    <n v="0.4"/>
    <x v="6"/>
    <n v="6.8415600000000003"/>
    <s v="7E"/>
    <s v="Nitrogen Oxide"/>
    <s v="PASS"/>
    <s v="NA"/>
    <s v="Y"/>
    <s v="The report was accepted as verification of compliance by the OEPA. However a few instances onsite were witnessed and variances were allowed to the testers for only accepting two runs as verification of compliance for P005 (NOx) and P009 (CO).  Many issues could be attributed to the cold weather, however are preventable, and all efforts to prevent these issues from happening in the future will, and have been, taken into account for future test acceptance."/>
    <m/>
  </r>
  <r>
    <x v="1"/>
    <n v="451"/>
    <x v="14"/>
    <s v="Kilgore Compressor Station-Utica Gas Services, LLC"/>
    <s v="Pontiff Rd"/>
    <s v="Kilgore"/>
    <s v="43988"/>
    <m/>
    <s v="Carroll"/>
    <x v="20"/>
    <s v="1,775 hp NG-fired 4SLB Stationary ICE equipped w/catalyst Caterpillar G3606:Serial Number: 4ZS01814"/>
    <x v="2"/>
    <s v="Cat 3600 Series"/>
    <d v="2014-12-15T00:00:00"/>
    <s v="CC001(Catalytic Converter): Compressor Engine #1 - Oxidation Catalyst; CC002(Catalytic Converter): Compressor Engine #2 - Oxidation Catalyst; CC003(Catalytic Converter): Compressor Engine #3 - Oxidation Catalyst; CC004(Catalytic Converter): Compressor Eng"/>
    <s v="Alliance Source Testing, Inc."/>
    <s v="1775"/>
    <s v="1.0 g/Hp-hr &amp; 1.96lb/hr"/>
    <s v="1616"/>
    <s v="0.4 g/Hp-hr &amp; 1.38lb/hr"/>
    <s v="g/hp/hr"/>
    <n v="0.4"/>
    <n v="1616"/>
    <n v="0.4"/>
    <x v="6"/>
    <n v="6.8415600000000003"/>
    <s v="7E"/>
    <s v="Nitrogen Oxide"/>
    <s v="PASS"/>
    <s v="NA"/>
    <s v="Y"/>
    <m/>
    <m/>
  </r>
  <r>
    <x v="6"/>
    <n v="870"/>
    <x v="22"/>
    <s v="Dominion East Ohio - Switzerland Compressor Station"/>
    <s v="German Ridge Road"/>
    <s v="Switzerland Twp."/>
    <s v="43942"/>
    <m/>
    <s v="Monroe"/>
    <x v="8"/>
    <s v="3550 Hp Natural gas-fired (4SLB) Caterpillar model 3612 LE DM5309-06 compressor engines equipped with catalytic reduction (three-way)."/>
    <x v="2"/>
    <s v="Cat 3600 Series"/>
    <d v="2015-01-16T00:00:00"/>
    <s v="AFR and catalyst controls"/>
    <s v="Air Compliance Consultants, Inc."/>
    <s v="3,550 hp"/>
    <s v="0.5 g/hp-hr"/>
    <s v="3,292 hp"/>
    <s v="0.46 g/hp-hr"/>
    <s v="g/hp/hr"/>
    <n v="0.46"/>
    <n v="3292"/>
    <n v="0.46"/>
    <x v="11"/>
    <n v="15.735588000000002"/>
    <s v="6348 03"/>
    <s v="NOx - Nitrogen Oxides"/>
    <s v="PP"/>
    <s v="NA"/>
    <s v="Y"/>
    <s v="Method 320 actually used for testing."/>
    <m/>
  </r>
  <r>
    <x v="10"/>
    <n v="894"/>
    <x v="16"/>
    <s v="Seneca Gas Plant"/>
    <s v="Zep Road"/>
    <s v="Summerfield"/>
    <s v="43788"/>
    <m/>
    <s v="Noble"/>
    <x v="8"/>
    <s v="Compressor Engine #2 - Natural gas-fired four-stroke lean burn (4SLB) internal combustion engine rated at an operating capacity of 4,735 horsepower (hp) and equipped with an oxidation catalyst."/>
    <x v="2"/>
    <m/>
    <d v="2016-03-17T00:00:00"/>
    <s v="CC001(Catalytic Converter): Compressor Engine #1 - Catalyic Convertor; CC002(Catalytic Converter): Compressor Engine #2 - Catalytic Convertor"/>
    <s v="Air Hygiene International, Inc"/>
    <s v="4735 hp"/>
    <s v="0.50 g/hp-hr"/>
    <s v="4187 hp"/>
    <s v="0.46 g/hp-hr"/>
    <s v="g/hp/hr"/>
    <n v="0.46"/>
    <n v="4187"/>
    <n v="0.46"/>
    <x v="10"/>
    <n v="20.988171600000001"/>
    <s v="7E"/>
    <s v="Nitrogen Dioxide"/>
    <s v="PP"/>
    <s v="Y"/>
    <s v="NA"/>
    <m/>
    <m/>
  </r>
  <r>
    <x v="1"/>
    <n v="483"/>
    <x v="14"/>
    <s v="Kilgore Compressor Station-Utica Gas Services, LLC"/>
    <s v="Pontiff Rd"/>
    <s v="Kilgore"/>
    <s v="43988"/>
    <m/>
    <s v="Carroll"/>
    <x v="20"/>
    <s v="1,775 hp NG-fired 4SLB Stationary ICE equipped w/catalyst Caterpillar G3606:Serial Number: 4ZS01814"/>
    <x v="2"/>
    <s v="Cat 3600 Series"/>
    <d v="2014-12-16T00:00:00"/>
    <s v="CC001(Catalytic Converter): Compressor Engine #1 - Oxidation Catalyst; CC002(Catalytic Converter): Compressor Engine #2 - Oxidation Catalyst; CC003(Catalytic Converter): Compressor Engine #3 - Oxidation Catalyst; CC004(Catalytic Converter): Compressor Eng"/>
    <s v="Alliance Source Testing, Inc."/>
    <s v="1775"/>
    <s v="1.0 g/Hp-hr &amp; 1.96lb/hr"/>
    <s v="1616"/>
    <s v="0.4 g/Hp-hr &amp; 1.38lb/hr"/>
    <s v="g/hp/hr"/>
    <n v="0.4"/>
    <n v="1616"/>
    <n v="0.4"/>
    <x v="6"/>
    <n v="6.8415600000000003"/>
    <s v="7E"/>
    <s v="Nitrogen Oxide"/>
    <s v="PASS"/>
    <s v="NA"/>
    <s v="Y"/>
    <m/>
    <m/>
  </r>
  <r>
    <x v="1"/>
    <n v="512"/>
    <x v="14"/>
    <s v="Kilgore Compressor Station-Utica Gas Services, LLC"/>
    <s v="Pontiff Rd"/>
    <s v="Kilgore"/>
    <s v="43988"/>
    <m/>
    <s v="Carroll"/>
    <x v="20"/>
    <s v="1,775 hp NG-fired 4SLB Stationary ICE equipped w/catalyst Caterpillar G3606:Serial Number: 4ZS01814"/>
    <x v="2"/>
    <s v="Cat 3600 Series"/>
    <d v="2014-12-17T00:00:00"/>
    <s v="CC001(Catalytic Converter): Compressor Engine #1 - Oxidation Catalyst; CC002(Catalytic Converter): Compressor Engine #2 - Oxidation Catalyst; CC003(Catalytic Converter): Compressor Engine #3 - Oxidation Catalyst; CC004(Catalytic Converter): Compressor Eng"/>
    <s v="Alliance Source Testing, Inc."/>
    <s v="1775"/>
    <s v="1.0 g/Hp-hr &amp; 1.96lb/hr"/>
    <s v="1616"/>
    <s v="0.4 g/Hp-hr &amp; 1.38lb/hr"/>
    <s v="g/hp/hr"/>
    <n v="0.4"/>
    <n v="1616"/>
    <n v="0.4"/>
    <x v="6"/>
    <n v="6.8415600000000003"/>
    <s v="7E"/>
    <s v="Nitrogen Oxide"/>
    <s v="PASS"/>
    <s v="NA"/>
    <s v="Y"/>
    <m/>
    <m/>
  </r>
  <r>
    <x v="1"/>
    <n v="426"/>
    <x v="14"/>
    <s v="Kilgore Compressor Station-Utica Gas Services, LLC"/>
    <s v="Pontiff Rd"/>
    <s v="Kilgore"/>
    <s v="43988"/>
    <m/>
    <s v="Carroll"/>
    <x v="10"/>
    <s v="1,775 hp NG-fired 4SLB Stationary ICE equipped w/catalyst Caterpillar G3606Serial Number: 4ZS01713"/>
    <x v="2"/>
    <s v="Cat 3600 Series"/>
    <d v="2014-12-15T00:00:00"/>
    <s v="CC001(Catalytic Converter): Compressor Engine #1 - Oxidation Catalyst; CC002(Catalytic Converter): Compressor Engine #2 - Oxidation Catalyst; CC003(Catalytic Converter): Compressor Engine #3 - Oxidation Catalyst; CC004(Catalytic Converter): Compressor Eng"/>
    <s v="Alliance Source Testing, Inc."/>
    <s v="1775"/>
    <s v="1.0 g/Hp-hr &amp; 1.96lb/hr"/>
    <s v="1651"/>
    <s v="0.4 g/Hp-hr &amp; 1.36lb/hr"/>
    <s v="g/hp/hr"/>
    <n v="0.4"/>
    <n v="1651"/>
    <n v="0.4"/>
    <x v="6"/>
    <n v="6.8415600000000003"/>
    <s v="7E"/>
    <s v="Nitrogen Oxide"/>
    <s v="PASS"/>
    <s v="NA"/>
    <s v="Y"/>
    <m/>
    <m/>
  </r>
  <r>
    <x v="10"/>
    <n v="1442"/>
    <x v="22"/>
    <s v="Dominion East Ohio - Switzerland Compressor Station"/>
    <s v="German Ridge Road"/>
    <s v="Switzerland Twp."/>
    <s v="43942"/>
    <m/>
    <s v="Monroe"/>
    <x v="9"/>
    <s v="3550 Hp Natural gas-fired (4SLB) Caterpillar model 3612 LE DM5309-06 compressor engines equipped with catalytic reduction (three-way)."/>
    <x v="2"/>
    <s v="Cat 3600 Series"/>
    <d v="2016-09-22T00:00:00"/>
    <s v="catalyst"/>
    <s v="Environmental Quality management"/>
    <s v="3,550 hp"/>
    <s v="1.0 g/hp-hr"/>
    <s v="3,361 hp"/>
    <s v="0.47 g/hp-hr"/>
    <s v="g/hp/hr"/>
    <n v="0.47"/>
    <n v="3361"/>
    <n v="0.47"/>
    <x v="11"/>
    <n v="16.077666000000001"/>
    <s v="7E"/>
    <s v="Nitrogen Dioxide"/>
    <s v="PP"/>
    <s v="Y"/>
    <s v="NA"/>
    <m/>
    <m/>
  </r>
  <r>
    <x v="10"/>
    <n v="1453"/>
    <x v="30"/>
    <s v="Ormet Production Facility"/>
    <s v="43879 St Rte 7"/>
    <s v="Hannibal"/>
    <s v="43931"/>
    <m/>
    <s v="Monroe"/>
    <x v="10"/>
    <s v="CAT 3516BLE SI combustion engine 1380 bhp"/>
    <x v="2"/>
    <s v="Cat 3500 Series"/>
    <d v="2016-06-02T00:00:00"/>
    <s v="CD-1(Catalytic Converter): Control Device for Compressor Engine-1"/>
    <s v="EcoTest Energy Services"/>
    <s v="1380 Hp"/>
    <s v="1.00 g/hp-hr"/>
    <s v="850 hp"/>
    <s v="0.48 g/hp-hr"/>
    <s v="g/hp/hr"/>
    <n v="0.48"/>
    <n v="850"/>
    <n v="0.48"/>
    <x v="15"/>
    <n v="6.3828864000000003"/>
    <s v="320"/>
    <s v="NOx - Nitrogen Oxides"/>
    <s v="PP"/>
    <s v="Y"/>
    <s v="NA"/>
    <m/>
    <m/>
  </r>
  <r>
    <x v="1"/>
    <n v="456"/>
    <x v="14"/>
    <s v="Kilgore Compressor Station-Utica Gas Services, LLC"/>
    <s v="Pontiff Rd"/>
    <s v="Kilgore"/>
    <s v="43988"/>
    <m/>
    <s v="Carroll"/>
    <x v="10"/>
    <s v="1,775 hp NG-fired 4SLB Stationary ICE equipped w/catalyst Caterpillar G3606Serial Number: 4ZS01713"/>
    <x v="2"/>
    <s v="Cat 3600 Series"/>
    <d v="2014-12-16T00:00:00"/>
    <s v="CC001(Catalytic Converter): Compressor Engine #1 - Oxidation Catalyst; CC002(Catalytic Converter): Compressor Engine #2 - Oxidation Catalyst; CC003(Catalytic Converter): Compressor Engine #3 - Oxidation Catalyst; CC004(Catalytic Converter): Compressor Eng"/>
    <s v="Alliance Source Testing, Inc."/>
    <s v="1775"/>
    <s v="1.0 g/Hp-hr &amp; 1.96lb/hr"/>
    <s v="1651"/>
    <s v="0.4 g/Hp-hr &amp; 1.36lb/hr"/>
    <s v="g/hp/hr"/>
    <n v="0.4"/>
    <n v="1651"/>
    <n v="0.4"/>
    <x v="6"/>
    <n v="6.8415600000000003"/>
    <s v="7E"/>
    <s v="Nitrogen Oxide"/>
    <s v="PASS"/>
    <s v="NA"/>
    <s v="Y"/>
    <m/>
    <m/>
  </r>
  <r>
    <x v="1"/>
    <n v="2008"/>
    <x v="30"/>
    <s v="Ormet Production Facility"/>
    <s v="43879 St Rte 7"/>
    <s v="Hannibal"/>
    <s v="43931"/>
    <m/>
    <s v="Monroe"/>
    <x v="10"/>
    <s v="CAT 3516BLE SI combustion engine 1380 bhp"/>
    <x v="2"/>
    <s v="Cat 3500 Series"/>
    <d v="2014-10-30T00:00:00"/>
    <s v="none in facility profile"/>
    <s v="EcoTest Energy Services"/>
    <s v="1,380 Hp"/>
    <s v="0.5 g/Hp-hr"/>
    <s v="1,250 Hp"/>
    <s v="0.5 g/Hp-hr"/>
    <s v="g/hp/hr"/>
    <n v="0.5"/>
    <n v="1250"/>
    <n v="0.5"/>
    <x v="15"/>
    <n v="6.6488400000000007"/>
    <s v="6348 03"/>
    <s v="NOx - Nitrogen Oxides"/>
    <s v="PASS"/>
    <s v="NA"/>
    <s v="Y"/>
    <s v="Method 320 used-not ASTM 6348-03"/>
    <m/>
  </r>
  <r>
    <x v="1"/>
    <n v="2009"/>
    <x v="30"/>
    <s v="Ormet Production Facility"/>
    <s v="43879 St Rte 7"/>
    <s v="Hannibal"/>
    <s v="43931"/>
    <m/>
    <s v="Monroe"/>
    <x v="10"/>
    <s v="CAT 3516BLE SI combustion engine 1380 bhp"/>
    <x v="2"/>
    <s v="Cat 3500 Series"/>
    <d v="2014-10-30T00:00:00"/>
    <s v="none"/>
    <s v="EcoTest Energy Services"/>
    <s v="1,380 Hp"/>
    <s v="0.5 g/Hp-hr"/>
    <s v="1,250 Hp"/>
    <s v="0.5 g/Hp-hr"/>
    <s v="g/hp/hr"/>
    <n v="0.5"/>
    <n v="1250"/>
    <n v="0.5"/>
    <x v="15"/>
    <n v="6.6488400000000007"/>
    <s v="7E"/>
    <s v="Nitrogen Dioxide"/>
    <s v="PASS"/>
    <s v="NA"/>
    <s v="Y"/>
    <s v="method 7E not used.  method 320"/>
    <m/>
  </r>
  <r>
    <x v="1"/>
    <n v="486"/>
    <x v="14"/>
    <s v="Kilgore Compressor Station-Utica Gas Services, LLC"/>
    <s v="Pontiff Rd"/>
    <s v="Kilgore"/>
    <s v="43988"/>
    <m/>
    <s v="Carroll"/>
    <x v="10"/>
    <s v="1,775 hp NG-fired 4SLB Stationary ICE equipped w/catalyst Caterpillar G3606Serial Number: 4ZS01713"/>
    <x v="2"/>
    <s v="Cat 3600 Series"/>
    <d v="2014-12-17T00:00:00"/>
    <s v="CC001(Catalytic Converter): Compressor Engine #1 - Oxidation Catalyst; CC002(Catalytic Converter): Compressor Engine #2 - Oxidation Catalyst; CC003(Catalytic Converter): Compressor Engine #3 - Oxidation Catalyst; CC004(Catalytic Converter): Compressor Eng"/>
    <s v="Alliance Source Testing, Inc."/>
    <s v="1775"/>
    <s v="1.0 g/Hp-hr &amp; 1.96lb/hr"/>
    <s v="1651"/>
    <s v="0.4 g/Hp-hr &amp; 1.36lb/hr"/>
    <s v="g/hp/hr"/>
    <n v="0.4"/>
    <n v="1651"/>
    <n v="0.4"/>
    <x v="6"/>
    <n v="6.8415600000000003"/>
    <s v="7E"/>
    <s v="Nitrogen Oxide"/>
    <s v="PASS"/>
    <s v="NA"/>
    <s v="Y"/>
    <m/>
    <m/>
  </r>
  <r>
    <x v="1"/>
    <n v="1858"/>
    <x v="8"/>
    <s v="Archer Compressor Facility"/>
    <s v="County Highway 45"/>
    <s v="Cadiz"/>
    <s v="43907"/>
    <m/>
    <s v="Harrison"/>
    <x v="11"/>
    <s v="Compressor Engine #4 - 1775 HP Caterpillar G3606 (4S-LB) - natural gas-fired four-cycle lean burn internal combustion engine rated equipped with an oxidation catalyst controlling CO and VOC emissions."/>
    <x v="2"/>
    <s v="Cat 3600 Series"/>
    <d v="2014-11-10T00:00:00"/>
    <s v="OxidCat-104(Catalytic Converter): Oxidative Catalyst"/>
    <s v="EcoTest Energy Services"/>
    <s v="1775 hp"/>
    <s v="1.00 g/Hp-hr"/>
    <s v="1642 Hp"/>
    <s v="0.4 g/Hp-hr"/>
    <s v="g/hp/hr"/>
    <n v="0.4"/>
    <n v="1642"/>
    <n v="0.4"/>
    <x v="6"/>
    <n v="6.8415600000000003"/>
    <s v="7E"/>
    <s v="Nitrogen Dioxide"/>
    <s v="PASS"/>
    <s v="NA"/>
    <s v="Y"/>
    <s v="Method 7E not used.  Methods 205, 320 and ASTM 6348-3   FTIR"/>
    <m/>
  </r>
  <r>
    <x v="1"/>
    <n v="1860"/>
    <x v="8"/>
    <s v="Archer Compressor Facility"/>
    <s v="County Highway 45"/>
    <s v="Cadiz"/>
    <s v="43907"/>
    <m/>
    <s v="Harrison"/>
    <x v="12"/>
    <s v="Compressor Engine #5 - 1775 HP Caterpillar G3606 (4S-LB) - natural gas-fired four-cycle lean burn internal combustion engine rated equipped with an oxidation catalyst controlling CO and VOC emissions."/>
    <x v="2"/>
    <s v="Cat 3600 Series"/>
    <d v="2014-11-11T00:00:00"/>
    <s v="OxidCat-105(Catalytic Converter): Oxidative Catalyst"/>
    <s v="EcoTest Energy Services"/>
    <s v="1775 hp"/>
    <s v="1.00 g/Hp-hr"/>
    <s v="1638 Hp"/>
    <s v="0.4 g/Hp-hr"/>
    <s v="g/hp/hr"/>
    <n v="0.4"/>
    <n v="1638"/>
    <n v="0.4"/>
    <x v="6"/>
    <n v="6.8415600000000003"/>
    <s v="7E"/>
    <s v="Nitrogen Dioxide"/>
    <s v="PASS"/>
    <s v="NA"/>
    <s v="Y"/>
    <s v="Method 7E not used.  Methods 205, 320 and ASTM 6348-3  FTIR"/>
    <m/>
  </r>
  <r>
    <x v="6"/>
    <n v="247"/>
    <x v="5"/>
    <s v="Utica Gas Services, LLC-Carrollton Compressor Facility"/>
    <s v="2098 Panda Road SE"/>
    <s v="Carrollton"/>
    <s v="44615"/>
    <m/>
    <s v="Carroll"/>
    <x v="18"/>
    <s v="1,775 HP natural gas-fired Caterpillar G3606 engine #10equipped with an oxidation catalyst"/>
    <x v="2"/>
    <s v="Cat 3600 Series"/>
    <d v="2015-01-20T00:00:00"/>
    <s v="Oxid. Cat.(Catalytic Converter): Oxidative Catalyst"/>
    <s v="Alliance Source Testing"/>
    <s v="1775 hp"/>
    <s v="1.96lbs/hr, 1.0g/hp-hr"/>
    <s v="1660 HP"/>
    <s v="1.60 lbs/hr, 0.4 g/hp-hr"/>
    <s v="g/hp/hr"/>
    <n v="0.4"/>
    <n v="1660"/>
    <n v="0.4"/>
    <x v="6"/>
    <n v="6.8415600000000003"/>
    <s v="7E"/>
    <s v="Nitrogen Oxide"/>
    <s v="PP"/>
    <s v="NA"/>
    <s v="Y"/>
    <s v="Our facility descriptions have the engines numbered incorrectly, however the Manufacture dates correspond across both the report and permit.  P013 is engine 3 onsite (10 in the permit), P006-P012 onsite are C4-C10, but in the permit 3-9.  However if you follow only ***(EU P###)*** everything is accurate."/>
    <m/>
  </r>
  <r>
    <x v="6"/>
    <n v="277"/>
    <x v="5"/>
    <s v="Utica Gas Services, LLC-Carrollton Compressor Facility"/>
    <s v="2098 Panda Road SE"/>
    <s v="Carrollton"/>
    <s v="44615"/>
    <m/>
    <s v="Carroll"/>
    <x v="18"/>
    <s v="1,775 HP natural gas-fired Caterpillar G3606 engine #10equipped with an oxidation catalyst"/>
    <x v="2"/>
    <s v="Cat 3600 Series"/>
    <d v="2015-01-21T00:00:00"/>
    <s v="Oxid. Cat.(Catalytic Converter): Oxidative Catalyst"/>
    <s v="Alliance Source Testing"/>
    <s v="1775 hp"/>
    <s v="1.96lbs/hr, 1.0g/hp-hr"/>
    <s v="1660 HP"/>
    <s v="1.60 lbs/hr, 0.4 g/hp-hr"/>
    <s v="g/hp/hr"/>
    <n v="0.4"/>
    <n v="1660"/>
    <n v="0.4"/>
    <x v="6"/>
    <n v="6.8415600000000003"/>
    <s v="7E"/>
    <s v="Nitrogen Oxide"/>
    <s v="PP"/>
    <s v="NA"/>
    <s v="Y"/>
    <s v="Our facility descriptions have the engines numbered incorrectly, however the Manufacture dates correspond across both the report and permit.  P013 is engine 3 onsite (10 in the permit), P006-P012 onsite are C4-C10, but in the permit 3-9.  However if you follow only ***(EU P###)*** everything is accurate."/>
    <m/>
  </r>
  <r>
    <x v="6"/>
    <n v="305"/>
    <x v="5"/>
    <s v="Utica Gas Services, LLC-Carrollton Compressor Facility"/>
    <s v="2098 Panda Road SE"/>
    <s v="Carrollton"/>
    <s v="44615"/>
    <m/>
    <s v="Carroll"/>
    <x v="18"/>
    <s v="1,775 HP natural gas-fired Caterpillar G3606 engine #10equipped with an oxidation catalyst"/>
    <x v="2"/>
    <s v="Cat 3600 Series"/>
    <d v="2015-01-22T00:00:00"/>
    <s v="Oxid. Cat.(Catalytic Converter): Oxidative Catalyst"/>
    <s v="Alliance Source Testing"/>
    <s v="1775 hp"/>
    <s v="1.96lbs/hr, 1.0g/hp-hr"/>
    <s v="1660 HP"/>
    <s v="1.60 lbs/hr, 0.4 g/hp-hr"/>
    <s v="g/hp/hr"/>
    <n v="0.4"/>
    <n v="1660"/>
    <n v="0.4"/>
    <x v="6"/>
    <n v="6.8415600000000003"/>
    <s v="7E"/>
    <s v="Nitrogen Oxide"/>
    <s v="PP"/>
    <s v="NA"/>
    <s v="Y"/>
    <s v="Our facility descriptions have the engines numbered incorrectly, however the Manufacture dates correspond across both the report and permit.  P013 is engine 3 onsite (10 in the permit), P006-P012 onsite are C4-C10, but in the permit 3-9.  However if you follow only ***(EU P###)*** everything is accurate."/>
    <m/>
  </r>
  <r>
    <x v="10"/>
    <n v="478"/>
    <x v="5"/>
    <s v="Utica Gas Services, LLC-Carrollton Compressor Facility"/>
    <s v="2098 Panda Road SE"/>
    <s v="Carrollton"/>
    <s v="44615"/>
    <m/>
    <s v="Carroll"/>
    <x v="18"/>
    <s v="1,775 HP natural gas-fired Caterpillar G3606 engine #10equipped with an oxidation catalyst"/>
    <x v="2"/>
    <s v="Cat 3600 Series"/>
    <d v="2016-01-07T00:00:00"/>
    <s v="Oxid. Cat.(Catalytic Converter): Oxidative Catalyst"/>
    <s v="Alliance Source Testing"/>
    <s v="1775 hp"/>
    <s v="1.96lbs/hr, 1.0g/hp-hr"/>
    <s v="1662 HP"/>
    <s v="1.45 lbs/hr, 0.4 g/hp-hr"/>
    <s v="g/hp/hr"/>
    <n v="0.4"/>
    <n v="1662"/>
    <n v="0.4"/>
    <x v="6"/>
    <n v="6.8415600000000003"/>
    <s v="7E"/>
    <s v="Nitrogen Oxide"/>
    <s v="PP"/>
    <s v="Y"/>
    <s v="NA"/>
    <m/>
    <m/>
  </r>
  <r>
    <x v="10"/>
    <n v="471"/>
    <x v="5"/>
    <s v="Utica Gas Services, LLC-Carrollton Compressor Facility"/>
    <s v="2098 Panda Road SE"/>
    <s v="Carrollton"/>
    <s v="44615"/>
    <m/>
    <s v="Carroll"/>
    <x v="13"/>
    <s v="1,775 HP natural gas-fired Caterpillar G3606 engine #4 equipped with an oxidation catalyst"/>
    <x v="2"/>
    <s v="Cat 3600 Series"/>
    <d v="2016-01-07T00:00:00"/>
    <s v="Oxid. Cat.(Catalytic Converter): Oxidative Catalyst"/>
    <s v="Alliance Source Testing"/>
    <s v="1775 hp"/>
    <s v="1.96lbs/hr, 1.0g/hp-hr"/>
    <s v="1627 HP"/>
    <s v="1.96lbs/hr, 0.4 g/hp-hr"/>
    <s v="g/hp/hr"/>
    <n v="0.4"/>
    <n v="1627"/>
    <n v="0.4"/>
    <x v="6"/>
    <n v="6.8415600000000003"/>
    <s v="7E"/>
    <s v="Nitrogen Oxide"/>
    <s v="PP"/>
    <s v="Y"/>
    <s v="NA"/>
    <m/>
    <m/>
  </r>
  <r>
    <x v="6"/>
    <n v="262"/>
    <x v="5"/>
    <s v="Utica Gas Services, LLC-Carrollton Compressor Facility"/>
    <s v="2098 Panda Road SE"/>
    <s v="Carrollton"/>
    <s v="44615"/>
    <m/>
    <s v="Carroll"/>
    <x v="15"/>
    <s v="1,775 HP natural gas-fired Caterpillar G3606 engine #5 equipped with an oxidation catalyst"/>
    <x v="2"/>
    <s v="Cat 3600 Series"/>
    <d v="2015-01-21T00:00:00"/>
    <s v="Oxid. Cat.(Catalytic Converter): Oxidative Catalyst"/>
    <s v="Alliance Source Testing"/>
    <s v="1775 hp"/>
    <s v="1.96lbs/hr, 1.0g/hp-hr"/>
    <s v="1602 HP"/>
    <s v="1.25 lbs/hr, 0.4 g/hp-hr"/>
    <s v="g/hp/hr"/>
    <n v="0.4"/>
    <n v="1602"/>
    <n v="0.4"/>
    <x v="6"/>
    <n v="6.8415600000000003"/>
    <s v="7E"/>
    <s v="Nitrogen Oxide"/>
    <s v="PP"/>
    <s v="NA"/>
    <s v="Y"/>
    <s v="Our facility descriptions have the engines numbered incorrectly, however the Manufacture dates correspond across both the report and permit.  P013 is engine 3 onsite (10 in the permit), P006-P012 onsite are C4-C10, but in the permit 3-9.  However if you follow only ***(EU P###)*** everything is accurate."/>
    <m/>
  </r>
  <r>
    <x v="6"/>
    <n v="290"/>
    <x v="5"/>
    <s v="Utica Gas Services, LLC-Carrollton Compressor Facility"/>
    <s v="2098 Panda Road SE"/>
    <s v="Carrollton"/>
    <s v="44615"/>
    <m/>
    <s v="Carroll"/>
    <x v="15"/>
    <s v="1,775 HP natural gas-fired Caterpillar G3606 engine #5 equipped with an oxidation catalyst"/>
    <x v="2"/>
    <s v="Cat 3600 Series"/>
    <d v="2015-01-22T00:00:00"/>
    <s v="Oxid. Cat.(Catalytic Converter): Oxidative Catalyst"/>
    <s v="Alliance Source Testing"/>
    <s v="1775 hp"/>
    <s v="1.96lbs/hr, 1.0g/hp-hr"/>
    <s v="1602 HP"/>
    <s v="1.25 lbs/hr, 0.4 g/hp-hr"/>
    <s v="g/hp/hr"/>
    <n v="0.4"/>
    <n v="1602"/>
    <n v="0.4"/>
    <x v="6"/>
    <n v="6.8415600000000003"/>
    <s v="7E"/>
    <s v="Nitrogen Oxide"/>
    <s v="PP"/>
    <s v="NA"/>
    <s v="Y"/>
    <s v="Our facility descriptions have the engines numbered incorrectly, however the Manufacture dates correspond across both the report and permit.  P013 is engine 3 onsite (10 in the permit), P006-P012 onsite are C4-C10, but in the permit 3-9.  However if you follow only ***(EU P###)*** everything is accurate."/>
    <m/>
  </r>
  <r>
    <x v="6"/>
    <n v="265"/>
    <x v="5"/>
    <s v="Utica Gas Services, LLC-Carrollton Compressor Facility"/>
    <s v="2098 Panda Road SE"/>
    <s v="Carrollton"/>
    <s v="44615"/>
    <m/>
    <s v="Carroll"/>
    <x v="19"/>
    <s v="1,775 HP natural gas-fired Caterpillar G3606 engine #6 equipped with an oxidation catalyst"/>
    <x v="2"/>
    <s v="Cat 3600 Series"/>
    <d v="2015-01-21T00:00:00"/>
    <s v="Oxid. Cat.(Catalytic Converter): Oxidative Catalyst"/>
    <s v="Alliance Source Testing"/>
    <s v="1775 hp"/>
    <s v="1.96lbs/hr, 1.0g/hp-hr"/>
    <s v="1656 HP"/>
    <s v="1.26 lbs/hr, 0.4 g/hp-hr"/>
    <s v="g/hp/hr"/>
    <n v="0.4"/>
    <n v="1656"/>
    <n v="0.4"/>
    <x v="6"/>
    <n v="6.8415600000000003"/>
    <s v="7E"/>
    <s v="Nitrogen Oxide"/>
    <s v="PP"/>
    <s v="NA"/>
    <s v="Y"/>
    <s v="Our facility descriptions have the engines numbered incorrectly, however the Manufacture dates correspond across both the report and permit.  P013 is engine 3 onsite (10 in the permit), P006-P012 onsite are C4-C10, but in the permit 3-9.  However if you follow only ***(EU P###)*** everything is accurate."/>
    <m/>
  </r>
  <r>
    <x v="6"/>
    <n v="295"/>
    <x v="5"/>
    <s v="Utica Gas Services, LLC-Carrollton Compressor Facility"/>
    <s v="2098 Panda Road SE"/>
    <s v="Carrollton"/>
    <s v="44615"/>
    <m/>
    <s v="Carroll"/>
    <x v="19"/>
    <s v="1,775 HP natural gas-fired Caterpillar G3606 engine #6 equipped with an oxidation catalyst"/>
    <x v="2"/>
    <s v="Cat 3600 Series"/>
    <d v="2015-01-22T00:00:00"/>
    <s v="Oxid. Cat.(Catalytic Converter): Oxidative Catalyst"/>
    <s v="Alliance Source Testing"/>
    <s v="1775 hp"/>
    <s v="1.96lbs/hr, 1.0g/hp-hr"/>
    <s v="1656 HP"/>
    <s v="1.26 lbs/hr, 0.4 g/hp-hr"/>
    <s v="g/hp/hr"/>
    <n v="0.4"/>
    <n v="1656"/>
    <n v="0.4"/>
    <x v="6"/>
    <n v="6.8415600000000003"/>
    <s v="7E"/>
    <s v="Nitrogen Oxide"/>
    <s v="PP"/>
    <s v="NA"/>
    <s v="Y"/>
    <s v="Our facility descriptions have the engines numbered incorrectly, however the Manufacture dates correspond across both the report and permit.  P013 is engine 3 onsite (10 in the permit), P006-P012 onsite are C4-C10, but in the permit 3-9.  However if you follow only ***(EU P###)*** everything is accurate."/>
    <m/>
  </r>
  <r>
    <x v="10"/>
    <n v="474"/>
    <x v="5"/>
    <s v="Utica Gas Services, LLC-Carrollton Compressor Facility"/>
    <s v="2098 Panda Road SE"/>
    <s v="Carrollton"/>
    <s v="44615"/>
    <m/>
    <s v="Carroll"/>
    <x v="19"/>
    <s v="1,775 HP natural gas-fired Caterpillar G3606 engine #6 equipped with an oxidation catalyst"/>
    <x v="2"/>
    <s v="Cat 3600 Series"/>
    <d v="2016-01-07T00:00:00"/>
    <s v="Oxid. Cat.(Catalytic Converter): Oxidative Catalyst"/>
    <s v="Alliance Source Testing"/>
    <s v="1775 hp"/>
    <s v="1.96lbs/hr, 1.0g/hp-hr"/>
    <s v="1656 HP"/>
    <s v="1.35 lbs/hr, 0.4 g/hp-hr"/>
    <s v="g/hp/hr"/>
    <n v="0.4"/>
    <n v="1656"/>
    <n v="0.4"/>
    <x v="6"/>
    <n v="6.8415600000000003"/>
    <s v="7E"/>
    <s v="Nitrogen Oxide"/>
    <s v="PP"/>
    <s v="Y"/>
    <s v="NA"/>
    <m/>
    <m/>
  </r>
  <r>
    <x v="6"/>
    <n v="238"/>
    <x v="5"/>
    <s v="Utica Gas Services, LLC-Carrollton Compressor Facility"/>
    <s v="2098 Panda Road SE"/>
    <s v="Carrollton"/>
    <s v="44615"/>
    <m/>
    <s v="Carroll"/>
    <x v="20"/>
    <s v="1,775 HP natural gas-fired Caterpillar G3606 engine #7 equipped with an oxidation catalyst"/>
    <x v="2"/>
    <s v="Cat 3600 Series"/>
    <d v="2015-01-20T00:00:00"/>
    <s v="Oxid. Cat.(Catalytic Converter): Oxidative Catalyst"/>
    <s v="Alliance Source Testing"/>
    <s v="1775 hp"/>
    <s v="1.96lbs/hr, 1.0g/hp-hr"/>
    <s v="1636 HP"/>
    <s v="1.34 lbs/hr, 0.4 g/hp-hr"/>
    <s v="g/hp/hr"/>
    <n v="0.4"/>
    <n v="1636"/>
    <n v="0.4"/>
    <x v="6"/>
    <n v="6.8415600000000003"/>
    <s v="7E"/>
    <s v="Nitrogen Oxide"/>
    <s v="PP"/>
    <s v="NA"/>
    <s v="Y"/>
    <s v="Our facility descriptions have the engines numbered incorrectly, however the Manufacture dates correspond across both the report and permit.  P013 is engine 3 onsite (10 in the permit), P006-P012 onsite are C4-C10, but in the permit 3-9.  However if you follow only ***(EU P###)*** everything is accurate."/>
    <m/>
  </r>
  <r>
    <x v="10"/>
    <n v="1440"/>
    <x v="22"/>
    <s v="Dominion East Ohio - Switzerland Compressor Station"/>
    <s v="German Ridge Road"/>
    <s v="Switzerland Twp."/>
    <s v="43942"/>
    <m/>
    <s v="Monroe"/>
    <x v="10"/>
    <s v="3550 Hp Natural gas-fired (4SLB) Caterpillar model 3612 LE DM5309-06 compressor engines equipped with catalytic reduction (three-way)."/>
    <x v="2"/>
    <s v="Cat 3600 Series"/>
    <d v="2016-09-22T00:00:00"/>
    <s v="catalyst"/>
    <s v="Environmental Quality management"/>
    <s v="3,550 hp"/>
    <s v="1.0 g/hp-hr"/>
    <s v="3,307 hp"/>
    <s v="0.52 g/hp-hr"/>
    <s v="g/hp/hr"/>
    <n v="0.52"/>
    <n v="3307"/>
    <n v="0.52"/>
    <x v="11"/>
    <n v="17.788056000000001"/>
    <s v="7E"/>
    <s v="Nitrogen Dioxide"/>
    <s v="PP"/>
    <s v="Y"/>
    <s v="NA"/>
    <m/>
    <m/>
  </r>
  <r>
    <x v="10"/>
    <n v="1441"/>
    <x v="22"/>
    <s v="Dominion East Ohio - Switzerland Compressor Station"/>
    <s v="German Ridge Road"/>
    <s v="Switzerland Twp."/>
    <s v="43942"/>
    <m/>
    <s v="Monroe"/>
    <x v="8"/>
    <s v="3550 Hp Natural gas-fired (4SLB) Caterpillar model 3612 LE DM5309-06 compressor engines equipped with catalytic reduction (three-way)."/>
    <x v="2"/>
    <s v="Cat 3600 Series"/>
    <d v="2016-09-22T00:00:00"/>
    <s v="catalyst"/>
    <s v="Environmental Quality management"/>
    <s v="3,550 hp"/>
    <s v="1.0 g/hp-hr"/>
    <s v="3,343 hp"/>
    <s v="0.59 g/hp-hr"/>
    <s v="g/hp/hr"/>
    <n v="0.59"/>
    <n v="3343"/>
    <n v="0.59"/>
    <x v="11"/>
    <n v="20.182601999999999"/>
    <s v="7E"/>
    <s v="Nitrogen Dioxide"/>
    <s v="PP"/>
    <s v="Y"/>
    <s v="NA"/>
    <m/>
    <m/>
  </r>
  <r>
    <x v="6"/>
    <n v="267"/>
    <x v="5"/>
    <s v="Utica Gas Services, LLC-Carrollton Compressor Facility"/>
    <s v="2098 Panda Road SE"/>
    <s v="Carrollton"/>
    <s v="44615"/>
    <m/>
    <s v="Carroll"/>
    <x v="20"/>
    <s v="1,775 HP natural gas-fired Caterpillar G3606 engine #7 equipped with an oxidation catalyst"/>
    <x v="2"/>
    <s v="Cat 3600 Series"/>
    <d v="2015-01-21T00:00:00"/>
    <s v="Oxid. Cat.(Catalytic Converter): Oxidative Catalyst"/>
    <s v="Alliance Source Testing"/>
    <s v="1775 hp"/>
    <s v="1.96lbs/hr, 1.0g/hp-hr"/>
    <s v="1636 HP"/>
    <s v="1.34 lbs/hr, 0.4 g/hp-hr"/>
    <s v="g/hp/hr"/>
    <n v="0.4"/>
    <n v="1636"/>
    <n v="0.4"/>
    <x v="6"/>
    <n v="6.8415600000000003"/>
    <s v="7E"/>
    <s v="Nitrogen Oxide"/>
    <s v="PP"/>
    <s v="NA"/>
    <s v="Y"/>
    <s v="Our facility descriptions have the engines numbered incorrectly, however the Manufacture dates correspond across both the report and permit.  P013 is engine 3 onsite (10 in the permit), P006-P012 onsite are C4-C10, but in the permit 3-9.  However if you follow only ***(EU P###)*** everything is accurate."/>
    <m/>
  </r>
  <r>
    <x v="9"/>
    <n v="1073"/>
    <x v="31"/>
    <s v="East Ohio Gas Jefferson Compressor Sta."/>
    <s v="4378 Williams Lake Rd SW"/>
    <s v="New Philadelphia"/>
    <s v="44663"/>
    <m/>
    <s v="Tuscarawas"/>
    <x v="10"/>
    <s v="1340 HP 4 stroke lean burn natural gas fired reciprocating engine with catalytic oxidation"/>
    <x v="2"/>
    <m/>
    <d v="2013-09-25T00:00:00"/>
    <s v="S001(Catalytic Converter): Catalytic Converter for P001"/>
    <s v="Environmental Quality Management, Inc."/>
    <s v="1340 HP"/>
    <s v="2.0 g/HP-hr; 160 ppmvd @ 15% O2"/>
    <s v="1134 HP"/>
    <s v="0.636 g/HP-hr; 121.6 ppmvd @ 15% O2"/>
    <s v="g/hp/hr"/>
    <n v="0.63600000000000001"/>
    <n v="1134"/>
    <n v="0.63600000000000001"/>
    <x v="12"/>
    <n v="8.2121846400000003"/>
    <s v="7E"/>
    <s v="Nitrogen Dioxide"/>
    <s v="PASS"/>
    <s v="NA"/>
    <s v="Y"/>
    <s v="PTIO P0110413 and NSPS JJJJ testing requirements."/>
    <m/>
  </r>
  <r>
    <x v="6"/>
    <n v="298"/>
    <x v="5"/>
    <s v="Utica Gas Services, LLC-Carrollton Compressor Facility"/>
    <s v="2098 Panda Road SE"/>
    <s v="Carrollton"/>
    <s v="44615"/>
    <m/>
    <s v="Carroll"/>
    <x v="20"/>
    <s v="1,775 HP natural gas-fired Caterpillar G3606 engine #7 equipped with an oxidation catalyst"/>
    <x v="2"/>
    <s v="Cat 3600 Series"/>
    <d v="2015-01-22T00:00:00"/>
    <s v="Oxid. Cat.(Catalytic Converter): Oxidative Catalyst"/>
    <s v="Alliance Source Testing"/>
    <s v="1775 hp"/>
    <s v="1.96lbs/hr, 1.0g/hp-hr"/>
    <s v="1636 HP"/>
    <s v="1.34 lbs/hr, 0.4 g/hp-hr"/>
    <s v="g/hp/hr"/>
    <n v="0.4"/>
    <n v="1636"/>
    <n v="0.4"/>
    <x v="6"/>
    <n v="6.8415600000000003"/>
    <s v="7E"/>
    <s v="Nitrogen Oxide"/>
    <s v="PP"/>
    <s v="NA"/>
    <s v="Y"/>
    <s v="Our facility descriptions have the engines numbered incorrectly, however the Manufacture dates correspond across both the report and permit.  P013 is engine 3 onsite (10 in the permit), P006-P012 onsite are C4-C10, but in the permit 3-9.  However if you follow only ***(EU P###)*** everything is accurate."/>
    <m/>
  </r>
  <r>
    <x v="6"/>
    <n v="240"/>
    <x v="5"/>
    <s v="Utica Gas Services, LLC-Carrollton Compressor Facility"/>
    <s v="2098 Panda Road SE"/>
    <s v="Carrollton"/>
    <s v="44615"/>
    <m/>
    <s v="Carroll"/>
    <x v="16"/>
    <s v="1,775 HP natural gas-fired Caterpillar G3606 engine #8 equipped with an oxidation catalyst"/>
    <x v="2"/>
    <s v="Cat 3600 Series"/>
    <d v="2015-01-20T00:00:00"/>
    <s v="Oxid. Cat.(Catalytic Converter): Oxidative Catalyst"/>
    <s v="Alliance Source Testing"/>
    <s v="1775 hp"/>
    <s v="1.96lbs/hr, 1.0g/hp-hr"/>
    <s v="1639 HP"/>
    <s v="1.32 lbs/hr, 0.4 g/hp-hr"/>
    <s v="g/hp/hr"/>
    <n v="0.4"/>
    <n v="1639"/>
    <n v="0.4"/>
    <x v="6"/>
    <n v="6.8415600000000003"/>
    <s v="7E"/>
    <s v="Nitrogen Oxide"/>
    <s v="PP"/>
    <s v="NA"/>
    <s v="Y"/>
    <s v="Our facility descriptions have the engines numbered incorrectly, however the Manufacture dates correspond across both the report and permit.  P013 is engine 3 onsite (10 in the permit), P006-P012 onsite are C4-C10, but in the permit 3-9.  However if you follow only ***(EU P###)*** everything is accurate."/>
    <m/>
  </r>
  <r>
    <x v="6"/>
    <n v="270"/>
    <x v="5"/>
    <s v="Utica Gas Services, LLC-Carrollton Compressor Facility"/>
    <s v="2098 Panda Road SE"/>
    <s v="Carrollton"/>
    <s v="44615"/>
    <m/>
    <s v="Carroll"/>
    <x v="16"/>
    <s v="1,775 HP natural gas-fired Caterpillar G3606 engine #8 equipped with an oxidation catalyst"/>
    <x v="2"/>
    <s v="Cat 3600 Series"/>
    <d v="2015-01-21T00:00:00"/>
    <s v="Oxid. Cat.(Catalytic Converter): Oxidative Catalyst"/>
    <s v="Alliance Source Testing"/>
    <s v="1775 hp"/>
    <s v="1.96lbs/hr, 1.0g/hp-hr"/>
    <s v="1639 HP"/>
    <s v="1.32 lbs/hr, 0.4 g/hp-hr"/>
    <s v="g/hp/hr"/>
    <n v="0.4"/>
    <n v="1639"/>
    <n v="0.4"/>
    <x v="6"/>
    <n v="6.8415600000000003"/>
    <s v="7E"/>
    <s v="Nitrogen Oxide"/>
    <s v="PP"/>
    <s v="NA"/>
    <s v="Y"/>
    <s v="Our facility descriptions have the engines numbered incorrectly, however the Manufacture dates correspond across both the report and permit.  P013 is engine 3 onsite (10 in the permit), P006-P012 onsite are C4-C10, but in the permit 3-9.  However if you follow only ***(EU P###)*** everything is accurate."/>
    <m/>
  </r>
  <r>
    <x v="6"/>
    <n v="299"/>
    <x v="5"/>
    <s v="Utica Gas Services, LLC-Carrollton Compressor Facility"/>
    <s v="2098 Panda Road SE"/>
    <s v="Carrollton"/>
    <s v="44615"/>
    <m/>
    <s v="Carroll"/>
    <x v="16"/>
    <s v="1,775 HP natural gas-fired Caterpillar G3606 engine #8 equipped with an oxidation catalyst"/>
    <x v="2"/>
    <s v="Cat 3600 Series"/>
    <d v="2015-01-22T00:00:00"/>
    <s v="Oxid. Cat.(Catalytic Converter): Oxidative Catalyst"/>
    <s v="Alliance Source Testing"/>
    <s v="1775 hp"/>
    <s v="1.96lbs/hr, 1.0g/hp-hr"/>
    <s v="1639 HP"/>
    <s v="1.32 lbs/hr, 0.4 g/hp-hr"/>
    <s v="g/hp/hr"/>
    <n v="0.4"/>
    <n v="1639"/>
    <n v="0.4"/>
    <x v="6"/>
    <n v="6.8415600000000003"/>
    <s v="7E"/>
    <s v="Nitrogen Oxide"/>
    <s v="PP"/>
    <s v="NA"/>
    <s v="Y"/>
    <s v="Our facility descriptions have the engines numbered incorrectly, however the Manufacture dates correspond across both the report and permit.  P013 is engine 3 onsite (10 in the permit), P006-P012 onsite are C4-C10, but in the permit 3-9.  However if you follow only ***(EU P###)*** everything is accurate."/>
    <m/>
  </r>
  <r>
    <x v="10"/>
    <n v="476"/>
    <x v="5"/>
    <s v="Utica Gas Services, LLC-Carrollton Compressor Facility"/>
    <s v="2098 Panda Road SE"/>
    <s v="Carrollton"/>
    <s v="44615"/>
    <m/>
    <s v="Carroll"/>
    <x v="16"/>
    <s v="1,775 HP natural gas-fired Caterpillar G3606 engine #8 equipped with an oxidation catalyst"/>
    <x v="2"/>
    <s v="Cat 3600 Series"/>
    <d v="2016-01-07T00:00:00"/>
    <s v="Oxid. Cat.(Catalytic Converter): Oxidative Catalyst"/>
    <s v="Alliance Source Testing"/>
    <s v="1775 hp"/>
    <s v="1.96lbs/hr, 1.0g/hp-hr"/>
    <s v="1657 HP"/>
    <s v="1.38 lbs/hr, 0.4 g/hp-hr"/>
    <s v="g/hp/hr"/>
    <n v="0.4"/>
    <n v="1657"/>
    <n v="0.4"/>
    <x v="6"/>
    <n v="6.8415600000000003"/>
    <s v="7E"/>
    <s v="Nitrogen Oxide"/>
    <s v="PP"/>
    <s v="Y"/>
    <s v="NA"/>
    <m/>
    <m/>
  </r>
  <r>
    <x v="1"/>
    <n v="1010"/>
    <x v="32"/>
    <s v="Poland-CLL Production Facility"/>
    <s v="East of Cowden Rd and Moore Rd"/>
    <s v="Poland Twp."/>
    <s v="44436"/>
    <m/>
    <s v="Mahoning"/>
    <x v="8"/>
    <s v="1,340-hp Caterpillar G3516LE natural gas-fired compressor engine with oxidation catalyst, manufactured on 5/31/2007"/>
    <x v="2"/>
    <s v="Cat 3500 Series"/>
    <d v="2014-07-01T00:00:00"/>
    <s v="Catalytic Co(Catalytic Converter): Catalytic Converter"/>
    <s v="Alliance Source Testing, Inc."/>
    <s v="1340 HP"/>
    <s v="82 ppmvd@15%O2 and 1.0g/bhp-hr"/>
    <s v="590 hp or 44% load"/>
    <s v="59 ppmvd@15%O2 and 0.93g/bhp-hr"/>
    <m/>
    <m/>
    <n v="590"/>
    <n v="0.93"/>
    <x v="12"/>
    <n v="12.008383200000001"/>
    <s v="7E"/>
    <s v="Nitrogen Oxide"/>
    <s v="PASS"/>
    <s v="NA"/>
    <s v="Y"/>
    <s v="NSPS JJJJ Required test   The facility was aware of the fact that they were well below the 90% threshold and are aware that they will have to test again if they run at a rate of 10% greater than the tested."/>
    <m/>
  </r>
  <r>
    <x v="10"/>
    <n v="447"/>
    <x v="14"/>
    <s v="Kilgore Compressor Station-Utica Gas Services, LLC"/>
    <s v="Pontiff Rd"/>
    <s v="Kilgore"/>
    <s v="43988"/>
    <m/>
    <s v="Carroll"/>
    <x v="20"/>
    <s v="1,775 hp NG-fired 4SLB Stationary ICE equipped w/catalyst Caterpillar G3606:Serial Number: 4ZS01814"/>
    <x v="2"/>
    <s v="Cat 3600 Series"/>
    <d v="2016-12-02T00:00:00"/>
    <s v="CC001(Catalytic Converter): Compressor Engine #1 - Oxidation Catalyst; CC002(Catalytic Converter): Compressor Engine #2 - Oxidation Catalyst; CC003(Catalytic Converter): Compressor Engine #3 - Oxidation Catalyst; CC004(Catalytic Converter): Compressor Eng"/>
    <s v="Technical Compliance Solutions LLC"/>
    <s v="1775"/>
    <s v="2.0 g/Hp-hr, 1.96 lbs/hr"/>
    <s v="1740"/>
    <s v="0.40 g/Hp-hr, 1.53 lbs/hr"/>
    <s v="g/hp/hr"/>
    <n v="0.4"/>
    <n v="1740"/>
    <n v="0.4"/>
    <x v="6"/>
    <n v="6.8415600000000003"/>
    <s v="7E"/>
    <s v="Nitrogen Dioxide"/>
    <s v="PP"/>
    <s v="Y"/>
    <s v="NA"/>
    <m/>
    <m/>
  </r>
  <r>
    <x v="10"/>
    <n v="508"/>
    <x v="15"/>
    <s v="Augusta Compressor Facility- Utica Gas Services, L.L.C."/>
    <s v="8034 Bane Rd NE"/>
    <s v="East Twp."/>
    <s v="44427"/>
    <m/>
    <s v="Carroll"/>
    <x v="18"/>
    <s v="1,775-hp Caterpillar G3606 Compressor Engine w/ Oxidation Catalyst"/>
    <x v="2"/>
    <s v="Cat 3600 Series"/>
    <d v="2016-09-08T00:00:00"/>
    <s v="Oxid. Cat. 3(Catalytic Converter): Oxidative Catalyst; Oxid. Cat. 4(Catalytic Converter): Oxidative Catalyst; Oxid. Cat. 5(Catalytic Converter): Oxidative Catalyst; Oxid. Cat. 6(Catalytic Converter): Oxidative Catalyst; Oxid. Cat. 7(Catalytic Converter):"/>
    <s v="EcoTest Energy Services"/>
    <s v="1775 hp"/>
    <s v="1.96 lbs/hr, 1.0 g/hp/hr, 82_x000a_ppmvd@15%O2"/>
    <s v="1600 Hp or 90.1% of Max"/>
    <s v="1.41 lbs/hr, .40 g/hp/hr, 35_x000a_ppmvd@15%O2"/>
    <s v="g/hp/hr"/>
    <n v="0.4"/>
    <n v="1600"/>
    <n v="0.4"/>
    <x v="6"/>
    <n v="6.8415600000000003"/>
    <s v="7E"/>
    <s v="Nitrogen Dioxide"/>
    <s v="PP"/>
    <s v="Y"/>
    <s v="NA"/>
    <m/>
    <m/>
  </r>
  <r>
    <x v="6"/>
    <n v="530"/>
    <x v="18"/>
    <s v="East Ohio Gas - Chippewa Station"/>
    <s v="17045 Galehouse Road"/>
    <s v="Doylestown"/>
    <s v="44230"/>
    <m/>
    <s v="Wayne"/>
    <x v="7"/>
    <s v="2,370 hp 4SLB SI ICE: CAT 3608 w/catalyst"/>
    <x v="2"/>
    <s v="Cat 3600 Series"/>
    <d v="2015-05-20T00:00:00"/>
    <s v="Engine 5 Converter(Catalytic Converter): Engine #5; Cat B010(Catalytic Converter): Catalytic Converter for B010, engine #6; Catalytic(Catalytic Converter): Engine 7 Catalytic converter"/>
    <s v="Environmental Quality Management"/>
    <s v="2370 hp"/>
    <s v="1.0 g/hp-hr_x000a_82 ppmdv @ 15% O2"/>
    <s v="2241 Hp"/>
    <s v="0.40 g/hp-hr_x000a_32.7 ppmdv @ 15% O2"/>
    <s v="g/hp/hr"/>
    <n v="0.4"/>
    <n v="2241"/>
    <n v="0.4"/>
    <x v="8"/>
    <n v="9.1349280000000004"/>
    <s v="7E"/>
    <s v="Nitrogen Dioxide"/>
    <s v="PP"/>
    <s v="NA"/>
    <s v="Y"/>
    <s v="B009-2.5 Catalyst Pressure and 880 degF Catalyst temp, B010-3.0 Catalyst Pressure and 880 degF Catalyst temp, B014-1.0 Catalyst Pressure and 870 degF Catalyst Temperature"/>
    <m/>
  </r>
  <r>
    <x v="1"/>
    <n v="1643"/>
    <x v="25"/>
    <s v="Morristown Compressor Station"/>
    <s v="Between Hwys 100 and 203"/>
    <s v="Union Twp."/>
    <s v="43713"/>
    <m/>
    <s v="Belmont"/>
    <x v="13"/>
    <s v="compressor engine"/>
    <x v="3"/>
    <m/>
    <d v="2014-11-20T00:00:00"/>
    <s v="CC001(Catalytic Converter): Compressor Engine #1 Catalytic Converter; CC002(Catalytic Converter): Compressor Engine #2 Catalytic Converter; CC003(Catalytic Converter): Compressor Engine #3 Catalytic Converter; CC004(Catalytic Converter): Compressor Engine"/>
    <s v="Air Hygiene, Inc."/>
    <s v="2,370 hp"/>
    <s v="1.0 g/hp-hr"/>
    <s v="2,140 hp"/>
    <s v="0.40 g/hp-hr"/>
    <s v="g/hp/hr"/>
    <n v="0.4"/>
    <n v="2140"/>
    <n v="0.4"/>
    <x v="8"/>
    <n v="9.1349280000000004"/>
    <s v="7E"/>
    <s v="Nitrogen Dioxide"/>
    <s v="PASS"/>
    <s v="NA"/>
    <s v="Y"/>
    <m/>
    <m/>
  </r>
  <r>
    <x v="6"/>
    <n v="537"/>
    <x v="33"/>
    <s v="East Ohio Gas Company - Paint"/>
    <s v="STATE RTE 250"/>
    <s v="Wooster"/>
    <s v="44624"/>
    <m/>
    <s v="Wayne"/>
    <x v="3"/>
    <s v="Natural gas fired Internal Combustion Engine with max input capacity of 11.9 MMBtu/hr - Caterpillar G3516TALE with 1340 HP, 4-stroke, selective catalytic reduction (SCR)"/>
    <x v="2"/>
    <s v="Cat 3500 Series"/>
    <d v="2015-07-14T00:00:00"/>
    <s v="Three way Catalyst; CatOx(Catalytic Converter): Catalytic oxidizer for Engine 2"/>
    <s v="Environmental Quality Management"/>
    <s v="1340 HP"/>
    <s v="160 ppm @ 15% O2 and 2.0 g/hp-hr"/>
    <s v="1236 HP or 92.2"/>
    <s v="98.8 ppm @ 15% O2 and 1.233 g/hp-hr"/>
    <s v="g/hp/hr"/>
    <n v="1.2330000000000001"/>
    <n v="1236"/>
    <n v="1.2330000000000001"/>
    <x v="12"/>
    <n v="15.920791920000003"/>
    <s v="7E"/>
    <s v="Nitrogen Oxide"/>
    <s v="PP"/>
    <s v="NA"/>
    <s v="Y"/>
    <m/>
    <m/>
  </r>
  <r>
    <x v="1"/>
    <n v="1660"/>
    <x v="25"/>
    <s v="Morristown Compressor Station"/>
    <s v="Between Hwys 100 and 203"/>
    <s v="Union Twp."/>
    <s v="43713"/>
    <m/>
    <s v="Belmont"/>
    <x v="13"/>
    <s v="compressor engine"/>
    <x v="3"/>
    <m/>
    <d v="2014-11-21T00:00:00"/>
    <s v="CC001(Catalytic Converter): Compressor Engine #1 Catalytic Converter; CC002(Catalytic Converter): Compressor Engine #2 Catalytic Converter; CC003(Catalytic Converter): Compressor Engine #3 Catalytic Converter; CC004(Catalytic Converter): Compressor Engine"/>
    <s v="Air Hygiene, Inc."/>
    <s v="2,370 hp"/>
    <s v="1.0 g/hp-hr"/>
    <s v="2,140 hp"/>
    <s v="0.40 g/hp-hr"/>
    <s v="g/hp/hr"/>
    <n v="0.4"/>
    <n v="2140"/>
    <n v="0.4"/>
    <x v="8"/>
    <n v="9.1349280000000004"/>
    <s v="7E"/>
    <s v="Nitrogen Dioxide"/>
    <s v="PASS"/>
    <s v="NA"/>
    <s v="Y"/>
    <m/>
    <m/>
  </r>
  <r>
    <x v="10"/>
    <n v="1380"/>
    <x v="20"/>
    <s v="Yoder Compressor Station"/>
    <s v="79300 Cassville Rd"/>
    <s v="Cadiz"/>
    <s v="43907"/>
    <m/>
    <s v="Harrison"/>
    <x v="9"/>
    <s v="Natural gas-fired four-stroke lean burn (4SLB) internal combustion engine rated at an operating capacity of 2,370 horsepower (hp) and equipped with an oxidation catalyst."/>
    <x v="2"/>
    <m/>
    <d v="2016-05-19T00:00:00"/>
    <s v="CC001(Catalytic Converter): Compressor Engine #1 Catalytic Converter; CC002(Catalytic Converter): Compressor Engine #2 Catalytic Converter; CC003(Catalytic Converter): Compressor Engine #3 Catalytic Converter"/>
    <s v="Air Hygiene International"/>
    <s v="2370 hp"/>
    <s v="2.61 lb/hr"/>
    <s v="2185 hp"/>
    <s v="1.95 lb/hr"/>
    <s v="lbs/hr"/>
    <n v="1.95"/>
    <n v="2185"/>
    <n v="0.40517162471395879"/>
    <x v="8"/>
    <n v="9.2530340485125855"/>
    <s v="7E"/>
    <s v="Nitrogen Dioxide"/>
    <s v="PP"/>
    <s v="Y"/>
    <s v="NA"/>
    <m/>
    <m/>
  </r>
  <r>
    <x v="3"/>
    <n v="10"/>
    <x v="34"/>
    <s v="East Ohio Gas Company - Austintown"/>
    <s v="9686 NEW ROAD"/>
    <s v="Austintown Twp."/>
    <s v="44451"/>
    <s v="9708"/>
    <s v="Mahoning"/>
    <x v="1"/>
    <s v="Natural gas-fired, 4-stroke, lean burn, reciprocating internal combustion engine (Caterpillar G3516TALE) rated at 1,340 HP, 11.9 mmBtu/hr equipped with a selective catalytic reduction system to control carbon monoxide (CO), volatile organic compounds (VOC) and formaldehyde."/>
    <x v="2"/>
    <s v="Cat 3500 Series"/>
    <d v="2010-09-28T00:00:00"/>
    <s v="Selective catalytic reduction"/>
    <s v="Grace Consulting, Inc."/>
    <m/>
    <m/>
    <m/>
    <m/>
    <m/>
    <m/>
    <m/>
    <n v="1.264"/>
    <x v="12"/>
    <n v="16.321071360000001"/>
    <s v="7E"/>
    <s v="Nitrogen Dioxide"/>
    <s v="PASS"/>
    <s v="NA"/>
    <s v="Y"/>
    <s v="Tested pollutants:NO2, NO; Permitted Allowable Emission Rate = 160 ppmvd @ 15% O2, 2.0 g/HP-hr; Permitted Maximum Operating Rate = 1340 HP; Average Tested Emission Rate = 108.50 ppmvd @ 15% O2, 1.264 g/HPhr; Average Tested Operating Rate = 1270 HP; Results = Passed; AFS Date = 2010-11-19 00:00:00.0; AFS ID = legacy)"/>
    <m/>
  </r>
  <r>
    <x v="10"/>
    <n v="1464"/>
    <x v="12"/>
    <s v="REX Booster Station"/>
    <s v="Twp Rd 964"/>
    <s v="Switzerland Twp."/>
    <s v="43915"/>
    <m/>
    <s v="Monroe"/>
    <x v="11"/>
    <s v="Caterpillar 3516C. This is a natural gas fired engine associated with the Generator Unit"/>
    <x v="2"/>
    <s v="Cat 3500 Series"/>
    <d v="2016-05-04T00:00:00"/>
    <s v="C001(Catalytic Converter): Oxidation Catalysts; C002(Catalytic Converter): Oxidation Catalysts; C003(Catalytic Converter): Oxidation Catalysts"/>
    <s v="Alliance Source Testing"/>
    <s v="2175 hp"/>
    <s v="0.5 g/hp-hr"/>
    <s v="1958 hp"/>
    <s v="0.41 g/hp-hr"/>
    <s v="g/hp/hr"/>
    <n v="0.41"/>
    <n v="1958"/>
    <n v="0.41"/>
    <x v="16"/>
    <n v="8.5929029999999997"/>
    <s v="7E"/>
    <s v="Nitrogen Dioxide"/>
    <s v="PP"/>
    <s v="Y"/>
    <s v="NA"/>
    <m/>
    <m/>
  </r>
  <r>
    <x v="10"/>
    <n v="504"/>
    <x v="15"/>
    <s v="Augusta Compressor Facility- Utica Gas Services, L.L.C."/>
    <s v="8034 Bane Rd NE"/>
    <s v="East Twp."/>
    <s v="44427"/>
    <m/>
    <s v="Carroll"/>
    <x v="19"/>
    <s v="1,775-hp Caterpillar G3606 Compressor Engine w/ Oxidation Catalyst"/>
    <x v="2"/>
    <s v="Cat 3600 Series"/>
    <d v="2016-09-08T00:00:00"/>
    <s v="Oxid. Cat. 3(Catalytic Converter): Oxidative Catalyst; Oxid. Cat. 4(Catalytic Converter): Oxidative Catalyst; Oxid. Cat. 5(Catalytic Converter): Oxidative Catalyst; Oxid. Cat. 6(Catalytic Converter): Oxidative Catalyst; Oxid. Cat. 7(Catalytic Converter):"/>
    <s v="EcoTest Energy Services"/>
    <s v="1775 hp"/>
    <s v="1.96 lbs/hr, 1.0 g/hp/hr, 82_x000a_ppmvd@15%O2"/>
    <s v="1650 Hp or 93% of Max"/>
    <s v="1.51 lbs/hr, .41 g/hp/hr, 37_x000a_ppmvd@15%O2"/>
    <s v="g/hp/hr"/>
    <n v="0.41"/>
    <n v="1650"/>
    <n v="0.41"/>
    <x v="6"/>
    <n v="7.0125990000000007"/>
    <s v="7E"/>
    <s v="Nitrogen Dioxide"/>
    <s v="PP"/>
    <s v="Y"/>
    <s v="NA"/>
    <m/>
    <m/>
  </r>
  <r>
    <x v="1"/>
    <n v="1170"/>
    <x v="33"/>
    <s v="East Ohio Gas Company - Paint"/>
    <s v="STATE RTE 250"/>
    <s v="Wooster"/>
    <s v="44624"/>
    <m/>
    <s v="Wayne"/>
    <x v="3"/>
    <s v="Natural gas fired Internal Combustion Engine with max input capacity of 11.9 MMBtu/hr - Caterpillar G3516TALE with 1340 HP, 4-stroke, selective catalytic reduction (SCR)"/>
    <x v="2"/>
    <s v="Cat 3500 Series"/>
    <d v="2014-07-26T00:00:00"/>
    <s v="Three way Catalyst; CatOx(Catalytic Converter): Catalytic oxidizer for Engine 2"/>
    <s v="Air/Compliance Consultants"/>
    <s v="1340 HP"/>
    <s v="160 ppm @ 15% O2 and 2.0 g/hp-hr"/>
    <s v="1207 Hp or 90.1%"/>
    <s v="91.7ppm @ 15% O2 and 1.3 g/hp-hr"/>
    <s v="g/hp/hr"/>
    <n v="1.3"/>
    <n v="1207"/>
    <n v="1.3"/>
    <x v="12"/>
    <n v="16.785912"/>
    <s v="7E"/>
    <s v="Nitrogen Oxide"/>
    <s v="PASS"/>
    <s v="NA"/>
    <s v="Y"/>
    <m/>
    <m/>
  </r>
  <r>
    <x v="3"/>
    <n v="13"/>
    <x v="35"/>
    <s v="East Ohio Gas Company - Carlisle Station"/>
    <s v="27395 Pump Road Station"/>
    <s v="Summerfield"/>
    <s v="43788"/>
    <m/>
    <s v="Noble"/>
    <x v="10"/>
    <s v="Engine #1 - Stationary, simple cycle, natural gas fired engine (Caterpillar G3516TALE, 1,206 hp) equiped with a selective catalytic reduction system"/>
    <x v="2"/>
    <s v="Cat 3500 Series"/>
    <d v="2010-01-08T00:00:00"/>
    <s v="catalytic convertor"/>
    <s v="Air Compliance Testing, Inc."/>
    <m/>
    <m/>
    <m/>
    <m/>
    <m/>
    <m/>
    <m/>
    <n v="1.34"/>
    <x v="17"/>
    <n v="15.572161440000004"/>
    <s v="7E"/>
    <s v="Nitrogen Oxide"/>
    <s v="PASS"/>
    <s v="NA"/>
    <s v="Y"/>
    <s v="Tested pollutants:NO2, NO; Permitted Allowable Emission Rate = 2.0 g/HP-hr, 3.98 lbs/hr, 160 15% O2 ppmvd; Permitted Maximum Operating Rate = 1206 Hp; Average Tested Emission Rate = 1.34 g/HP-hr, 2.02 lbs/hr, 81.0 O2 ppmvd; Average Tested Operating Rate = 685 Hp; Results = Passed; AFS Date = 2010-03-26 00:00:00.0; AFS ID = legacy)"/>
    <m/>
  </r>
  <r>
    <x v="10"/>
    <n v="725"/>
    <x v="33"/>
    <s v="East Ohio Gas Company - Paint"/>
    <s v="STATE RTE 250"/>
    <s v="Wooster"/>
    <s v="44624"/>
    <m/>
    <s v="Wayne"/>
    <x v="3"/>
    <s v="Natural gas fired Internal Combustion Engine with max input capacity of 11.9 MMBtu/hr - Caterpillar G3516TALE with 1340 HP, 4-stroke, selective catalytic reduction (SCR)"/>
    <x v="2"/>
    <s v="Cat 3500 Series"/>
    <d v="2016-07-07T00:00:00"/>
    <s v="Three way Catalyst; CatOx(Catalytic Converter): Catalytic oxidizer for Engine 2"/>
    <s v="Environmental Quality Management"/>
    <s v="1340 HP"/>
    <s v="160 ppm @ 15% O2 and 2.0 g/hp-hr"/>
    <s v="1259 HP or 94%"/>
    <s v="106.7 ppm @ 15% O2 and 1.41 g/hp-hr"/>
    <s v="g/hp/hr"/>
    <n v="1.41"/>
    <n v="1259"/>
    <n v="1.41"/>
    <x v="12"/>
    <n v="18.206258399999999"/>
    <s v="7E"/>
    <s v="Nitrogen Oxide"/>
    <s v="PP"/>
    <s v="Y"/>
    <s v="NA"/>
    <m/>
    <m/>
  </r>
  <r>
    <x v="8"/>
    <n v="107"/>
    <x v="36"/>
    <s v="East Ohio Gas - Pike Compressor Station"/>
    <s v="6024 Kieffer Ave., SW"/>
    <s v="Canton"/>
    <s v="44706"/>
    <m/>
    <s v="Stark"/>
    <x v="8"/>
    <s v="Caterpillar G3516-LE-AFR, 1,340 hp, 9.9 mmbtu/hr capacity natural gas fired engine."/>
    <x v="2"/>
    <s v="Cat 3500 Series"/>
    <d v="2009-09-24T00:00:00"/>
    <s v="catalytic incinerator"/>
    <s v="Air Compliance Testing Inc."/>
    <m/>
    <m/>
    <m/>
    <m/>
    <m/>
    <n v="3.99"/>
    <n v="1242"/>
    <n v="1.4585024154589372"/>
    <x v="12"/>
    <n v="18.832533228985508"/>
    <s v="7E"/>
    <s v="Nitrogen Oxide"/>
    <s v="PASS"/>
    <s v="NA"/>
    <s v="Y"/>
    <s v="Tested pollutants: NO2, NO; Permitted Allowable Emission Rate = 4.4 lbs NOx/hr; Permitted Maximum Operating Rate = 1340 bhp; Average Tested Emission Rate = 3.99 lbs NOx/hr; Average Tested Operating Rate = 1242 bhp; Results = Passed; AFS Date = 2010-02-11 00:00:00.0; AFS ID = legacy) Per engineering guide 16 marginal compliance retest is required and may coinside with permit required P003 testing at 2.5 years from issue date (11/17/08)."/>
    <m/>
  </r>
  <r>
    <x v="8"/>
    <n v="108"/>
    <x v="36"/>
    <s v="East Ohio Gas - Pike Compressor Station"/>
    <s v="6024 Kieffer Ave., SW"/>
    <s v="Canton"/>
    <s v="44706"/>
    <m/>
    <s v="Stark"/>
    <x v="8"/>
    <s v="Caterpillar G3516-LE-AFR, 1,340 hp, 9.9 mmbtu/hr capacity natural gas fired engine."/>
    <x v="2"/>
    <s v="Cat 3500 Series"/>
    <d v="2009-09-24T00:00:00"/>
    <s v="catalytic incinerator"/>
    <s v="Air Compliance Testing Inc."/>
    <m/>
    <m/>
    <m/>
    <m/>
    <m/>
    <n v="3.99"/>
    <n v="1242"/>
    <n v="1.4585024154589372"/>
    <x v="12"/>
    <n v="18.832533228985508"/>
    <s v="7E"/>
    <s v="Nitrogen Dioxide"/>
    <s v="PASS"/>
    <s v="NA"/>
    <s v="Y"/>
    <s v="Tested pollutants: NO2, NO; Permitted Allowable Emission Rate = 4.4 lbs NOx/hr; Permitted Maximum Operating Rate = 1340 bhp; Average Tested Emission Rate = 3.99 lbs NOx/hr; Average Tested Operating Rate = 1242 bhp; Results = Passed; AFS Date = 2010-02-11 00:00:00.0; AFS ID = legacy) Per engineering guide 16 marginal compliance retest is required and may coinside with permit required P003 testing at 2.5 years from issue date (11/17/08)."/>
    <m/>
  </r>
  <r>
    <x v="4"/>
    <n v="1181"/>
    <x v="36"/>
    <s v="East Ohio Gas - Pike Compressor Station"/>
    <s v="6024 Kieffer Ave., SW"/>
    <s v="Canton"/>
    <s v="44706"/>
    <m/>
    <s v="Stark"/>
    <x v="8"/>
    <s v="Caterpillar G3516-LE-AFR, 1,340 hp, 9.9 mmbtu/hr capacity natural gas fired engine."/>
    <x v="2"/>
    <s v="Cat 3500 Series"/>
    <d v="2011-07-08T00:00:00"/>
    <s v="CAT-OX"/>
    <s v="Environmental Quality Management Inc."/>
    <m/>
    <m/>
    <m/>
    <m/>
    <m/>
    <n v="4.17"/>
    <n v="1239.5"/>
    <n v="1.5273739411052845"/>
    <x v="12"/>
    <n v="19.7218188972973"/>
    <s v="7E"/>
    <s v="Nitrogen Oxide"/>
    <s v="PASS"/>
    <s v="NA"/>
    <s v="Y"/>
    <s v="Tested pollutants: NO2, NO; Permitted Allowable Emission Rate = 4.43 lbs NOx/hr; Permitted Maximum Operating Rate = 1340 bhp; Average Tested Emission Rate = 4.17 lbs NOx/hr; Average Tested Operating Rate = 94.5, 97.5 &amp; 85.5% max load; Results = Passed; AFS Date = 2011-08-26 00:00:00.0; AFS ID = legacy) Observed 94.1% of NOx limit"/>
    <m/>
  </r>
  <r>
    <x v="4"/>
    <n v="1183"/>
    <x v="36"/>
    <s v="East Ohio Gas - Pike Compressor Station"/>
    <s v="6024 Kieffer Ave., SW"/>
    <s v="Canton"/>
    <s v="44706"/>
    <m/>
    <s v="Stark"/>
    <x v="8"/>
    <s v="Caterpillar G3516-LE-AFR, 1,340 hp, 9.9 mmbtu/hr capacity natural gas fired engine."/>
    <x v="2"/>
    <s v="Cat 3500 Series"/>
    <d v="2011-07-08T00:00:00"/>
    <s v="CAT-OX"/>
    <s v="Environmental Quality Management Inc."/>
    <m/>
    <m/>
    <m/>
    <m/>
    <m/>
    <n v="4.17"/>
    <n v="1239.5"/>
    <n v="1.5273739411052845"/>
    <x v="12"/>
    <n v="19.7218188972973"/>
    <s v="7E"/>
    <s v="Nitrogen Dioxide"/>
    <s v="PASS"/>
    <s v="NA"/>
    <s v="Y"/>
    <s v="Tested pollutants: NO2, NO; Permitted Allowable Emission Rate = 4.43 lbs NOx/hr; Permitted Maximum Operating Rate = 1340 bhp; Average Tested Emission Rate = 4.17 lbs NOx/hr; Average Tested Operating Rate = 94.5, 97.5 &amp; 85.5% max load; Results = Passed; AFS Date = 2011-08-26 00:00:00.0; AFS ID = legacy) Observed 94.1% of NOx limit"/>
    <m/>
  </r>
  <r>
    <x v="4"/>
    <n v="1178"/>
    <x v="36"/>
    <s v="East Ohio Gas - Pike Compressor Station"/>
    <s v="6024 Kieffer Ave., SW"/>
    <s v="Canton"/>
    <s v="44706"/>
    <m/>
    <s v="Stark"/>
    <x v="10"/>
    <s v="Caterpillar G3516-LE-AFR, 1340 hp, 9.9 mmbtu/hr capacity, natural gas fired engine."/>
    <x v="2"/>
    <s v="Cat 3500 Series"/>
    <d v="2011-07-08T00:00:00"/>
    <s v="CAT-OX"/>
    <s v="Environmental Quality Management Inc."/>
    <m/>
    <m/>
    <m/>
    <m/>
    <m/>
    <n v="4.03"/>
    <n v="1185.0066666666669"/>
    <n v="1.5439744361494447"/>
    <x v="12"/>
    <n v="19.93616847342631"/>
    <s v="7E"/>
    <s v="Nitrogen Oxide"/>
    <s v="PASS"/>
    <s v="NA"/>
    <s v="Y"/>
    <s v="Tested pollutants: NO2, NO; Permitted Allowable Emission Rate = 4.43 lbs NOx/hr; Permitted Maximum Operating Rate = 1340 bhp; Average Tested Emission Rate = 4.03 lbs NOx/hr; Average Tested Operating Rate = 80.1, 93.2 &amp; 92.0% max load; Results = Passed; AFS Date = 2011-08-26 00:00:00.0; AFS ID = legacy) Observed 90.9% of NOx limit"/>
    <m/>
  </r>
  <r>
    <x v="4"/>
    <n v="1180"/>
    <x v="36"/>
    <s v="East Ohio Gas - Pike Compressor Station"/>
    <s v="6024 Kieffer Ave., SW"/>
    <s v="Canton"/>
    <s v="44706"/>
    <m/>
    <s v="Stark"/>
    <x v="10"/>
    <s v="Caterpillar G3516-LE-AFR, 1340 hp, 9.9 mmbtu/hr capacity, natural gas fired engine."/>
    <x v="2"/>
    <s v="Cat 3500 Series"/>
    <d v="2011-07-08T00:00:00"/>
    <s v="CAT-OX"/>
    <s v="Environmental Quality Management Inc."/>
    <m/>
    <m/>
    <m/>
    <m/>
    <m/>
    <n v="4.03"/>
    <n v="1185.0066666666669"/>
    <n v="1.5439744361494447"/>
    <x v="12"/>
    <n v="19.93616847342631"/>
    <s v="7E"/>
    <s v="Nitrogen Dioxide"/>
    <s v="PASS"/>
    <s v="NA"/>
    <s v="Y"/>
    <s v="Tested pollutants: NO2, NO; Permitted Allowable Emission Rate = 4.43 lbs NOx/hr; Permitted Maximum Operating Rate = 1340 bhp; Average Tested Emission Rate = 4.03 lbs NOx/hr; Average Tested Operating Rate = 80.1, 93.2 &amp; 92.0% max load; Results = Passed; AFS Date = 2011-08-26 00:00:00.0; AFS ID = legacy) Observed 90.9% of NOx limit"/>
    <m/>
  </r>
  <r>
    <x v="8"/>
    <n v="105"/>
    <x v="36"/>
    <s v="East Ohio Gas - Pike Compressor Station"/>
    <s v="6024 Kieffer Ave., SW"/>
    <s v="Canton"/>
    <s v="44706"/>
    <m/>
    <s v="Stark"/>
    <x v="10"/>
    <s v="Caterpillar G3516-LE-AFR, 1340 hp, 9.9 mmbtu/hr capacity, natural gas fired engine."/>
    <x v="2"/>
    <s v="Cat 3500 Series"/>
    <d v="2009-09-24T00:00:00"/>
    <s v="catalytic incinerator"/>
    <s v="Air Compliance Testing Inc."/>
    <m/>
    <m/>
    <m/>
    <m/>
    <m/>
    <n v="4.4000000000000004"/>
    <n v="1242"/>
    <n v="1.6083735909822867"/>
    <x v="12"/>
    <n v="20.767705816425124"/>
    <s v="7E"/>
    <s v="Nitrogen Dioxide"/>
    <s v="PASS"/>
    <s v="NA"/>
    <s v="Y"/>
    <s v="Tested pollutants: NO2, NO; Permitted Allowable Emission Rate = 4.4 lbs NOx/hr; Permitted Maximum Operating Rate = 1340 bhp; Average Tested Emission Rate = 4.4 lbs NOx/hr; Average Tested Operating Rate = 1242 bhp; Results = Passed; AFS Date = 2010-02-11 00:00:00.0; AFS ID = legacy) Per engineering guide 16 marginal compliance retest is required and may coinside with permit required P003 testing in 2.5 years from issue date (11/17/08)."/>
    <m/>
  </r>
  <r>
    <x v="8"/>
    <n v="106"/>
    <x v="36"/>
    <s v="East Ohio Gas - Pike Compressor Station"/>
    <s v="6024 Kieffer Ave., SW"/>
    <s v="Canton"/>
    <s v="44706"/>
    <m/>
    <s v="Stark"/>
    <x v="10"/>
    <s v="Caterpillar G3516-LE-AFR, 1340 hp, 9.9 mmbtu/hr capacity, natural gas fired engine."/>
    <x v="2"/>
    <s v="Cat 3500 Series"/>
    <d v="2009-09-24T00:00:00"/>
    <s v="catalytic incinerator"/>
    <s v="Air Compliance Testing Inc."/>
    <m/>
    <m/>
    <m/>
    <m/>
    <m/>
    <n v="4.4000000000000004"/>
    <n v="1242"/>
    <n v="1.6083735909822867"/>
    <x v="12"/>
    <n v="20.767705816425124"/>
    <s v="7E"/>
    <s v="Nitrogen Oxide"/>
    <s v="PASS"/>
    <s v="NA"/>
    <s v="Y"/>
    <s v="Tested pollutants: NO2, NO; Permitted Allowable Emission Rate = 4.4 lbs NOx/hr; Permitted Maximum Operating Rate = 1340 bhp; Average Tested Emission Rate = 4.4 lbs NOx/hr; Average Tested Operating Rate = 1242 bhp; Results = Passed; AFS Date = 2010-02-11 00:00:00.0; AFS ID = legacy) Per engineering guide 16 marginal compliance retest is required and may coinside with permit required P003 testing in 2.5 years from issue date (11/17/08)."/>
    <m/>
  </r>
  <r>
    <x v="5"/>
    <n v="368"/>
    <x v="33"/>
    <s v="East Ohio Gas Company - Paint"/>
    <s v="STATE RTE 250"/>
    <s v="Wooster"/>
    <s v="44624"/>
    <m/>
    <s v="Wayne"/>
    <x v="3"/>
    <s v="Natural gas fired Internal Combustion Engine with max input capacity of 11.9 MMBtu/hr - Caterpillar G3516TALE with 1340 HP, 4-stroke, selective catalytic reduction (SCR)"/>
    <x v="2"/>
    <s v="Cat 3500 Series"/>
    <d v="2012-08-29T00:00:00"/>
    <s v="Three way Catalyst"/>
    <s v="Environmental Quality Management"/>
    <m/>
    <m/>
    <m/>
    <m/>
    <m/>
    <m/>
    <m/>
    <n v="1.62"/>
    <x v="12"/>
    <n v="20.917828799999999"/>
    <s v="7E"/>
    <s v="Nitrogen Dioxide"/>
    <s v="PASS"/>
    <s v="NA"/>
    <s v="Y"/>
    <s v="Tested pollutants: NO2, NO; Permitted Allowable Emission Rate = 160 ppm @ 15% O2 and 2.0 g/hp-hr; Permitted Maximum Operating Rate = 1340 HP; Average Tested Emission Rate = 119.4 ppm @ 15% O2 and 1.62 g/hp-hr; Average Tested Operating Rate = 1233 HP-hr; Results = Passed; AFS Date = 2012-11-30 00:00:00.0; AFS ID = legacy)"/>
    <m/>
  </r>
  <r>
    <x v="5"/>
    <n v="371"/>
    <x v="33"/>
    <s v="East Ohio Gas Company - Paint"/>
    <s v="STATE RTE 250"/>
    <s v="Wooster"/>
    <s v="44624"/>
    <m/>
    <s v="Wayne"/>
    <x v="3"/>
    <s v="Natural gas fired Internal Combustion Engine with max input capacity of 11.9 MMBtu/hr - Caterpillar G3516TALE with 1340 HP, 4-stroke, selective catalytic reduction (SCR)"/>
    <x v="2"/>
    <s v="Cat 3500 Series"/>
    <d v="2012-08-29T00:00:00"/>
    <s v="Three way Catalyst"/>
    <s v="Environmental Quality Management"/>
    <m/>
    <m/>
    <m/>
    <m/>
    <m/>
    <m/>
    <m/>
    <n v="1.62"/>
    <x v="12"/>
    <n v="20.917828799999999"/>
    <s v="7E"/>
    <s v="Nitrogen Oxide"/>
    <s v="PASS"/>
    <s v="NA"/>
    <s v="Y"/>
    <s v="Tested pollutants: NO2, NO; Permitted Allowable Emission Rate = 160 ppm @ 15% O2 and 2.0 g/hp-hr; Permitted Maximum Operating Rate = 1340 HP; Average Tested Emission Rate = 119.4 ppm @ 15% O2 and 1.62 g/hp-hr; Average Tested Operating Rate = 1233 HP-hr; Results = Passed; AFS Date = 2012-11-30 00:00:00.0; AFS ID = legacy)"/>
    <m/>
  </r>
  <r>
    <x v="5"/>
    <n v="321"/>
    <x v="34"/>
    <s v="East Ohio Gas Company - Austintown"/>
    <s v="9686 NEW ROAD"/>
    <s v="Austintown Twp."/>
    <s v="44451"/>
    <s v="9708"/>
    <s v="Mahoning"/>
    <x v="1"/>
    <s v="Natural gas-fired, 4-stroke, lean burn, reciprocating internal combustion engine (Caterpillar G3516TALE) rated at 1,340 HP, 11.9 mmBtu/hr equipped with a selective catalytic reduction system to control carbon monoxide (CO), volatile organic compounds (VOC) and formaldehyde."/>
    <x v="2"/>
    <s v="Cat 3500 Series"/>
    <d v="2012-03-19T00:00:00"/>
    <s v="Selective catalytic reduction"/>
    <s v="Environmental Quality Management, Inc."/>
    <m/>
    <m/>
    <m/>
    <m/>
    <m/>
    <m/>
    <m/>
    <n v="1.72"/>
    <x v="12"/>
    <n v="22.209052800000002"/>
    <s v="7E"/>
    <s v="Nitrogen Dioxide"/>
    <s v="PASS"/>
    <s v="NA"/>
    <s v="Y"/>
    <s v="Tested pollutants: NO2, NO; Permitted Allowable Emission Rate = 160 ppmvd @ 15% O2, 2.0 g/HP-hr; Permitted Maximum Operating Rate = 1340 HP; Average Tested Emission Rate = 116.5 ppmvd @ 15% O2, 1.72 g/HPhr; Average Tested Operating Rate = 1264 HP; Results = Passed; AFS Date = 2013-01-22 00:00:00.0; AFS ID = legacy)"/>
    <m/>
  </r>
  <r>
    <x v="5"/>
    <n v="322"/>
    <x v="34"/>
    <s v="East Ohio Gas Company - Austintown"/>
    <s v="9686 NEW ROAD"/>
    <s v="Austintown Twp."/>
    <s v="44451"/>
    <s v="9708"/>
    <s v="Mahoning"/>
    <x v="1"/>
    <s v="Natural gas-fired, 4-stroke, lean burn, reciprocating internal combustion engine (Caterpillar G3516TALE) rated at 1,340 HP, 11.9 mmBtu/hr equipped with a selective catalytic reduction system to control carbon monoxide (CO), volatile organic compounds (VOC) and formaldehyde."/>
    <x v="2"/>
    <s v="Cat 3500 Series"/>
    <d v="2012-03-19T00:00:00"/>
    <s v="Selective catalytic reduction"/>
    <s v="Environmental Quality Management, Inc."/>
    <m/>
    <m/>
    <m/>
    <m/>
    <m/>
    <m/>
    <m/>
    <n v="1.72"/>
    <x v="12"/>
    <n v="22.209052800000002"/>
    <s v="7E"/>
    <s v="Nitrogen Oxide"/>
    <s v="PASS"/>
    <s v="NA"/>
    <s v="Y"/>
    <s v="Tested pollutants: NO2, NO; Permitted Allowable Emission Rate = 160 ppmvd @ 15% O2, 2.0 g/HP-hr; Permitted Maximum Operating Rate = 1340 HP; Average Tested Emission Rate = 116.5 ppmvd @ 15% O2, 1.72 g/HPhr; Average Tested Operating Rate = 1264 HP; Results = Passed; AFS Date = 2013-01-22 00:00:00.0; AFS ID = legacy)"/>
    <m/>
  </r>
  <r>
    <x v="4"/>
    <n v="320"/>
    <x v="34"/>
    <s v="East Ohio Gas Company - Austintown"/>
    <s v="9686 NEW ROAD"/>
    <s v="Austintown Twp."/>
    <s v="44451"/>
    <s v="9708"/>
    <s v="Mahoning"/>
    <x v="1"/>
    <s v="Natural gas-fired, 4-stroke, lean burn, reciprocating internal combustion engine (Caterpillar G3516TALE) rated at 1,340 HP, 11.9 mmBtu/hr equipped with a selective catalytic reduction system to control carbon monoxide (CO), volatile organic compounds (VOC) and formaldehyde."/>
    <x v="2"/>
    <s v="Cat 3500 Series"/>
    <d v="2011-04-28T00:00:00"/>
    <s v="Selective catalytic reduction"/>
    <s v="Environmental Quality Management, Inc."/>
    <m/>
    <m/>
    <m/>
    <m/>
    <m/>
    <m/>
    <m/>
    <n v="1.75"/>
    <x v="12"/>
    <n v="22.596420000000002"/>
    <s v="7E"/>
    <s v="Nitrogen Dioxide"/>
    <s v="PASS"/>
    <s v="NA"/>
    <s v="Y"/>
    <s v="Tested pollutants: NO2, NO; Permitted Allowable Emission Rate = 160 ppmvd @ 15% O2, 2.0 g/HP-hr; Permitted Maximum Operating Rate = 1340 HP; Average Tested Emission Rate = 122.2 ppmvd @ 15% O2, 1.75 g/HPhr; Average Tested Operating Rate = 1270 HP; Results = Passed; AFS Date = 2011-06-27 00:00:00.0; AFS ID = legacy)"/>
    <m/>
  </r>
  <r>
    <x v="4"/>
    <n v="321"/>
    <x v="34"/>
    <s v="East Ohio Gas Company - Austintown"/>
    <s v="9686 NEW ROAD"/>
    <s v="Austintown Twp."/>
    <s v="44451"/>
    <s v="9708"/>
    <s v="Mahoning"/>
    <x v="1"/>
    <s v="Natural gas-fired, 4-stroke, lean burn, reciprocating internal combustion engine (Caterpillar G3516TALE) rated at 1,340 HP, 11.9 mmBtu/hr equipped with a selective catalytic reduction system to control carbon monoxide (CO), volatile organic compounds (VOC) and formaldehyde."/>
    <x v="2"/>
    <s v="Cat 3500 Series"/>
    <d v="2011-04-28T00:00:00"/>
    <s v="Selective catalytic reduction"/>
    <s v="Environmental Quality Management, Inc."/>
    <m/>
    <m/>
    <m/>
    <m/>
    <m/>
    <m/>
    <m/>
    <n v="1.75"/>
    <x v="12"/>
    <n v="22.596420000000002"/>
    <s v="7E"/>
    <s v="Nitrogen Oxide"/>
    <s v="PASS"/>
    <s v="NA"/>
    <s v="Y"/>
    <s v="Tested pollutants: NO2, NO; Permitted Allowable Emission Rate = 160 ppmvd @ 15% O2, 2.0 g/HP-hr; Permitted Maximum Operating Rate = 1340 HP; Average Tested Emission Rate = 122.2 ppmvd @ 15% O2, 1.75 g/HPhr; Average Tested Operating Rate = 1270 HP; Results = Passed; AFS Date = 2011-06-27 00:00:00.0; AFS ID = legacy)"/>
    <m/>
  </r>
  <r>
    <x v="10"/>
    <n v="1148"/>
    <x v="19"/>
    <s v="Barnesville West Compressor Station"/>
    <s v="Hwy 801"/>
    <s v="Warren Twp."/>
    <s v="43713"/>
    <m/>
    <s v="Belmont"/>
    <x v="14"/>
    <s v="Compressor Engine #1 - Natural gas-fired four-stroke lean burn (4SLB) internal combustion engine rated at an operating capacity of 2,370 horsepower (hp) and equipped with an oxidation catalyst"/>
    <x v="2"/>
    <m/>
    <d v="2016-03-21T00:00:00"/>
    <s v="CC001(Catalytic Converter): Compressor Engine #1 Catalytic Converter; CC002(Catalytic Converter): Compressor Engine #2 Catalytic Converter; CC003(Catalytic Converter): Compressor Engine #3 Catalytic Converter"/>
    <s v="Air Hygiene, Inc."/>
    <s v="2370 hp"/>
    <s v="0.50 g/hp-hr"/>
    <s v="2264 hp"/>
    <s v="0.41 g/hp-hr"/>
    <s v="g/hp/hr"/>
    <n v="0.41"/>
    <n v="2264"/>
    <n v="0.41"/>
    <x v="8"/>
    <n v="9.3633012000000022"/>
    <s v="7E"/>
    <s v="Nitrogen Dioxide"/>
    <s v="PP"/>
    <s v="Y"/>
    <s v="NA"/>
    <m/>
    <m/>
  </r>
  <r>
    <x v="10"/>
    <n v="1149"/>
    <x v="19"/>
    <s v="Barnesville West Compressor Station"/>
    <s v="Hwy 801"/>
    <s v="Warren Twp."/>
    <s v="43713"/>
    <m/>
    <s v="Belmont"/>
    <x v="15"/>
    <s v="Compressor Engine #3 - Natural gas-fired four-stroke lean burn (4SLB) internal combustion engine rated at an operating capacity of 2,370 horsepower (hp) and equipped with an oxidation catalyst"/>
    <x v="2"/>
    <m/>
    <d v="2016-03-21T00:00:00"/>
    <s v="CC001(Catalytic Converter): Compressor Engine #1 Catalytic Converter; CC002(Catalytic Converter): Compressor Engine #2 Catalytic Converter; CC003(Catalytic Converter): Compressor Engine #3 Catalytic Converter"/>
    <s v="Air Hygiene, Inc."/>
    <s v="2370 hp"/>
    <s v="0.50 g/hp-hr"/>
    <s v="2329 hp"/>
    <s v="0.41 g/hp-hr"/>
    <s v="g/hp/hr"/>
    <n v="0.41"/>
    <n v="2329"/>
    <n v="0.41"/>
    <x v="8"/>
    <n v="9.3633012000000022"/>
    <s v="7E"/>
    <s v="Nitrogen Dioxide"/>
    <s v="PP"/>
    <s v="Y"/>
    <s v="NA"/>
    <m/>
    <m/>
  </r>
  <r>
    <x v="10"/>
    <n v="1158"/>
    <x v="19"/>
    <s v="Barnesville West Compressor Station"/>
    <s v="Hwy 801"/>
    <s v="Warren Twp."/>
    <s v="43713"/>
    <m/>
    <s v="Belmont"/>
    <x v="16"/>
    <s v="Compressor Engine #6 - Natural gas-fired four-stroke lean burn (4SLB) internal combustion engine rated at an operating capacity of 2,370 horsepower (hp) and equipped with an oxidation catalyst"/>
    <x v="2"/>
    <m/>
    <d v="2016-03-22T00:00:00"/>
    <s v="CC005(Catalytic Converter): Compressor Engine #5 Catalytic Converter; CC004(Catalytic Converter): Compressor Engine #4 Catalytic Converter; CC006(Catalytic Converter): Compressor Engine #6 Catalytic Converter"/>
    <s v="Air Hygiene, Inc."/>
    <s v="2370 hp"/>
    <s v="0.5 g/hp-hr"/>
    <s v="2281 hp"/>
    <s v="0.41 g/hp-hr"/>
    <s v="g/hp/hr"/>
    <n v="0.41"/>
    <n v="2281"/>
    <n v="0.41"/>
    <x v="8"/>
    <n v="9.3633012000000022"/>
    <s v="7E"/>
    <s v="Nitrogen Dioxide"/>
    <s v="PP"/>
    <s v="Y"/>
    <s v="NA"/>
    <m/>
    <m/>
  </r>
  <r>
    <x v="10"/>
    <n v="1379"/>
    <x v="20"/>
    <s v="Yoder Compressor Station"/>
    <s v="79300 Cassville Rd"/>
    <s v="Cadiz"/>
    <s v="43907"/>
    <m/>
    <s v="Harrison"/>
    <x v="8"/>
    <s v="Natural gas-fired four-stroke lean burn (4SLB) internal combustion engine rated at an operating capacity of 2,370 horsepower (hp) and equipped with an oxidation catalyst."/>
    <x v="2"/>
    <m/>
    <d v="2016-05-19T00:00:00"/>
    <s v="CC001(Catalytic Converter): Compressor Engine #1 Catalytic Converter; CC002(Catalytic Converter): Compressor Engine #2 Catalytic Converter; CC003(Catalytic Converter): Compressor Engine #3 Catalytic Converter"/>
    <s v="Air Hygiene International"/>
    <s v="2370 hp"/>
    <s v="2.61 lb/hr"/>
    <s v="2202 hp"/>
    <s v="2.03 lb/hr"/>
    <s v="lbs/hr"/>
    <n v="2.0299999999999998"/>
    <n v="2202"/>
    <n v="0.41853769300635779"/>
    <x v="8"/>
    <n v="9.5582792272479562"/>
    <s v="7E"/>
    <s v="Nitrogen Dioxide"/>
    <s v="PP"/>
    <s v="Y"/>
    <s v="NA"/>
    <m/>
    <m/>
  </r>
  <r>
    <x v="1"/>
    <n v="625"/>
    <x v="15"/>
    <s v="Augusta Compressor Facility- Utica Gas Services, L.L.C."/>
    <s v="8034 Bane Rd NE"/>
    <s v="East Twp."/>
    <s v="44427"/>
    <m/>
    <s v="Carroll"/>
    <x v="19"/>
    <s v="1,775-hp Caterpillar G3606 Compressor Engine w/ Oxidation Catalyst"/>
    <x v="2"/>
    <s v="Cat 3600 Series"/>
    <d v="2014-09-16T00:00:00"/>
    <s v="Oxid. Cat. 3(Catalytic Converter): Oxidative Catalyst; Oxid. Cat. 4(Catalytic Converter): Oxidative Catalyst; Oxid. Cat. 5(Catalytic Converter): Oxidative Catalyst; Oxid. Cat. 6(Catalytic Converter): Oxidative Catalyst; Oxid. Cat. 7(Catalytic Converter):"/>
    <s v="Great Plains Analytics"/>
    <s v="1775 hp"/>
    <s v="1.96 lbs/hr, 1.0 g/hp/hr, 82_x000a_ppmvd@15%O2"/>
    <s v="1788"/>
    <s v="1.66 lbs/hr, 0.42 g/hp/hr, 39.26_x000a_ppmvd@15%O2"/>
    <s v="g/hp/hr"/>
    <n v="0.42"/>
    <n v="1788"/>
    <n v="0.42"/>
    <x v="6"/>
    <n v="7.1836380000000002"/>
    <s v="7E"/>
    <s v="Nitrogen Oxide"/>
    <s v="PASS"/>
    <s v="NA"/>
    <s v="Y"/>
    <m/>
    <m/>
  </r>
  <r>
    <x v="1"/>
    <n v="651"/>
    <x v="15"/>
    <s v="Augusta Compressor Facility- Utica Gas Services, L.L.C."/>
    <s v="8034 Bane Rd NE"/>
    <s v="East Twp."/>
    <s v="44427"/>
    <m/>
    <s v="Carroll"/>
    <x v="19"/>
    <s v="1,775-hp Caterpillar G3606 Compressor Engine w/ Oxidation Catalyst"/>
    <x v="2"/>
    <s v="Cat 3600 Series"/>
    <d v="2014-09-17T00:00:00"/>
    <s v="Oxid. Cat. 3(Catalytic Converter): Oxidative Catalyst; Oxid. Cat. 4(Catalytic Converter): Oxidative Catalyst; Oxid. Cat. 5(Catalytic Converter): Oxidative Catalyst; Oxid. Cat. 6(Catalytic Converter): Oxidative Catalyst; Oxid. Cat. 7(Catalytic Converter):"/>
    <s v="Great Plains Analytics"/>
    <s v="1775 hp"/>
    <s v="1.96 lbs/hr, 1.0 g/hp/hr, 82_x000a_ppmvd@15%O2"/>
    <s v="1788"/>
    <s v="1.66 lbs/hr, 0.42 g/hp/hr, 39.26_x000a_ppmvd@15%O2"/>
    <s v="g/hp/hr"/>
    <n v="0.42"/>
    <n v="1788"/>
    <n v="0.42"/>
    <x v="6"/>
    <n v="7.1836380000000002"/>
    <s v="7E"/>
    <s v="Nitrogen Oxide"/>
    <s v="PASS"/>
    <s v="NA"/>
    <s v="Y"/>
    <m/>
    <m/>
  </r>
  <r>
    <x v="1"/>
    <n v="663"/>
    <x v="15"/>
    <s v="Augusta Compressor Facility- Utica Gas Services, L.L.C."/>
    <s v="8034 Bane Rd NE"/>
    <s v="East Twp."/>
    <s v="44427"/>
    <m/>
    <s v="Carroll"/>
    <x v="19"/>
    <s v="1,775-hp Caterpillar G3606 Compressor Engine w/ Oxidation Catalyst"/>
    <x v="2"/>
    <s v="Cat 3600 Series"/>
    <d v="2014-09-18T00:00:00"/>
    <s v="Oxid. Cat. 3(Catalytic Converter): Oxidative Catalyst; Oxid. Cat. 4(Catalytic Converter): Oxidative Catalyst; Oxid. Cat. 5(Catalytic Converter): Oxidative Catalyst; Oxid. Cat. 6(Catalytic Converter): Oxidative Catalyst; Oxid. Cat. 7(Catalytic Converter):"/>
    <s v="Great Plains Analytics"/>
    <s v="1775 hp"/>
    <s v="1.96 lbs/hr, 1.0 g/hp/hr, 82_x000a_ppmvd@15%O2"/>
    <s v="1788"/>
    <s v="1.66 lbs/hr, 0.42 g/hp/hr, 39.26_x000a_ppmvd@15%O2"/>
    <s v="g/hp/hr"/>
    <n v="0.42"/>
    <n v="1788"/>
    <n v="0.42"/>
    <x v="6"/>
    <n v="7.1836380000000002"/>
    <s v="7E"/>
    <s v="Nitrogen Oxide"/>
    <s v="PASS"/>
    <s v="NA"/>
    <s v="Y"/>
    <m/>
    <m/>
  </r>
  <r>
    <x v="10"/>
    <n v="443"/>
    <x v="14"/>
    <s v="Kilgore Compressor Station-Utica Gas Services, LLC"/>
    <s v="Pontiff Rd"/>
    <s v="Kilgore"/>
    <s v="43988"/>
    <m/>
    <s v="Carroll"/>
    <x v="13"/>
    <s v="1,775 hp NG-fired 4SLB Stationary ICE equipped w/catalyst Caterpillar G3606:Serial Number: 4ZS01805"/>
    <x v="2"/>
    <s v="Cat 3600 Series"/>
    <d v="2016-12-02T00:00:00"/>
    <s v="CC001(Catalytic Converter): Compressor Engine #1 - Oxidation Catalyst; CC002(Catalytic Converter): Compressor Engine #2 - Oxidation Catalyst; CC003(Catalytic Converter): Compressor Engine #3 - Oxidation Catalyst; CC004(Catalytic Converter): Compressor Eng"/>
    <s v="Technical Compliance Solutions LLC"/>
    <s v="1775"/>
    <s v="2.0 g/Hp-hr, 1.96 lbs/hr"/>
    <s v="1615"/>
    <s v="0.42 g/Hp-hr, 1.50 lbs/hr"/>
    <s v="g/hp/hr"/>
    <n v="0.42"/>
    <n v="1615"/>
    <n v="0.42"/>
    <x v="6"/>
    <n v="7.1836380000000002"/>
    <s v="7E"/>
    <s v="Nitrogen Dioxide"/>
    <s v="PP"/>
    <s v="Y"/>
    <s v="NA"/>
    <m/>
    <m/>
  </r>
  <r>
    <x v="10"/>
    <n v="501"/>
    <x v="15"/>
    <s v="Augusta Compressor Facility- Utica Gas Services, L.L.C."/>
    <s v="8034 Bane Rd NE"/>
    <s v="East Twp."/>
    <s v="44427"/>
    <m/>
    <s v="Carroll"/>
    <x v="13"/>
    <s v="1,775-hp Caterpillar G3606 Compressor Engine w/ Oxidation Catalyst"/>
    <x v="2"/>
    <s v="Cat 3600 Series"/>
    <d v="2016-09-08T00:00:00"/>
    <s v="Oxid. Cat. 3(Catalytic Converter): Oxidative Catalyst; Oxid. Cat. 4(Catalytic Converter): Oxidative Catalyst; Oxid. Cat. 5(Catalytic Converter): Oxidative Catalyst; Oxid. Cat. 6(Catalytic Converter): Oxidative Catalyst; Oxid. Cat. 7(Catalytic Converter):"/>
    <s v="EcoTest Energy Services"/>
    <s v="1775 hp"/>
    <s v="1.96 lbs/hr, 1.0 g/hp/hr, 82_x000a_ppmvd@15%O2"/>
    <s v="1600 Hp or 90.1% of Max"/>
    <s v="1.48 lbs/hr, .42 g/hp/hr, 36_x000a_ppmvd@15%O2"/>
    <s v="g/hp/hr"/>
    <n v="0.42"/>
    <n v="1600"/>
    <n v="0.42"/>
    <x v="6"/>
    <n v="7.1836380000000002"/>
    <s v="7E"/>
    <s v="Nitrogen Dioxide"/>
    <s v="PP"/>
    <s v="Y"/>
    <s v="NA"/>
    <m/>
    <m/>
  </r>
  <r>
    <x v="6"/>
    <n v="797"/>
    <x v="17"/>
    <s v="Scio Compressor Station"/>
    <s v="37650 Bower Rd"/>
    <s v="Scio"/>
    <s v="43988"/>
    <m/>
    <s v="Harrison"/>
    <x v="13"/>
    <s v="Compressor Engine #6 - 1,775 HP Caterpillar G3606 (4S-LB) - natural gas-fired four-cycle lean burn internal combustion engine equipped with an oxidation catalyst controlling CO &amp; VOC emissions"/>
    <x v="2"/>
    <s v="Cat 3600 Series"/>
    <d v="2015-06-22T00:00:00"/>
    <s v="CC006(Catalytic Converter): Compressor Engine #6 - Oxidation Catalyst"/>
    <s v="Alliance Source Testing"/>
    <s v="1775 hp"/>
    <s v="0.50 g/hp-hr"/>
    <s v="1609 hp"/>
    <s v="0.42 g/hp-hr"/>
    <s v="g/hp/hr"/>
    <n v="0.42"/>
    <n v="1609"/>
    <n v="0.42"/>
    <x v="6"/>
    <n v="7.1836380000000002"/>
    <s v="7E"/>
    <s v="Nitrogen Dioxide"/>
    <s v="PP"/>
    <s v="NA"/>
    <s v="Y"/>
    <m/>
    <m/>
  </r>
  <r>
    <x v="9"/>
    <n v="1177"/>
    <x v="13"/>
    <s v="Cadiz Gas Plant"/>
    <s v="43071 Industrial Park Rd"/>
    <s v="Cadiz"/>
    <s v="43907"/>
    <m/>
    <s v="Harrison"/>
    <x v="14"/>
    <s v="Compressor Engine #7 - 4735 HP Caterpillar G3616 engine (CM-1206-7) - natural gas-fired four-stroke lean burn internal combustion engine equipped with an oxidation catalyst controlling CO, VOC and formaldehyde 95, 75, and 90 percent respectively."/>
    <x v="2"/>
    <s v="Cat 3600 Series"/>
    <d v="2013-11-14T00:00:00"/>
    <s v="CC007(Catalytic Converter): oxidation catalyst"/>
    <s v="Air Hygiene International"/>
    <s v="4,735 Hp"/>
    <s v="82.0 ppm"/>
    <s v="4,715 hp"/>
    <s v="5.1 ppm"/>
    <m/>
    <m/>
    <n v="4715"/>
    <m/>
    <x v="10"/>
    <n v="0"/>
    <s v="7E"/>
    <s v="Nitrogen Dioxide"/>
    <s v="PASS"/>
    <s v="NA"/>
    <s v="Y"/>
    <m/>
    <m/>
  </r>
  <r>
    <x v="9"/>
    <n v="1179"/>
    <x v="13"/>
    <s v="Cadiz Gas Plant"/>
    <s v="43071 Industrial Park Rd"/>
    <s v="Cadiz"/>
    <s v="43907"/>
    <m/>
    <s v="Harrison"/>
    <x v="15"/>
    <s v="Compressor Engine #8 - 4735 HP Caterpillar G3616 engine (CM-1206-8) - natural gas-fired four-stroke lean burn internal combustion engine equipped with an oxidation catalyst controlling CO, VOC and formaldehyde 95, 75, and 90 percent respectively."/>
    <x v="2"/>
    <s v="Cat 3600 Series"/>
    <d v="2013-11-14T00:00:00"/>
    <s v="CC008(Catalytic Converter): oxidation catalyst"/>
    <s v="Air Hygiene International"/>
    <s v="4,735 Hp"/>
    <s v="82.0 ppm"/>
    <s v="4,725"/>
    <s v="6.5 ppm"/>
    <m/>
    <m/>
    <n v="4725"/>
    <m/>
    <x v="10"/>
    <n v="0"/>
    <s v="7E"/>
    <s v="Nitrogen Dioxide"/>
    <s v="PASS"/>
    <s v="NA"/>
    <s v="Y"/>
    <m/>
    <m/>
  </r>
  <r>
    <x v="10"/>
    <n v="1348"/>
    <x v="17"/>
    <s v="Scio Compressor Station"/>
    <s v="37650 Bower Rd"/>
    <s v="Scio"/>
    <s v="43988"/>
    <m/>
    <s v="Harrison"/>
    <x v="15"/>
    <s v="Compressor Engine #8 - 1,775 HP Caterpillar G3606 (4S-LB) - natural gas-fired four-cycle lean burn internal combustion engine equipped with an oxidation catalyst controlling CO &amp; VOC emissions"/>
    <x v="2"/>
    <s v="Cat 3600 Series"/>
    <d v="2016-06-07T00:00:00"/>
    <s v="CC008(Catalytic Converter): Compressor Engine #8 - Oxidation Catalyst"/>
    <s v="EcoTest Energy Services"/>
    <s v="1775 hp"/>
    <s v="1.00 g/hp-hr"/>
    <s v="1707 hp"/>
    <s v="0.42 g/hp-hr"/>
    <s v="g/hp/hr"/>
    <n v="0.42"/>
    <n v="1707"/>
    <n v="0.42"/>
    <x v="6"/>
    <n v="7.1836380000000002"/>
    <s v="320"/>
    <s v="NOx - Nitrogen Oxides"/>
    <s v="PP"/>
    <s v="Y"/>
    <s v="NA"/>
    <m/>
    <m/>
  </r>
  <r>
    <x v="10"/>
    <n v="720"/>
    <x v="18"/>
    <s v="East Ohio Gas - Chippewa Station"/>
    <s v="17045 Galehouse Road"/>
    <s v="Doylestown"/>
    <s v="44230"/>
    <m/>
    <s v="Wayne"/>
    <x v="21"/>
    <s v="2,370 hp 4SLB SI ICE; CAT G3608"/>
    <x v="2"/>
    <s v="Cat 3600 Series"/>
    <d v="2016-05-18T00:00:00"/>
    <s v="Engine 5 Converter(Catalytic Converter): Engine #5; Cat B010(Catalytic Converter): Catalytic Converter for B010, engine #6; Catalytic(Catalytic Converter): Engine 7 Catalytic converter"/>
    <s v="Environmental Quality Management"/>
    <s v="2370 hp"/>
    <s v="2.0 g/hp-hr, 3.66 lb/hr_x000a_160 ppmdv @ 15% O2"/>
    <s v="2180 Hp"/>
    <s v="0.42 g/hp-hr, 2.04 lb/hr_x000a_30.8 ppmvd @ 15% O2"/>
    <s v="g/hp/hr"/>
    <n v="0.42"/>
    <n v="2180"/>
    <n v="0.42"/>
    <x v="8"/>
    <n v="9.5916744000000005"/>
    <s v="7E"/>
    <s v="Nitrogen Dioxide"/>
    <s v="PP"/>
    <s v="Y"/>
    <s v="NA"/>
    <s v="B010-2.75 Catalyst Pressure and 860 degF Catalyst temp, B014-1.2 Catalyst Pressure and 874 degF Catalyst Temperature"/>
    <m/>
  </r>
  <r>
    <x v="1"/>
    <n v="1630"/>
    <x v="25"/>
    <s v="Morristown Compressor Station"/>
    <s v="Between Hwys 100 and 203"/>
    <s v="Union Twp."/>
    <s v="43713"/>
    <m/>
    <s v="Belmont"/>
    <x v="8"/>
    <s v="compressor engine"/>
    <x v="3"/>
    <m/>
    <d v="2014-11-20T00:00:00"/>
    <s v="CC001(Catalytic Converter): Compressor Engine #1 Catalytic Converter; CC002(Catalytic Converter): Compressor Engine #2 Catalytic Converter; CC003(Catalytic Converter): Compressor Engine #3 Catalytic Converter; CC004(Catalytic Converter): Compressor Engine"/>
    <s v="Air Hygiene, Inc."/>
    <s v="2,370 hp"/>
    <s v="1.0 g/hp-hr"/>
    <s v="2,299 hp"/>
    <s v="0.42 g/hp-hr"/>
    <s v="g/hp/hr"/>
    <n v="0.42"/>
    <n v="2299"/>
    <n v="0.42"/>
    <x v="8"/>
    <n v="9.5916744000000005"/>
    <s v="7E"/>
    <s v="Nitrogen Dioxide"/>
    <s v="PASS"/>
    <s v="NA"/>
    <s v="Y"/>
    <m/>
    <m/>
  </r>
  <r>
    <x v="1"/>
    <n v="1649"/>
    <x v="25"/>
    <s v="Morristown Compressor Station"/>
    <s v="Between Hwys 100 and 203"/>
    <s v="Union Twp."/>
    <s v="43713"/>
    <m/>
    <s v="Belmont"/>
    <x v="8"/>
    <s v="compressor engine"/>
    <x v="3"/>
    <m/>
    <d v="2014-11-21T00:00:00"/>
    <s v="CC001(Catalytic Converter): Compressor Engine #1 Catalytic Converter; CC002(Catalytic Converter): Compressor Engine #2 Catalytic Converter; CC003(Catalytic Converter): Compressor Engine #3 Catalytic Converter; CC004(Catalytic Converter): Compressor Engine"/>
    <s v="Air Hygiene, Inc."/>
    <s v="2,370 hp"/>
    <s v="1.0 g/hp-hr"/>
    <s v="2,299 hp"/>
    <s v="0.42 g/hp-hr"/>
    <s v="g/hp/hr"/>
    <n v="0.42"/>
    <n v="2299"/>
    <n v="0.42"/>
    <x v="8"/>
    <n v="9.5916744000000005"/>
    <s v="7E"/>
    <s v="Nitrogen Dioxide"/>
    <s v="PASS"/>
    <s v="NA"/>
    <s v="Y"/>
    <m/>
    <m/>
  </r>
  <r>
    <x v="1"/>
    <n v="636"/>
    <x v="15"/>
    <s v="Augusta Compressor Facility- Utica Gas Services, L.L.C."/>
    <s v="8034 Bane Rd NE"/>
    <s v="East Twp."/>
    <s v="44427"/>
    <m/>
    <s v="Carroll"/>
    <x v="17"/>
    <s v="1,775-hp Caterpillar G3606 Compressor Engine w/ Oxidation Catalyst"/>
    <x v="2"/>
    <s v="Cat 3600 Series"/>
    <d v="2014-09-16T00:00:00"/>
    <s v="Oxid. Cat. 3(Catalytic Converter): Oxidative Catalyst; Oxid. Cat. 4(Catalytic Converter): Oxidative Catalyst; Oxid. Cat. 5(Catalytic Converter): Oxidative Catalyst; Oxid. Cat. 6(Catalytic Converter): Oxidative Catalyst; Oxid. Cat. 7(Catalytic Converter):"/>
    <s v="Great Plains Analytics"/>
    <s v="1775 hp"/>
    <s v="1.96 lbs/hr, 1.0 g/hp/hr, 82_x000a_ppmvd@15%O2"/>
    <s v="1817"/>
    <s v="1.75 lbs/hr, 0.43 g/hp/hr, 40.52_x000a_ppmvd@15%O2"/>
    <s v="g/hp/hr"/>
    <n v="0.43"/>
    <n v="1817"/>
    <n v="0.43"/>
    <x v="6"/>
    <n v="7.3546770000000006"/>
    <s v="7E"/>
    <s v="Nitrogen Oxide"/>
    <s v="PASS"/>
    <s v="NA"/>
    <s v="Y"/>
    <m/>
    <m/>
  </r>
  <r>
    <x v="1"/>
    <n v="658"/>
    <x v="15"/>
    <s v="Augusta Compressor Facility- Utica Gas Services, L.L.C."/>
    <s v="8034 Bane Rd NE"/>
    <s v="East Twp."/>
    <s v="44427"/>
    <m/>
    <s v="Carroll"/>
    <x v="17"/>
    <s v="1,775-hp Caterpillar G3606 Compressor Engine w/ Oxidation Catalyst"/>
    <x v="2"/>
    <s v="Cat 3600 Series"/>
    <d v="2014-09-17T00:00:00"/>
    <s v="Oxid. Cat. 3(Catalytic Converter): Oxidative Catalyst; Oxid. Cat. 4(Catalytic Converter): Oxidative Catalyst; Oxid. Cat. 5(Catalytic Converter): Oxidative Catalyst; Oxid. Cat. 6(Catalytic Converter): Oxidative Catalyst; Oxid. Cat. 7(Catalytic Converter):"/>
    <s v="Great Plains Analytics"/>
    <s v="1775 hp"/>
    <s v="1.96 lbs/hr, 1.0 g/hp/hr, 82_x000a_ppmvd@15%O2"/>
    <s v="1817"/>
    <s v="1.75 lbs/hr, 0.43 g/hp/hr, 40.52_x000a_ppmvd@15%O2"/>
    <s v="g/hp/hr"/>
    <n v="0.43"/>
    <n v="1817"/>
    <n v="0.43"/>
    <x v="6"/>
    <n v="7.3546770000000006"/>
    <s v="7E"/>
    <s v="Nitrogen Oxide"/>
    <s v="PASS"/>
    <s v="NA"/>
    <s v="Y"/>
    <m/>
    <m/>
  </r>
  <r>
    <x v="1"/>
    <n v="672"/>
    <x v="15"/>
    <s v="Augusta Compressor Facility- Utica Gas Services, L.L.C."/>
    <s v="8034 Bane Rd NE"/>
    <s v="East Twp."/>
    <s v="44427"/>
    <m/>
    <s v="Carroll"/>
    <x v="17"/>
    <s v="1,775-hp Caterpillar G3606 Compressor Engine w/ Oxidation Catalyst"/>
    <x v="2"/>
    <s v="Cat 3600 Series"/>
    <d v="2014-09-18T00:00:00"/>
    <s v="Oxid. Cat. 3(Catalytic Converter): Oxidative Catalyst; Oxid. Cat. 4(Catalytic Converter): Oxidative Catalyst; Oxid. Cat. 5(Catalytic Converter): Oxidative Catalyst; Oxid. Cat. 6(Catalytic Converter): Oxidative Catalyst; Oxid. Cat. 7(Catalytic Converter):"/>
    <s v="Great Plains Analytics"/>
    <s v="1775 hp"/>
    <s v="1.96 lbs/hr, 1.0 g/hp/hr, 82_x000a_ppmvd@15%O2"/>
    <s v="1817"/>
    <s v="1.75 lbs/hr, 0.43 g/hp/hr, 40.52_x000a_ppmvd@15%O2"/>
    <s v="g/hp/hr"/>
    <n v="0.43"/>
    <n v="1817"/>
    <n v="0.43"/>
    <x v="6"/>
    <n v="7.3546770000000006"/>
    <s v="7E"/>
    <s v="Nitrogen Oxide"/>
    <s v="PASS"/>
    <s v="NA"/>
    <s v="Y"/>
    <m/>
    <m/>
  </r>
  <r>
    <x v="1"/>
    <n v="1853"/>
    <x v="8"/>
    <s v="Archer Compressor Facility"/>
    <s v="County Highway 45"/>
    <s v="Cadiz"/>
    <s v="43907"/>
    <m/>
    <s v="Harrison"/>
    <x v="8"/>
    <s v="Compressor Engine #2  - 1775 HP Caterpillar G3606 (4S-LB) - natural gas-fired four-cycle lean burn internal combustion engine rated equipped with an oxidation catalyst controlling CO and VOC emissions."/>
    <x v="2"/>
    <s v="Cat 3600 Series"/>
    <d v="2014-11-10T00:00:00"/>
    <s v="OxidCat-102(Catalytic Converter): Oxidative Catalyst"/>
    <s v="EcoTest Energy Services"/>
    <s v="1775 hp"/>
    <s v="1.0 g/Hp-hr"/>
    <s v="1600 Hp"/>
    <s v="0.43 g/Hp-hr"/>
    <s v="g/hp/hr"/>
    <n v="0.43"/>
    <n v="1600"/>
    <n v="0.43"/>
    <x v="6"/>
    <n v="7.3546770000000006"/>
    <s v="7E"/>
    <s v="Nitrogen Dioxide"/>
    <s v="PASS"/>
    <s v="NA"/>
    <s v="Y"/>
    <s v="Method 7E not used.  Method 205, 320 and ASTM 6348-3  FTIR"/>
    <m/>
  </r>
  <r>
    <x v="1"/>
    <n v="1748"/>
    <x v="10"/>
    <s v="Arrowhead Compressor Station"/>
    <s v="E of Clements Rd and S of Jockey Hollow"/>
    <s v="Athens Twp."/>
    <s v="43977"/>
    <m/>
    <s v="Harrison"/>
    <x v="19"/>
    <s v="Compressor Engine #6 - Caterpillar G3608 - natural gas fired four-stroke, lean burn internal combustion engine rated at an operating capacity of 2,370 horsepower equipped with a catalytic convertor"/>
    <x v="2"/>
    <s v="Cat 3600 Series"/>
    <d v="2014-11-20T00:00:00"/>
    <s v="CC006(Catalytic Converter): Compressor Engine #6 Catalytic Convertor; CC07(Catalytic Converter): Compressor Engine #7 Catalytic Convertor; CC008(Catalytic Converter): Compressor Engine #8 Catalytic Convertor"/>
    <s v="Air Hygiene Inc."/>
    <s v="2370 hp"/>
    <s v="1.0 g/Hp-hr"/>
    <s v="2207 Hp"/>
    <s v="0.43 g/Hp-hr"/>
    <s v="g/hp/hr"/>
    <n v="0.43"/>
    <n v="2207"/>
    <n v="0.43"/>
    <x v="8"/>
    <n v="9.8200476000000005"/>
    <s v="7E"/>
    <s v="Nitrogen Dioxide"/>
    <s v="PASS"/>
    <s v="NA"/>
    <s v="Y"/>
    <m/>
    <m/>
  </r>
  <r>
    <x v="10"/>
    <n v="1542"/>
    <x v="26"/>
    <s v="Goliath Compressor Station"/>
    <s v="48208 St Rte 556"/>
    <s v="Beallsville"/>
    <s v="43716"/>
    <m/>
    <s v="Monroe"/>
    <x v="12"/>
    <s v="Compressor #5 - driven by Caterpillar G3608 engine"/>
    <x v="2"/>
    <s v="Cat 3600 Series"/>
    <d v="2016-01-13T00:00:00"/>
    <s v="C305Catalyst(Other): null"/>
    <s v="Technical Compliance Solutions"/>
    <s v="2370 hp"/>
    <s v="0.5 g/hp-hr"/>
    <s v="1497 hp"/>
    <s v="0.43 g/hp/hr"/>
    <s v="g/hp/hr"/>
    <n v="0.43"/>
    <n v="1497"/>
    <n v="0.43"/>
    <x v="8"/>
    <n v="9.8200476000000005"/>
    <s v="320"/>
    <s v="NOx - Nitrogen Oxides"/>
    <s v="PP"/>
    <s v="Y"/>
    <s v="NA"/>
    <m/>
    <m/>
  </r>
  <r>
    <x v="10"/>
    <n v="1156"/>
    <x v="19"/>
    <s v="Barnesville West Compressor Station"/>
    <s v="Hwy 801"/>
    <s v="Warren Twp."/>
    <s v="43713"/>
    <m/>
    <s v="Belmont"/>
    <x v="19"/>
    <s v="Compressor Engine #4 - Natural gas-fired four-stroke lean burn (4SLB) internal combustion engine rated at an operating capacity of 2,370 horsepower (hp) and equipped with an oxidation catalyst"/>
    <x v="2"/>
    <m/>
    <d v="2016-03-22T00:00:00"/>
    <s v="CC005(Catalytic Converter): Compressor Engine #5 Catalytic Converter; CC004(Catalytic Converter): Compressor Engine #4 Catalytic Converter; CC006(Catalytic Converter): Compressor Engine #6 Catalytic Converter"/>
    <s v="Air Hygiene, Inc."/>
    <s v="2370 hp"/>
    <s v="0.5 g/hp-hr"/>
    <s v="2198 hp"/>
    <s v="0.43 g/hp-hr"/>
    <s v="g/hp/hr"/>
    <n v="0.43"/>
    <n v="2198"/>
    <n v="0.43"/>
    <x v="8"/>
    <n v="9.8200476000000005"/>
    <s v="7E"/>
    <s v="Nitrogen Dioxide"/>
    <s v="PP"/>
    <s v="Y"/>
    <s v="NA"/>
    <m/>
    <m/>
  </r>
  <r>
    <x v="10"/>
    <n v="1157"/>
    <x v="19"/>
    <s v="Barnesville West Compressor Station"/>
    <s v="Hwy 801"/>
    <s v="Warren Twp."/>
    <s v="43713"/>
    <m/>
    <s v="Belmont"/>
    <x v="20"/>
    <s v="Compressor Engine #5 - Natural gas-fired four-stroke lean burn (4SLB) internal combustion engine rated at an operating capacity of 2,370 horsepower (hp) and equipped with an oxidation catalyst"/>
    <x v="2"/>
    <m/>
    <d v="2016-03-22T00:00:00"/>
    <s v="CC005(Catalytic Converter): Compressor Engine #5 Catalytic Converter; CC004(Catalytic Converter): Compressor Engine #4 Catalytic Converter; CC006(Catalytic Converter): Compressor Engine #6 Catalytic Converter"/>
    <s v="Air Hygiene, Inc."/>
    <s v="2370 hp"/>
    <s v="0.5 g/hp-hr"/>
    <s v="2277 hp"/>
    <s v="0.43 g/hp-hr"/>
    <s v="g/hp/hr"/>
    <n v="0.43"/>
    <n v="2277"/>
    <n v="0.43"/>
    <x v="8"/>
    <n v="9.8200476000000005"/>
    <s v="7E"/>
    <s v="Nitrogen Dioxide"/>
    <s v="PP"/>
    <s v="Y"/>
    <s v="NA"/>
    <m/>
    <m/>
  </r>
  <r>
    <x v="10"/>
    <n v="445"/>
    <x v="14"/>
    <s v="Kilgore Compressor Station-Utica Gas Services, LLC"/>
    <s v="Pontiff Rd"/>
    <s v="Kilgore"/>
    <s v="43988"/>
    <m/>
    <s v="Carroll"/>
    <x v="15"/>
    <s v="1,775 hp NG-fired 4SLB Stationary ICE equipped w/catalyst Caterpillar G3606:Serial Number: 4ZS01808"/>
    <x v="2"/>
    <s v="Cat 3600 Series"/>
    <d v="2016-12-02T00:00:00"/>
    <s v="CC001(Catalytic Converter): Compressor Engine #1 - Oxidation Catalyst; CC002(Catalytic Converter): Compressor Engine #2 - Oxidation Catalyst; CC003(Catalytic Converter): Compressor Engine #3 - Oxidation Catalyst; CC004(Catalytic Converter): Compressor Eng"/>
    <s v="Technical Compliance Solutions LLC"/>
    <s v="1775"/>
    <s v="2.0 g/Hp-hr, 1.96 lbs/hr"/>
    <s v="1667"/>
    <s v="0.44 g/Hp-hr, 1.61 lbs/hr"/>
    <s v="g/hp/hr"/>
    <n v="0.44"/>
    <n v="1667"/>
    <n v="0.44"/>
    <x v="6"/>
    <n v="7.525716000000001"/>
    <s v="7E"/>
    <s v="Nitrogen Dioxide"/>
    <s v="PP"/>
    <s v="Y"/>
    <s v="NA"/>
    <m/>
    <m/>
  </r>
  <r>
    <x v="10"/>
    <n v="1243"/>
    <x v="29"/>
    <s v="Blue Racer Midstream LLC - Guernsey Co Field Station #1"/>
    <s v="East of I-70E and US 40E"/>
    <s v="Fairview"/>
    <s v="43736"/>
    <m/>
    <s v="Guernsey"/>
    <x v="16"/>
    <s v="Compressor engine 1875 HP Cat 3606 4 stroke lean burn oxidation catalyst"/>
    <x v="2"/>
    <s v="Cat 3600 Series"/>
    <d v="2016-10-18T00:00:00"/>
    <s v="CC-2(Catalytic Converter): Catalytic Converter 2; CC-3(Catalytic Converter): Catalytic Converter 3"/>
    <s v="Great Plains Analytical Services"/>
    <s v="1,875 hp"/>
    <s v="1.00 g/hp-hr"/>
    <s v="1,822 hp"/>
    <s v="0.445 g/hp-hr"/>
    <s v="g/hp/hr"/>
    <n v="0.44500000000000001"/>
    <n v="1822"/>
    <n v="0.44500000000000001"/>
    <x v="14"/>
    <n v="8.0400375000000004"/>
    <s v="6348 03"/>
    <s v="NOx - Nitrogen Oxides"/>
    <s v="PP"/>
    <s v="N"/>
    <s v="NA"/>
    <m/>
    <m/>
  </r>
  <r>
    <x v="10"/>
    <n v="506"/>
    <x v="15"/>
    <s v="Augusta Compressor Facility- Utica Gas Services, L.L.C."/>
    <s v="8034 Bane Rd NE"/>
    <s v="East Twp."/>
    <s v="44427"/>
    <m/>
    <s v="Carroll"/>
    <x v="16"/>
    <s v="1,775-hp Caterpillar G3606 Compressor Engine w/ Oxidation Catalyst"/>
    <x v="2"/>
    <s v="Cat 3600 Series"/>
    <d v="2016-09-08T00:00:00"/>
    <s v="Oxid. Cat. 3(Catalytic Converter): Oxidative Catalyst; Oxid. Cat. 4(Catalytic Converter): Oxidative Catalyst; Oxid. Cat. 5(Catalytic Converter): Oxidative Catalyst; Oxid. Cat. 6(Catalytic Converter): Oxidative Catalyst; Oxid. Cat. 7(Catalytic Converter):"/>
    <s v="EcoTest Energy Services"/>
    <s v="1775 hp"/>
    <s v="1.96 lbs/hr, 1.0 g/hp/hr, 82_x000a_ppmvd@15%O2"/>
    <s v="1600 Hp or 90.1% of Max"/>
    <s v="1.6 lbs/hr, .45 g/hp/hr, 40_x000a_ppmvd@15%O2"/>
    <s v="g/hp/hr"/>
    <n v="0.45"/>
    <n v="1600"/>
    <n v="0.45"/>
    <x v="6"/>
    <n v="7.6967550000000005"/>
    <s v="7E"/>
    <s v="Nitrogen Dioxide"/>
    <s v="PP"/>
    <s v="Y"/>
    <s v="NA"/>
    <m/>
    <m/>
  </r>
  <r>
    <x v="10"/>
    <n v="721"/>
    <x v="18"/>
    <s v="East Ohio Gas - Chippewa Station"/>
    <s v="17045 Galehouse Road"/>
    <s v="Doylestown"/>
    <s v="44230"/>
    <m/>
    <s v="Wayne"/>
    <x v="7"/>
    <s v="2,370 hp 4SLB SI ICE: CAT 3608 w/catalyst"/>
    <x v="2"/>
    <s v="Cat 3600 Series"/>
    <d v="2016-05-18T00:00:00"/>
    <s v="Engine 5 Converter(Catalytic Converter): Engine #5; Cat B010(Catalytic Converter): Catalytic Converter for B010, engine #6; Catalytic(Catalytic Converter): Engine 7 Catalytic converter"/>
    <s v="Environmental Quality Management"/>
    <s v="2370 hp"/>
    <s v="1.0 g/hp-hr, 2.61 lb/hr_x000a_82 ppmdv @ 15% O2"/>
    <s v="2228 Hp"/>
    <s v="0.45 g/hp-hr, 2.19 lb/hr_x000a_33.0 ppmdv @ 15% O2"/>
    <s v="g/hp/hr"/>
    <n v="0.45"/>
    <n v="2228"/>
    <n v="0.45"/>
    <x v="8"/>
    <n v="10.276794000000001"/>
    <s v="7E"/>
    <s v="Nitrogen Dioxide"/>
    <s v="PP"/>
    <s v="Y"/>
    <s v="NA"/>
    <s v="B010-2.75 Catalyst Pressure and 860 degF Catalyst temp, B014-1.2 Catalyst Pressure and 874 degF Catalyst Temperature"/>
    <m/>
  </r>
  <r>
    <x v="6"/>
    <n v="340"/>
    <x v="37"/>
    <s v="Trailway Wood II"/>
    <s v="2261 County Rd 168"/>
    <s v="Dundee"/>
    <s v="44624"/>
    <m/>
    <s v="Holmes"/>
    <x v="22"/>
    <s v="4SLB Stationary RICE Natural Gas Engine #1"/>
    <x v="2"/>
    <m/>
    <d v="2015-04-16T00:00:00"/>
    <s v="Engineered to meet the standard"/>
    <s v="Custom Stack Analysis"/>
    <s v="452.8 KW"/>
    <s v="82 ppm @ 15% O2"/>
    <s v="188.6 KW"/>
    <s v="71.63 ppm @ 15% O2"/>
    <m/>
    <m/>
    <m/>
    <m/>
    <x v="18"/>
    <m/>
    <s v="7E"/>
    <s v="Nitrogen Oxide"/>
    <s v="PP"/>
    <s v="NA"/>
    <s v="Y"/>
    <s v="Operated at only 41.78 % of load. .  If operated at a rate higher than 10% of the tested a new test will be required."/>
    <s v="Yes"/>
  </r>
  <r>
    <x v="10"/>
    <n v="1715"/>
    <x v="38"/>
    <s v="Long Compressor Station"/>
    <s v="55135 Batesville Rd"/>
    <s v="Quaker City"/>
    <s v="43773"/>
    <m/>
    <s v="Noble"/>
    <x v="14"/>
    <s v="1,680 hp Waukesha 7044GSI  NG Fired-rich burn-4stroke compressor engine"/>
    <x v="1"/>
    <s v="Waukesha L7044GSI"/>
    <d v="2016-01-28T00:00:00"/>
    <s v="C-01(Catalytic Converter): Non-selective catalyst reduction device for C-2000; C-02(Catalytic Converter): Non-selective catalyst reduction device for C-2100; C-03(Catalytic Converter): Non-selective catalyst reduction device for C-2200; C-04(Catalytic Con"/>
    <s v="Technical Compliance Solutions"/>
    <s v="1680 hp"/>
    <s v="1.0 g/hp-hr"/>
    <s v="1616 hp"/>
    <s v="0.00 g/hp-hr"/>
    <s v="g/hp/hr"/>
    <n v="0"/>
    <n v="1616"/>
    <n v="0"/>
    <x v="19"/>
    <n v="0"/>
    <s v="320"/>
    <s v="NOx - Nitrogen Oxides"/>
    <s v="PP"/>
    <s v="Y"/>
    <s v="NA"/>
    <m/>
    <m/>
  </r>
  <r>
    <x v="10"/>
    <n v="1654"/>
    <x v="39"/>
    <s v="E2 Appalachian LLC - Batesville"/>
    <s v="58380 St John Rd"/>
    <s v="Quaker City"/>
    <s v="43773"/>
    <m/>
    <s v="Noble"/>
    <x v="10"/>
    <s v="1,680 Hp. Waukesha (L7044GSI) natural gas-fired, rich burn, turbocharged, with oxidation catalyst, compressor engine"/>
    <x v="1"/>
    <s v="Waukesha L7044GSI"/>
    <d v="2016-07-11T00:00:00"/>
    <s v="C2701C(Catalytic Converter): Engine Catalyst; C2707C(Catalytic Converter): Engine Catalyst; C2708C(Catalytic Converter): Engine Catalyst"/>
    <s v="Alliance Source Testing"/>
    <s v="1,680 hp"/>
    <s v="1.0 g/hp-hr"/>
    <s v="1,529 hp"/>
    <s v="0 g/hp-hr"/>
    <s v="g/hp/hr"/>
    <n v="0"/>
    <n v="1529"/>
    <n v="0"/>
    <x v="19"/>
    <n v="0"/>
    <s v="7E"/>
    <s v="Nitrogen Dioxide"/>
    <s v="PP"/>
    <s v="Y"/>
    <s v="NA"/>
    <m/>
    <m/>
  </r>
  <r>
    <x v="10"/>
    <n v="1654"/>
    <x v="39"/>
    <s v="E2 Appalachian LLC - Batesville"/>
    <s v="58380 St John Rd"/>
    <s v="Quaker City"/>
    <s v="43773"/>
    <m/>
    <s v="Noble"/>
    <x v="10"/>
    <s v="1,680 Hp. Waukesha (L7044GSI) natural gas-fired, rich burn, turbocharged, with oxidation catalyst, compressor engine"/>
    <x v="1"/>
    <s v="Waukesha L7044GSI"/>
    <d v="2016-07-11T00:00:00"/>
    <s v="C2701C(Catalytic Converter): Engine Catalyst; C2707C(Catalytic Converter): Engine Catalyst; C2708C(Catalytic Converter): Engine Catalyst"/>
    <s v="Alliance Source Testing"/>
    <s v="1,680 hp"/>
    <s v="1.0 g/hp-hr"/>
    <s v="1,529 hp"/>
    <s v="0 g/hp-hr"/>
    <s v="g/hp/hr"/>
    <n v="0"/>
    <n v="1529"/>
    <n v="0"/>
    <x v="19"/>
    <n v="0"/>
    <s v="7E"/>
    <s v="Nitrogen Dioxide"/>
    <s v="PP"/>
    <s v="Y"/>
    <s v="NA"/>
    <m/>
    <m/>
  </r>
  <r>
    <x v="10"/>
    <n v="1587"/>
    <x v="40"/>
    <s v="E2 Appalachian Compression LLC - Reusser"/>
    <s v="Twp Hwy 68 and Twp Hwy 66"/>
    <s v="Woodsfield"/>
    <s v="43793"/>
    <m/>
    <s v="Monroe"/>
    <x v="14"/>
    <s v="1680 Hp. natural gas rich burn compressor engine - Waukesha L7044GSI"/>
    <x v="1"/>
    <s v="Waukesha L7044GSI"/>
    <d v="2016-07-14T00:00:00"/>
    <s v="C-1(Catalytic Converter): Engine Catalyst; C-2(Catalytic Converter): Engine Catalyst; C-3(Catalytic Converter): Engine #3 Catalyst; C-4(Catalytic Converter): Engine #4 Catalyst; C-5(Catalytic Converter): Engine #5 Catalyst; C-6(Catalytic Converter): Engin"/>
    <s v="Alliance Source Testing"/>
    <s v="1680 hp"/>
    <s v="0.99 lb/hr"/>
    <s v="1680 hp"/>
    <s v="0.001 lb/hr"/>
    <s v="lbs/hr"/>
    <n v="1E-3"/>
    <n v="1680"/>
    <n v="2.7023809523809525E-4"/>
    <x v="19"/>
    <n v="4.3747440000000007E-3"/>
    <s v="7E"/>
    <s v="Nitrogen Dioxide"/>
    <s v="PP"/>
    <s v="Y"/>
    <s v="NA"/>
    <m/>
    <m/>
  </r>
  <r>
    <x v="1"/>
    <n v="1628"/>
    <x v="25"/>
    <s v="Morristown Compressor Station"/>
    <s v="Between Hwys 100 and 203"/>
    <s v="Union Twp."/>
    <s v="43713"/>
    <m/>
    <s v="Belmont"/>
    <x v="10"/>
    <s v="compressor engine"/>
    <x v="3"/>
    <m/>
    <d v="2014-11-20T00:00:00"/>
    <s v="CC001(Catalytic Converter): Compressor Engine #1 Catalytic Converter; CC002(Catalytic Converter): Compressor Engine #2 Catalytic Converter; CC003(Catalytic Converter): Compressor Engine #3 Catalytic Converter; CC004(Catalytic Converter): Compressor Engine"/>
    <s v="Air Hygiene, Inc."/>
    <s v="2,370 hp"/>
    <s v="1.0 g/hp-hr"/>
    <s v="2,236 hp"/>
    <s v="0.45 g/hp-hr"/>
    <s v="g/hp/hr"/>
    <n v="0.45"/>
    <n v="2236"/>
    <n v="0.45"/>
    <x v="8"/>
    <n v="10.276794000000001"/>
    <s v="7E"/>
    <s v="Nitrogen Dioxide"/>
    <s v="PASS"/>
    <s v="NA"/>
    <s v="Y"/>
    <m/>
    <m/>
  </r>
  <r>
    <x v="1"/>
    <n v="1645"/>
    <x v="25"/>
    <s v="Morristown Compressor Station"/>
    <s v="Between Hwys 100 and 203"/>
    <s v="Union Twp."/>
    <s v="43713"/>
    <m/>
    <s v="Belmont"/>
    <x v="10"/>
    <s v="compressor engine"/>
    <x v="3"/>
    <m/>
    <d v="2014-11-21T00:00:00"/>
    <s v="CC001(Catalytic Converter): Compressor Engine #1 Catalytic Converter; CC002(Catalytic Converter): Compressor Engine #2 Catalytic Converter; CC003(Catalytic Converter): Compressor Engine #3 Catalytic Converter; CC004(Catalytic Converter): Compressor Engine"/>
    <s v="Air Hygiene, Inc."/>
    <s v="2,370 hp"/>
    <s v="1.0 g/hp-hr"/>
    <s v="2,236 hp"/>
    <s v="0.45 g/hp-hr"/>
    <s v="g/hp/hr"/>
    <n v="0.45"/>
    <n v="2236"/>
    <n v="0.45"/>
    <x v="8"/>
    <n v="10.276794000000001"/>
    <s v="7E"/>
    <s v="Nitrogen Dioxide"/>
    <s v="PASS"/>
    <s v="NA"/>
    <s v="Y"/>
    <m/>
    <m/>
  </r>
  <r>
    <x v="10"/>
    <n v="1584"/>
    <x v="40"/>
    <s v="E2 Appalachian Compression LLC - Reusser"/>
    <s v="Twp Hwy 68 and Twp Hwy 66"/>
    <s v="Woodsfield"/>
    <s v="43793"/>
    <m/>
    <s v="Monroe"/>
    <x v="11"/>
    <s v="1680 Hp. natural gas rich burn compressor engine - Waukesha L7044GSI"/>
    <x v="1"/>
    <s v="Waukesha L7044GSI"/>
    <d v="2016-07-14T00:00:00"/>
    <s v="C-1(Catalytic Converter): Engine Catalyst; C-2(Catalytic Converter): Engine Catalyst; C-3(Catalytic Converter): Engine #3 Catalyst; C-4(Catalytic Converter): Engine #4 Catalyst; C-5(Catalytic Converter): Engine #5 Catalyst; C-6(Catalytic Converter): Engin"/>
    <s v="Alliance Source Testing"/>
    <s v="1680 hp"/>
    <s v="0.99 lb/hr"/>
    <s v="1680 hp"/>
    <s v="0.006 lb/hr"/>
    <s v="lbs/hr"/>
    <n v="6.0000000000000001E-3"/>
    <n v="1680"/>
    <n v="1.6214285714285716E-3"/>
    <x v="19"/>
    <n v="2.6248464000000006E-2"/>
    <s v="7E"/>
    <s v="Nitrogen Dioxide"/>
    <s v="PP"/>
    <s v="Y"/>
    <s v="NA"/>
    <m/>
    <m/>
  </r>
  <r>
    <x v="1"/>
    <n v="2082"/>
    <x v="41"/>
    <s v="E2 Appalachian Compression LLC - Upper Hill"/>
    <s v="Opossum Run Rd and Town Hwy 120"/>
    <s v="Sarahsville"/>
    <s v="43779"/>
    <m/>
    <s v="Noble"/>
    <x v="19"/>
    <s v="1,680 Hp. Waukesha (L7044GSI) natural gas-fired, rich burn, turbocharged, with oxidation catalyst, compressor engine."/>
    <x v="1"/>
    <s v="Waukesha L7044GSI"/>
    <d v="2014-07-15T00:00:00"/>
    <s v="C-9(Catalytic Converter): Engine Catalyst"/>
    <s v="E2 Energy Services"/>
    <s v="1,680 Hp"/>
    <s v="0.99 lb/hr"/>
    <s v="1,545 Hp"/>
    <s v="0.02 lb/hr"/>
    <s v="lbs/hr"/>
    <n v="0.02"/>
    <n v="1545"/>
    <n v="5.8770226537216827E-3"/>
    <x v="19"/>
    <n v="9.5140063689320389E-2"/>
    <s v="7E"/>
    <s v="Nitrogen Dioxide"/>
    <s v="PASS"/>
    <s v="NA"/>
    <s v="Y"/>
    <m/>
    <m/>
  </r>
  <r>
    <x v="1"/>
    <n v="2082"/>
    <x v="41"/>
    <s v="E2 Appalachian Compression LLC - Upper Hill"/>
    <s v="Opossum Run Rd and Town Hwy 120"/>
    <s v="Sarahsville"/>
    <s v="43779"/>
    <m/>
    <s v="Noble"/>
    <x v="19"/>
    <s v="1,680 Hp. Waukesha (L7044GSI) natural gas-fired, rich burn, turbocharged, with oxidation catalyst, compressor engine."/>
    <x v="1"/>
    <s v="Waukesha L7044GSI"/>
    <d v="2014-07-15T00:00:00"/>
    <s v="C-9(Catalytic Converter): Engine Catalyst"/>
    <s v="E2 Energy Services"/>
    <s v="1,680 Hp"/>
    <s v="0.99 lb/hr"/>
    <s v="1,545 Hp"/>
    <s v="0.02 lb/hr"/>
    <s v="lbs/hr"/>
    <n v="0.02"/>
    <n v="1545"/>
    <n v="5.8770226537216827E-3"/>
    <x v="19"/>
    <n v="9.5140063689320389E-2"/>
    <s v="7E"/>
    <s v="Nitrogen Dioxide"/>
    <s v="PASS"/>
    <s v="NA"/>
    <s v="Y"/>
    <m/>
    <m/>
  </r>
  <r>
    <x v="10"/>
    <n v="1576"/>
    <x v="40"/>
    <s v="E2 Appalachian Compression LLC - Reusser"/>
    <s v="Twp Hwy 68 and Twp Hwy 66"/>
    <s v="Woodsfield"/>
    <s v="43793"/>
    <m/>
    <s v="Monroe"/>
    <x v="14"/>
    <s v="1680 Hp. natural gas rich burn compressor engine - Waukesha L7044GSI"/>
    <x v="1"/>
    <s v="Waukesha L7044GSI"/>
    <d v="2016-03-18T00:00:00"/>
    <s v="C-7(Catalytic Converter): Engine #7Catalyst"/>
    <s v="E2 Energy Services"/>
    <s v="1680 hp"/>
    <s v="0.99 lb/hr"/>
    <s v="1535 hp"/>
    <s v="0.02 l/bhr"/>
    <s v="lbs/hr"/>
    <n v="0.02"/>
    <n v="1535"/>
    <n v="5.9153094462540716E-3"/>
    <x v="19"/>
    <n v="9.575986866449511E-2"/>
    <s v="6348 03"/>
    <s v="NOx - Nitrogen Oxides"/>
    <s v="PP"/>
    <s v="Y"/>
    <s v="NA"/>
    <m/>
    <m/>
  </r>
  <r>
    <x v="10"/>
    <n v="1705"/>
    <x v="38"/>
    <s v="Long Compressor Station"/>
    <s v="55135 Batesville Rd"/>
    <s v="Quaker City"/>
    <s v="43773"/>
    <m/>
    <s v="Noble"/>
    <x v="11"/>
    <s v="1,680 hp Waukesha 7044GSI  NG Fired-rich burn-4stroke compressor engine"/>
    <x v="1"/>
    <s v="Waukesha L7044GSI"/>
    <d v="2016-01-28T00:00:00"/>
    <s v="C-01(Catalytic Converter): Non-selective catalyst reduction device for C-2000; C-02(Catalytic Converter): Non-selective catalyst reduction device for C-2100; C-03(Catalytic Converter): Non-selective catalyst reduction device for C-2200; C-04(Catalytic Con"/>
    <s v="Technical Compliance Solutions"/>
    <s v="1680 hp"/>
    <s v="1.0 g/hp-hr"/>
    <s v="1627 hp"/>
    <s v="0.01 g/hp-hr"/>
    <s v="g/hp/hr"/>
    <n v="0.01"/>
    <n v="1627"/>
    <n v="0.01"/>
    <x v="19"/>
    <n v="0.1618848"/>
    <s v="320"/>
    <s v="NOx - Nitrogen Oxides"/>
    <s v="PP"/>
    <s v="Y"/>
    <s v="NA"/>
    <m/>
    <m/>
  </r>
  <r>
    <x v="1"/>
    <n v="189"/>
    <x v="15"/>
    <s v="Augusta Compressor Facility- Utica Gas Services, L.L.C."/>
    <s v="8034 Bane Rd NE"/>
    <s v="East Twp."/>
    <s v="44427"/>
    <m/>
    <s v="Carroll"/>
    <x v="18"/>
    <s v="1,775-hp Caterpillar G3606 Compressor Engine w/ Oxidation Catalyst"/>
    <x v="2"/>
    <s v="Cat 3600 Series"/>
    <d v="2014-09-17T00:00:00"/>
    <s v="Oxid. Cat. 3(Catalytic Converter): Oxidative Catalyst; Oxid. Cat. 4(Catalytic Converter): Oxidative Catalyst; Oxid. Cat. 5(Catalytic Converter): Oxidative Catalyst; Oxid. Cat. 6(Catalytic Converter): Oxidative Catalyst; Oxid. Cat. 7(Catalytic Converter):"/>
    <s v="Great Plains Analytics"/>
    <s v="1775 Hp"/>
    <s v="1.96 lbs/hr, 1.0 g/hp/hr, 82_x000a_ppmvd@15%O2"/>
    <s v="1780"/>
    <s v="1.84 lbs/hr, 0..46 g/hp/hr, 42.81_x000a_ppmvd@15%O2"/>
    <s v="g/hp/hr"/>
    <n v="0.46"/>
    <n v="1780"/>
    <n v="0.46"/>
    <x v="6"/>
    <n v="7.8677940000000008"/>
    <s v="7E"/>
    <s v="Nitrogen Oxide"/>
    <s v="PASS"/>
    <s v="NA"/>
    <s v="Y"/>
    <m/>
    <m/>
  </r>
  <r>
    <x v="1"/>
    <n v="639"/>
    <x v="15"/>
    <s v="Augusta Compressor Facility- Utica Gas Services, L.L.C."/>
    <s v="8034 Bane Rd NE"/>
    <s v="East Twp."/>
    <s v="44427"/>
    <m/>
    <s v="Carroll"/>
    <x v="18"/>
    <s v="1,775-hp Caterpillar G3606 Compressor Engine w/ Oxidation Catalyst"/>
    <x v="2"/>
    <s v="Cat 3600 Series"/>
    <d v="2014-09-16T00:00:00"/>
    <s v="Oxid. Cat. 3(Catalytic Converter): Oxidative Catalyst; Oxid. Cat. 4(Catalytic Converter): Oxidative Catalyst; Oxid. Cat. 5(Catalytic Converter): Oxidative Catalyst; Oxid. Cat. 6(Catalytic Converter): Oxidative Catalyst; Oxid. Cat. 7(Catalytic Converter):"/>
    <s v="Great Plains Analytics"/>
    <s v="1775 Hp"/>
    <s v="1.96 lbs/hr, 1.0 g/hp/hr, 82_x000a_ppmvd@15%O2"/>
    <s v="1780"/>
    <s v="1.84 lbs/hr, 0..46 g/hp/hr, 42.81_x000a_ppmvd@15%O2"/>
    <s v="g/hp/hr"/>
    <n v="0.46"/>
    <n v="1780"/>
    <n v="0.46"/>
    <x v="6"/>
    <n v="7.8677940000000008"/>
    <s v="7E"/>
    <s v="Nitrogen Oxide"/>
    <s v="PASS"/>
    <s v="NA"/>
    <s v="Y"/>
    <m/>
    <m/>
  </r>
  <r>
    <x v="1"/>
    <n v="675"/>
    <x v="15"/>
    <s v="Augusta Compressor Facility- Utica Gas Services, L.L.C."/>
    <s v="8034 Bane Rd NE"/>
    <s v="East Twp."/>
    <s v="44427"/>
    <m/>
    <s v="Carroll"/>
    <x v="18"/>
    <s v="1,775-hp Caterpillar G3606 Compressor Engine w/ Oxidation Catalyst"/>
    <x v="2"/>
    <s v="Cat 3600 Series"/>
    <d v="2014-09-18T00:00:00"/>
    <s v="Oxid. Cat. 3(Catalytic Converter): Oxidative Catalyst; Oxid. Cat. 4(Catalytic Converter): Oxidative Catalyst; Oxid. Cat. 5(Catalytic Converter): Oxidative Catalyst; Oxid. Cat. 6(Catalytic Converter): Oxidative Catalyst; Oxid. Cat. 7(Catalytic Converter):"/>
    <s v="Great Plains Analytics"/>
    <s v="1775 Hp"/>
    <s v="1.96 lbs/hr, 1.0 g/hp/hr, 82_x000a_ppmvd@15%O2"/>
    <s v="1780"/>
    <s v="1.84 lbs/hr, 0..46 g/hp/hr, 42.81_x000a_ppmvd@15%O2"/>
    <s v="g/hp/hr"/>
    <n v="0.46"/>
    <n v="1780"/>
    <n v="0.46"/>
    <x v="6"/>
    <n v="7.8677940000000008"/>
    <s v="7E"/>
    <s v="Nitrogen Oxide"/>
    <s v="PASS"/>
    <s v="NA"/>
    <s v="Y"/>
    <m/>
    <m/>
  </r>
  <r>
    <x v="1"/>
    <n v="2025"/>
    <x v="40"/>
    <s v="E2 Appalachian Compression LLC - Reusser"/>
    <s v="Twp Hwy 68 and Twp Hwy 66"/>
    <s v="Woodsfield"/>
    <s v="43793"/>
    <m/>
    <s v="Monroe"/>
    <x v="15"/>
    <s v="1680 Hp. natural gas rich burn compressor engine - Waukesha L7044GSI"/>
    <x v="1"/>
    <s v="Waukesha L7044GSI"/>
    <d v="2014-12-08T00:00:00"/>
    <s v="C-3(Catalytic Converter): Engine #3 Catalyst; C-4(Catalytic Converter): Engine #4 Catalyst; C-5(Catalytic Converter): Engine #5 Catalyst; C-6(Catalytic Converter): Engine #6Catalyst; C-8(Catalytic Converter): Engine #8 Catalyst"/>
    <s v="E2 Energy Services"/>
    <s v="1,680 hp"/>
    <s v="0.99 lb/hr"/>
    <s v="1,551 hp"/>
    <s v="0.04 lb/hr"/>
    <s v="lbs/hr"/>
    <n v="0.04"/>
    <n v="1551"/>
    <n v="1.1708575112830431E-2"/>
    <x v="19"/>
    <n v="0.18954403404255318"/>
    <s v="6348 03"/>
    <s v="NOx - Nitrogen Oxides"/>
    <s v="PASS"/>
    <s v="NA"/>
    <s v="Y"/>
    <m/>
    <m/>
  </r>
  <r>
    <x v="1"/>
    <n v="2041"/>
    <x v="40"/>
    <s v="E2 Appalachian Compression LLC - Reusser"/>
    <s v="Twp Hwy 68 and Twp Hwy 66"/>
    <s v="Woodsfield"/>
    <s v="43793"/>
    <m/>
    <s v="Monroe"/>
    <x v="15"/>
    <s v="1680 Hp. natural gas rich burn compressor engine - Waukesha L7044GSI"/>
    <x v="1"/>
    <s v="Waukesha L7044GSI"/>
    <d v="2014-12-10T00:00:00"/>
    <s v="C-3(Catalytic Converter): Engine #3 Catalyst; C-4(Catalytic Converter): Engine #4 Catalyst; C-5(Catalytic Converter): Engine #5 Catalyst; C-6(Catalytic Converter): Engine #6Catalyst; C-8(Catalytic Converter): Engine #8 Catalyst"/>
    <s v="E2 Energy Services"/>
    <s v="1,680 hp"/>
    <s v="0.99 lb/hr"/>
    <s v="1,551 hp"/>
    <s v="0.04 lb/hr"/>
    <s v="lbs/hr"/>
    <n v="0.04"/>
    <n v="1551"/>
    <n v="1.1708575112830431E-2"/>
    <x v="19"/>
    <n v="0.18954403404255318"/>
    <s v="6348 03"/>
    <s v="NOx - Nitrogen Oxides"/>
    <s v="PASS"/>
    <s v="NA"/>
    <s v="Y"/>
    <m/>
    <m/>
  </r>
  <r>
    <x v="1"/>
    <n v="2055"/>
    <x v="40"/>
    <s v="E2 Appalachian Compression LLC - Reusser"/>
    <s v="Twp Hwy 68 and Twp Hwy 66"/>
    <s v="Woodsfield"/>
    <s v="43793"/>
    <m/>
    <s v="Monroe"/>
    <x v="15"/>
    <s v="1680 Hp. natural gas rich burn compressor engine - Waukesha L7044GSI"/>
    <x v="1"/>
    <s v="Waukesha L7044GSI"/>
    <d v="2014-12-11T00:00:00"/>
    <s v="C-3(Catalytic Converter): Engine #3 Catalyst; C-4(Catalytic Converter): Engine #4 Catalyst; C-5(Catalytic Converter): Engine #5 Catalyst; C-6(Catalytic Converter): Engine #6Catalyst; C-8(Catalytic Converter): Engine #8 Catalyst"/>
    <s v="E2 Energy Services"/>
    <s v="1,680 hp"/>
    <s v="0.99 lb/hr"/>
    <s v="1,551 hp"/>
    <s v="0.04 lb/hr"/>
    <s v="lbs/hr"/>
    <n v="0.04"/>
    <n v="1551"/>
    <n v="1.1708575112830431E-2"/>
    <x v="19"/>
    <n v="0.18954403404255318"/>
    <s v="6348 03"/>
    <s v="NOx - Nitrogen Oxides"/>
    <s v="PASS"/>
    <s v="NA"/>
    <s v="Y"/>
    <m/>
    <m/>
  </r>
  <r>
    <x v="1"/>
    <n v="2016"/>
    <x v="40"/>
    <s v="E2 Appalachian Compression LLC - Reusser"/>
    <s v="Twp Hwy 68 and Twp Hwy 66"/>
    <s v="Woodsfield"/>
    <s v="43793"/>
    <m/>
    <s v="Monroe"/>
    <x v="11"/>
    <s v="1680 Hp. natural gas rich burn compressor engine - Waukesha L7044GSI"/>
    <x v="1"/>
    <s v="Waukesha L7044GSI"/>
    <d v="2014-12-08T00:00:00"/>
    <s v="C-3(Catalytic Converter): Engine #3 Catalyst; C-4(Catalytic Converter): Engine #4 Catalyst; C-5(Catalytic Converter): Engine #5 Catalyst; C-6(Catalytic Converter): Engine #6Catalyst; C-8(Catalytic Converter): Engine #8 Catalyst"/>
    <s v="E2 Energy Services"/>
    <s v="1,680 hp"/>
    <s v="0.99 lb/hr"/>
    <s v="1,590 hp"/>
    <s v="0.06 lb/hr"/>
    <s v="lbs/hr"/>
    <n v="0.06"/>
    <n v="1590"/>
    <n v="1.7132075471698111E-2"/>
    <x v="19"/>
    <n v="0.2773422611320755"/>
    <s v="6348 03"/>
    <s v="NOx - Nitrogen Oxides"/>
    <s v="PASS"/>
    <s v="NA"/>
    <s v="Y"/>
    <m/>
    <m/>
  </r>
  <r>
    <x v="1"/>
    <n v="2032"/>
    <x v="40"/>
    <s v="E2 Appalachian Compression LLC - Reusser"/>
    <s v="Twp Hwy 68 and Twp Hwy 66"/>
    <s v="Woodsfield"/>
    <s v="43793"/>
    <m/>
    <s v="Monroe"/>
    <x v="11"/>
    <s v="1680 Hp. natural gas rich burn compressor engine - Waukesha L7044GSI"/>
    <x v="1"/>
    <s v="Waukesha L7044GSI"/>
    <d v="2014-12-10T00:00:00"/>
    <s v="C-3(Catalytic Converter): Engine #3 Catalyst; C-4(Catalytic Converter): Engine #4 Catalyst; C-5(Catalytic Converter): Engine #5 Catalyst; C-6(Catalytic Converter): Engine #6Catalyst; C-8(Catalytic Converter): Engine #8 Catalyst"/>
    <s v="E2 Energy Services"/>
    <s v="1,680 hp"/>
    <s v="0.99 lb/hr"/>
    <s v="1,590 hp"/>
    <s v="0.06 lb/hr"/>
    <s v="lbs/hr"/>
    <n v="0.06"/>
    <n v="1590"/>
    <n v="1.7132075471698111E-2"/>
    <x v="19"/>
    <n v="0.2773422611320755"/>
    <s v="6348 03"/>
    <s v="NOx - Nitrogen Oxides"/>
    <s v="PASS"/>
    <s v="NA"/>
    <s v="Y"/>
    <m/>
    <m/>
  </r>
  <r>
    <x v="1"/>
    <n v="2047"/>
    <x v="40"/>
    <s v="E2 Appalachian Compression LLC - Reusser"/>
    <s v="Twp Hwy 68 and Twp Hwy 66"/>
    <s v="Woodsfield"/>
    <s v="43793"/>
    <m/>
    <s v="Monroe"/>
    <x v="11"/>
    <s v="1680 Hp. natural gas rich burn compressor engine - Waukesha L7044GSI"/>
    <x v="1"/>
    <s v="Waukesha L7044GSI"/>
    <d v="2014-12-11T00:00:00"/>
    <s v="C-3(Catalytic Converter): Engine #3 Catalyst; C-4(Catalytic Converter): Engine #4 Catalyst; C-5(Catalytic Converter): Engine #5 Catalyst; C-6(Catalytic Converter): Engine #6Catalyst; C-8(Catalytic Converter): Engine #8 Catalyst"/>
    <s v="E2 Energy Services"/>
    <s v="1,680 hp"/>
    <s v="0.99 lb/hr"/>
    <s v="1,590 hp"/>
    <s v="0.06 lb/hr"/>
    <s v="lbs/hr"/>
    <n v="0.06"/>
    <n v="1590"/>
    <n v="1.7132075471698111E-2"/>
    <x v="19"/>
    <n v="0.2773422611320755"/>
    <s v="6348 03"/>
    <s v="NOx - Nitrogen Oxides"/>
    <s v="PASS"/>
    <s v="NA"/>
    <s v="Y"/>
    <m/>
    <m/>
  </r>
  <r>
    <x v="1"/>
    <n v="2023"/>
    <x v="40"/>
    <s v="E2 Appalachian Compression LLC - Reusser"/>
    <s v="Twp Hwy 68 and Twp Hwy 66"/>
    <s v="Woodsfield"/>
    <s v="43793"/>
    <m/>
    <s v="Monroe"/>
    <x v="13"/>
    <s v="1680 Hp. natural gas rich burn compressor engine - Waukesha L7044GSI"/>
    <x v="1"/>
    <s v="Waukesha L7044GSI"/>
    <d v="2014-12-08T00:00:00"/>
    <s v="C-3(Catalytic Converter): Engine #3 Catalyst; C-4(Catalytic Converter): Engine #4 Catalyst; C-5(Catalytic Converter): Engine #5 Catalyst; C-6(Catalytic Converter): Engine #6Catalyst; C-8(Catalytic Converter): Engine #8 Catalyst"/>
    <s v="E2 Energy Services"/>
    <s v="1,680 hp"/>
    <s v="0.99 lb/hr"/>
    <s v="1,551 hp"/>
    <s v="0.06 lb/hr"/>
    <s v="lbs/hr"/>
    <n v="0.06"/>
    <n v="1551"/>
    <n v="1.7562862669245647E-2"/>
    <x v="19"/>
    <n v="0.28431605106382979"/>
    <s v="6348 03"/>
    <s v="NOx - Nitrogen Oxides"/>
    <s v="PASS"/>
    <s v="NA"/>
    <s v="Y"/>
    <m/>
    <m/>
  </r>
  <r>
    <x v="1"/>
    <n v="2038"/>
    <x v="40"/>
    <s v="E2 Appalachian Compression LLC - Reusser"/>
    <s v="Twp Hwy 68 and Twp Hwy 66"/>
    <s v="Woodsfield"/>
    <s v="43793"/>
    <m/>
    <s v="Monroe"/>
    <x v="13"/>
    <s v="1680 Hp. natural gas rich burn compressor engine - Waukesha L7044GSI"/>
    <x v="1"/>
    <s v="Waukesha L7044GSI"/>
    <d v="2014-12-10T00:00:00"/>
    <s v="C-3(Catalytic Converter): Engine #3 Catalyst; C-4(Catalytic Converter): Engine #4 Catalyst; C-5(Catalytic Converter): Engine #5 Catalyst; C-6(Catalytic Converter): Engine #6Catalyst; C-8(Catalytic Converter): Engine #8 Catalyst"/>
    <s v="E2 Energy Services"/>
    <s v="1,680 hp"/>
    <s v="0.99 lb/hr"/>
    <s v="1,551 hp"/>
    <s v="0.06 lb/hr"/>
    <s v="lbs/hr"/>
    <n v="0.06"/>
    <n v="1551"/>
    <n v="1.7562862669245647E-2"/>
    <x v="19"/>
    <n v="0.28431605106382979"/>
    <s v="6348 03"/>
    <s v="NOx - Nitrogen Oxides"/>
    <s v="PASS"/>
    <s v="NA"/>
    <s v="Y"/>
    <m/>
    <m/>
  </r>
  <r>
    <x v="1"/>
    <n v="2052"/>
    <x v="40"/>
    <s v="E2 Appalachian Compression LLC - Reusser"/>
    <s v="Twp Hwy 68 and Twp Hwy 66"/>
    <s v="Woodsfield"/>
    <s v="43793"/>
    <m/>
    <s v="Monroe"/>
    <x v="13"/>
    <s v="1680 Hp. natural gas rich burn compressor engine - Waukesha L7044GSI"/>
    <x v="1"/>
    <s v="Waukesha L7044GSI"/>
    <d v="2014-12-11T00:00:00"/>
    <s v="C-3(Catalytic Converter): Engine #3 Catalyst; C-4(Catalytic Converter): Engine #4 Catalyst; C-5(Catalytic Converter): Engine #5 Catalyst; C-6(Catalytic Converter): Engine #6Catalyst; C-8(Catalytic Converter): Engine #8 Catalyst"/>
    <s v="E2 Energy Services"/>
    <s v="1,680 hp"/>
    <s v="0.99 lb/hr"/>
    <s v="1,551 hp"/>
    <s v="0.06 lb/hr"/>
    <s v="lbs/hr"/>
    <n v="0.06"/>
    <n v="1551"/>
    <n v="1.7562862669245647E-2"/>
    <x v="19"/>
    <n v="0.28431605106382979"/>
    <s v="6348 03"/>
    <s v="NOx - Nitrogen Oxides"/>
    <s v="PASS"/>
    <s v="NA"/>
    <s v="Y"/>
    <m/>
    <m/>
  </r>
  <r>
    <x v="10"/>
    <n v="439"/>
    <x v="14"/>
    <s v="Kilgore Compressor Station-Utica Gas Services, LLC"/>
    <s v="Pontiff Rd"/>
    <s v="Kilgore"/>
    <s v="43988"/>
    <m/>
    <s v="Carroll"/>
    <x v="8"/>
    <s v="1,775 hp NG-fired 4SLB Stationary ICE equipped w/catalyst Caterpillar G3606:Serial Number: 4ZS01796"/>
    <x v="2"/>
    <s v="Cat 3600 Series"/>
    <d v="2016-12-02T00:00:00"/>
    <s v="CC001(Catalytic Converter): Compressor Engine #1 - Oxidation Catalyst; CC002(Catalytic Converter): Compressor Engine #2 - Oxidation Catalyst; CC003(Catalytic Converter): Compressor Engine #3 - Oxidation Catalyst; CC004(Catalytic Converter): Compressor Eng"/>
    <s v="Technical Compliance Solutions LLC"/>
    <s v="1775"/>
    <s v="2.0 g/Hp-hr, 1.96 lbs/hr"/>
    <s v="1664"/>
    <s v="0.46 g/Hp-hr, 1.68 lbs/hr"/>
    <s v="g/hp/hr"/>
    <n v="0.46"/>
    <n v="1664"/>
    <n v="0.46"/>
    <x v="6"/>
    <n v="7.8677940000000008"/>
    <s v="7E"/>
    <s v="Nitrogen Dioxide"/>
    <s v="PP"/>
    <s v="Y"/>
    <s v="NA"/>
    <m/>
    <m/>
  </r>
  <r>
    <x v="10"/>
    <n v="502"/>
    <x v="15"/>
    <s v="Augusta Compressor Facility- Utica Gas Services, L.L.C."/>
    <s v="8034 Bane Rd NE"/>
    <s v="East Twp."/>
    <s v="44427"/>
    <m/>
    <s v="Carroll"/>
    <x v="14"/>
    <s v="1,775-hp Caterpillar G3606 Compressor Engine w/ Oxidation Catalyst"/>
    <x v="2"/>
    <s v="Cat 3600 Series"/>
    <d v="2016-09-08T00:00:00"/>
    <s v="Oxid. Cat. 3(Catalytic Converter): Oxidative Catalyst; Oxid. Cat. 4(Catalytic Converter): Oxidative Catalyst; Oxid. Cat. 5(Catalytic Converter): Oxidative Catalyst; Oxid. Cat. 6(Catalytic Converter): Oxidative Catalyst; Oxid. Cat. 7(Catalytic Converter):"/>
    <s v="EcoTest Energy Services"/>
    <s v="1775 Hp"/>
    <s v="1.96 lbs/hr, 1.0 g/hp/hr, 82_x000a_ppmvd@15%O2"/>
    <s v="1600 Hp or 90.1% of Max"/>
    <s v="1.62 lbs/hr, .46 g/hp/hr, 40_x000a_ppmvd@15%O2"/>
    <s v="g/hp/hr"/>
    <n v="0.46"/>
    <n v="1600"/>
    <n v="0.46"/>
    <x v="6"/>
    <n v="7.8677940000000008"/>
    <s v="7E"/>
    <s v="Nitrogen Dioxide"/>
    <s v="PP"/>
    <s v="Y"/>
    <s v="NA"/>
    <m/>
    <m/>
  </r>
  <r>
    <x v="10"/>
    <n v="1673"/>
    <x v="42"/>
    <s v="Crum Compressor Station"/>
    <s v="52934 Town Highway 192"/>
    <s v="Seneca Twp."/>
    <s v="43780"/>
    <m/>
    <s v="Noble"/>
    <x v="15"/>
    <s v="One (1) Waukesha 7044GSI 1,680 hp compressor engine fitted with a 5-element non-selective catalytic reduction catalyst."/>
    <x v="1"/>
    <s v="Waukesha L7044GSI"/>
    <d v="2016-08-31T00:00:00"/>
    <s v="C-1(Catalytic Converter): 5-element NSCR for compressor engine C-100; C-2(Catalytic Converter): 5-element NSCR for compressor engine C-200; C-3(Catalytic Converter): 5-element NSCR for compressor engine C-300; C-4(Catalytic Converter): 5-element NSCR for"/>
    <s v="Alliance Source Testing"/>
    <s v="1680 hp"/>
    <s v="1.0 g/hp-hr"/>
    <s v="1451 hp"/>
    <s v="0.02 g/hp-hr"/>
    <s v="g/hp/hr"/>
    <n v="0.02"/>
    <n v="1451"/>
    <n v="0.02"/>
    <x v="19"/>
    <n v="0.32376959999999999"/>
    <s v="7E"/>
    <s v="Nitrogen Dioxide"/>
    <s v="PP"/>
    <s v="Y"/>
    <s v="NA"/>
    <m/>
    <m/>
  </r>
  <r>
    <x v="10"/>
    <n v="897"/>
    <x v="38"/>
    <s v="Long Compressor Station"/>
    <s v="55135 Batesville Rd"/>
    <s v="Quaker City"/>
    <s v="43773"/>
    <m/>
    <s v="Noble"/>
    <x v="15"/>
    <s v="1,680 hp Waukesha 7044GSI  NG Fired-rich burn-4stroke compressor engine"/>
    <x v="1"/>
    <s v="Waukesha L7044GSI"/>
    <d v="2016-01-28T00:00:00"/>
    <s v="C-01(Catalytic Converter): Non-selective catalyst reduction device for C-2000; C-02(Catalytic Converter): Non-selective catalyst reduction device for C-2100; C-03(Catalytic Converter): Non-selective catalyst reduction device for C-2200; C-04(Catalytic Con"/>
    <s v="Technical Compliance Solutions"/>
    <s v="1680 hp"/>
    <s v="1.0 g/hp-hr"/>
    <s v="1544 hp"/>
    <s v="0.02 g/hp-hr"/>
    <s v="g/hp/hr"/>
    <n v="0.02"/>
    <n v="1544"/>
    <n v="0.02"/>
    <x v="19"/>
    <n v="0.32376959999999999"/>
    <s v="320"/>
    <s v="NOx - Nitrogen Oxides"/>
    <s v="PP"/>
    <s v="Y"/>
    <s v="NA"/>
    <m/>
    <m/>
  </r>
  <r>
    <x v="10"/>
    <n v="901"/>
    <x v="38"/>
    <s v="Long Compressor Station"/>
    <s v="55135 Batesville Rd"/>
    <s v="Quaker City"/>
    <s v="43773"/>
    <m/>
    <s v="Noble"/>
    <x v="19"/>
    <s v="1,680 hp Waukesha 7044GSI  NG Fired-rich burn-4stroke compressor engine"/>
    <x v="1"/>
    <s v="Waukesha L7044GSI"/>
    <d v="2016-01-28T00:00:00"/>
    <s v="C-09(Catalytic Converter): Non-selective catalyst reduction device for C-2800"/>
    <s v="Technical Compliance Solutions"/>
    <s v="1680 hp"/>
    <s v="1.0 g/hp-hr"/>
    <s v="1617 hp"/>
    <s v="0.02 g/hp-hr"/>
    <s v="g/hp/hr"/>
    <n v="0.02"/>
    <n v="1617"/>
    <n v="0.02"/>
    <x v="19"/>
    <n v="0.32376959999999999"/>
    <s v="320"/>
    <s v="NOx - Nitrogen Oxides"/>
    <s v="PP"/>
    <s v="Y"/>
    <s v="NA"/>
    <m/>
    <m/>
  </r>
  <r>
    <x v="10"/>
    <n v="503"/>
    <x v="15"/>
    <s v="Augusta Compressor Facility- Utica Gas Services, L.L.C."/>
    <s v="8034 Bane Rd NE"/>
    <s v="East Twp."/>
    <s v="44427"/>
    <m/>
    <s v="Carroll"/>
    <x v="15"/>
    <s v="1,775-hp Caterpillar G3606 Compressor Engine w/ Oxidation Catalyst"/>
    <x v="2"/>
    <s v="Cat 3600 Series"/>
    <d v="2016-09-08T00:00:00"/>
    <s v="Oxid. Cat. 3(Catalytic Converter): Oxidative Catalyst; Oxid. Cat. 4(Catalytic Converter): Oxidative Catalyst; Oxid. Cat. 5(Catalytic Converter): Oxidative Catalyst; Oxid. Cat. 6(Catalytic Converter): Oxidative Catalyst; Oxid. Cat. 7(Catalytic Converter):"/>
    <s v="EcoTest Energy Services"/>
    <s v="1775 Hp"/>
    <s v="1.96 lbs/hr, 1.0 g/hp/hr, 82_x000a_ppmvd@15%O2"/>
    <s v="1628 Hp or 91.7% of Max"/>
    <s v="1.64 lbs/hr, .46 g/hp/hr, 39_x000a_ppmvd@15%O2"/>
    <s v="g/hp/hr"/>
    <n v="0.46"/>
    <n v="1628"/>
    <n v="0.46"/>
    <x v="6"/>
    <n v="7.8677940000000008"/>
    <s v="7E"/>
    <s v="Nitrogen Dioxide"/>
    <s v="PP"/>
    <s v="Y"/>
    <s v="NA"/>
    <m/>
    <m/>
  </r>
  <r>
    <x v="10"/>
    <n v="505"/>
    <x v="15"/>
    <s v="Augusta Compressor Facility- Utica Gas Services, L.L.C."/>
    <s v="8034 Bane Rd NE"/>
    <s v="East Twp."/>
    <s v="44427"/>
    <m/>
    <s v="Carroll"/>
    <x v="20"/>
    <s v="1,775-hp Caterpillar G3606 Compressor Engine w/ Oxidation Catalyst"/>
    <x v="2"/>
    <s v="Cat 3600 Series"/>
    <d v="2016-09-08T00:00:00"/>
    <s v="Oxid. Cat. 3(Catalytic Converter): Oxidative Catalyst; Oxid. Cat. 4(Catalytic Converter): Oxidative Catalyst; Oxid. Cat. 5(Catalytic Converter): Oxidative Catalyst; Oxid. Cat. 6(Catalytic Converter): Oxidative Catalyst; Oxid. Cat. 7(Catalytic Converter):"/>
    <s v="EcoTest Energy Services"/>
    <s v="1775 Hp"/>
    <s v="1.96 lbs/hr, 1.0 g/hp/hr, 82_x000a_ppmvd@15%O2"/>
    <s v="1600 Hp or 90.1% of Max"/>
    <s v="1.69 lbs/hr, .47 g/hp/hr, 40_x000a_ppmvd@15%O2"/>
    <s v="g/hp/hr"/>
    <n v="0.47"/>
    <n v="1600"/>
    <n v="0.47"/>
    <x v="6"/>
    <n v="8.0388330000000003"/>
    <s v="7E"/>
    <s v="Nitrogen Dioxide"/>
    <s v="PP"/>
    <s v="Y"/>
    <s v="NA"/>
    <m/>
    <m/>
  </r>
  <r>
    <x v="10"/>
    <n v="1340"/>
    <x v="17"/>
    <s v="Scio Compressor Station"/>
    <s v="37650 Bower Rd"/>
    <s v="Scio"/>
    <s v="43988"/>
    <m/>
    <s v="Harrison"/>
    <x v="12"/>
    <s v="Compressor Engine #5 - 1,775 HP Caterpillar G3606 (4S-LB) - natural gas-fired four-cycle lean burn internal combustion engine equipped with an oxidation catalyst controlling CO &amp; VOC emissions"/>
    <x v="2"/>
    <s v="Cat 3600 Series"/>
    <d v="2016-06-06T00:00:00"/>
    <s v="CC005(Catalytic Converter): Compressor Engine #5 - Oxidation Catalyst"/>
    <s v="EcoTest Energy Services"/>
    <s v="1775 hp"/>
    <s v="1.00 g/hp-hr"/>
    <s v="1720 hp"/>
    <s v="0.47 g/hp-hr"/>
    <s v="g/hp/hr"/>
    <n v="0.47"/>
    <n v="1720"/>
    <n v="0.47"/>
    <x v="6"/>
    <n v="8.0388330000000003"/>
    <s v="320"/>
    <s v="NOx - Nitrogen Oxides"/>
    <s v="PP"/>
    <s v="Y"/>
    <s v="NA"/>
    <m/>
    <m/>
  </r>
  <r>
    <x v="10"/>
    <n v="1567"/>
    <x v="40"/>
    <s v="E2 Appalachian Compression LLC - Reusser"/>
    <s v="Twp Hwy 68 and Twp Hwy 66"/>
    <s v="Woodsfield"/>
    <s v="43793"/>
    <m/>
    <s v="Monroe"/>
    <x v="11"/>
    <s v="1680 Hp. natural gas rich burn compressor engine - Waukesha L7044GSI"/>
    <x v="1"/>
    <s v="Waukesha L7044GSI"/>
    <d v="2016-03-09T00:00:00"/>
    <s v="C-4(Catalytic Converter): Engine #4 Catalyst"/>
    <s v="E2 Energy Services"/>
    <s v="1680 hp"/>
    <s v="0.99 lb/hr"/>
    <s v="1481 hp"/>
    <s v="0.08 lb/hr"/>
    <s v="lbs/hr"/>
    <n v="0.08"/>
    <n v="1481"/>
    <n v="2.4523970290344362E-2"/>
    <x v="19"/>
    <n v="0.3970058025658339"/>
    <s v="6348 03"/>
    <s v="NOx - Nitrogen Oxides"/>
    <s v="PP"/>
    <s v="Y"/>
    <s v="NA"/>
    <m/>
    <m/>
  </r>
  <r>
    <x v="1"/>
    <n v="2020"/>
    <x v="40"/>
    <s v="E2 Appalachian Compression LLC - Reusser"/>
    <s v="Twp Hwy 68 and Twp Hwy 66"/>
    <s v="Woodsfield"/>
    <s v="43793"/>
    <m/>
    <s v="Monroe"/>
    <x v="12"/>
    <s v="1680 Hp. natural gas rich burn compressor engine - Waukesha L7044GSI"/>
    <x v="1"/>
    <s v="Waukesha L7044GSI"/>
    <d v="2014-12-08T00:00:00"/>
    <s v="C-3(Catalytic Converter): Engine #3 Catalyst; C-4(Catalytic Converter): Engine #4 Catalyst; C-5(Catalytic Converter): Engine #5 Catalyst; C-6(Catalytic Converter): Engine #6Catalyst; C-8(Catalytic Converter): Engine #8 Catalyst"/>
    <s v="E2 Energy Services"/>
    <s v="1,680 hp"/>
    <s v="0.99 lb/hr"/>
    <s v="1,557 hp"/>
    <s v="0.10 lb/hr"/>
    <s v="lbs/hr"/>
    <n v="0.1"/>
    <n v="1557"/>
    <n v="2.9158638407193325E-2"/>
    <x v="19"/>
    <n v="0.47203403468208111"/>
    <s v="6348 03"/>
    <s v="NOx - Nitrogen Oxides"/>
    <s v="PASS"/>
    <s v="NA"/>
    <s v="Y"/>
    <m/>
    <m/>
  </r>
  <r>
    <x v="1"/>
    <n v="2035"/>
    <x v="40"/>
    <s v="E2 Appalachian Compression LLC - Reusser"/>
    <s v="Twp Hwy 68 and Twp Hwy 66"/>
    <s v="Woodsfield"/>
    <s v="43793"/>
    <m/>
    <s v="Monroe"/>
    <x v="12"/>
    <s v="1680 Hp. natural gas rich burn compressor engine - Waukesha L7044GSI"/>
    <x v="1"/>
    <s v="Waukesha L7044GSI"/>
    <d v="2014-12-10T00:00:00"/>
    <s v="C-3(Catalytic Converter): Engine #3 Catalyst; C-4(Catalytic Converter): Engine #4 Catalyst; C-5(Catalytic Converter): Engine #5 Catalyst; C-6(Catalytic Converter): Engine #6Catalyst; C-8(Catalytic Converter): Engine #8 Catalyst"/>
    <s v="E2 Energy Services"/>
    <s v="1,680 hp"/>
    <s v="0.99 lb/hr"/>
    <s v="1,557 hp"/>
    <s v="0.10 lb/hr"/>
    <s v="lbs/hr"/>
    <n v="0.1"/>
    <n v="1557"/>
    <n v="2.9158638407193325E-2"/>
    <x v="19"/>
    <n v="0.47203403468208111"/>
    <s v="6348 03"/>
    <s v="NOx - Nitrogen Oxides"/>
    <s v="PASS"/>
    <s v="NA"/>
    <s v="Y"/>
    <m/>
    <m/>
  </r>
  <r>
    <x v="1"/>
    <n v="2049"/>
    <x v="40"/>
    <s v="E2 Appalachian Compression LLC - Reusser"/>
    <s v="Twp Hwy 68 and Twp Hwy 66"/>
    <s v="Woodsfield"/>
    <s v="43793"/>
    <m/>
    <s v="Monroe"/>
    <x v="12"/>
    <s v="1680 Hp. natural gas rich burn compressor engine - Waukesha L7044GSI"/>
    <x v="1"/>
    <s v="Waukesha L7044GSI"/>
    <d v="2014-12-11T00:00:00"/>
    <s v="C-3(Catalytic Converter): Engine #3 Catalyst; C-4(Catalytic Converter): Engine #4 Catalyst; C-5(Catalytic Converter): Engine #5 Catalyst; C-6(Catalytic Converter): Engine #6Catalyst; C-8(Catalytic Converter): Engine #8 Catalyst"/>
    <s v="E2 Energy Services"/>
    <s v="1,680 hp"/>
    <s v="0.99 lb/hr"/>
    <s v="1,557 hp"/>
    <s v="0.10 lb/hr"/>
    <s v="lbs/hr"/>
    <n v="0.1"/>
    <n v="1557"/>
    <n v="2.9158638407193325E-2"/>
    <x v="19"/>
    <n v="0.47203403468208111"/>
    <s v="6348 03"/>
    <s v="NOx - Nitrogen Oxides"/>
    <s v="PASS"/>
    <s v="NA"/>
    <s v="Y"/>
    <m/>
    <m/>
  </r>
  <r>
    <x v="10"/>
    <n v="1666"/>
    <x v="42"/>
    <s v="Crum Compressor Station"/>
    <s v="52934 Town Highway 192"/>
    <s v="Seneca Twp."/>
    <s v="43780"/>
    <m/>
    <s v="Noble"/>
    <x v="10"/>
    <s v="One (1) Waukesha 7044GSI 1,680 hp compressor engine fitted with a 5-element non-selective catalytic reduction catalyst."/>
    <x v="1"/>
    <s v="Waukesha L7044GSI"/>
    <d v="2016-08-31T00:00:00"/>
    <s v="C-1(Catalytic Converter): 5-element NSCR for compressor engine C-100; C-2(Catalytic Converter): 5-element NSCR for compressor engine C-200; C-3(Catalytic Converter): 5-element NSCR for compressor engine C-300; C-4(Catalytic Converter): 5-element NSCR for"/>
    <s v="Alliance Source Testing"/>
    <s v="1680 hp"/>
    <s v="1.0 g/hp-hr"/>
    <s v="1568 hp"/>
    <s v="0.03 g/hp-hr"/>
    <s v="g/hp/hr"/>
    <n v="0.03"/>
    <n v="1568"/>
    <n v="0.03"/>
    <x v="19"/>
    <n v="0.48565440000000004"/>
    <s v="7E"/>
    <s v="Nitrogen Dioxide"/>
    <s v="PP"/>
    <s v="Y"/>
    <s v="NA"/>
    <m/>
    <m/>
  </r>
  <r>
    <x v="10"/>
    <n v="1670"/>
    <x v="42"/>
    <s v="Crum Compressor Station"/>
    <s v="52934 Town Highway 192"/>
    <s v="Seneca Twp."/>
    <s v="43780"/>
    <m/>
    <s v="Noble"/>
    <x v="12"/>
    <s v="One (1) Waukesha 7044GSI 1,680 hp compressor engine fitted with a 5-element non-selective catalytic reduction catalyst."/>
    <x v="1"/>
    <s v="Waukesha L7044GSI"/>
    <d v="2016-08-31T00:00:00"/>
    <s v="C-1(Catalytic Converter): 5-element NSCR for compressor engine C-100; C-2(Catalytic Converter): 5-element NSCR for compressor engine C-200; C-3(Catalytic Converter): 5-element NSCR for compressor engine C-300; C-4(Catalytic Converter): 5-element NSCR for"/>
    <s v="Alliance Source Testing"/>
    <s v="1680 hp"/>
    <s v="1.0 g/hp-hr"/>
    <s v="1503 hp"/>
    <s v="0.03 g/hp-hr"/>
    <s v="g/hp/hr"/>
    <n v="0.03"/>
    <n v="1503"/>
    <n v="0.03"/>
    <x v="19"/>
    <n v="0.48565440000000004"/>
    <s v="7E"/>
    <s v="Nitrogen Dioxide"/>
    <s v="PP"/>
    <s v="Y"/>
    <s v="NA"/>
    <m/>
    <m/>
  </r>
  <r>
    <x v="10"/>
    <n v="1674"/>
    <x v="42"/>
    <s v="Crum Compressor Station"/>
    <s v="52934 Town Highway 192"/>
    <s v="Seneca Twp."/>
    <s v="43780"/>
    <m/>
    <s v="Noble"/>
    <x v="19"/>
    <s v="One (1) Waukesha 7044GSI 1,680 hp compressor engine fitted with a 5-element non-selective catalytic reduction catalyst."/>
    <x v="1"/>
    <s v="Waukesha L7044GSI"/>
    <d v="2016-08-31T00:00:00"/>
    <s v="C-1(Catalytic Converter): 5-element NSCR for compressor engine C-100; C-2(Catalytic Converter): 5-element NSCR for compressor engine C-200; C-3(Catalytic Converter): 5-element NSCR for compressor engine C-300; C-4(Catalytic Converter): 5-element NSCR for"/>
    <s v="Alliance Source Testing"/>
    <s v="1680 hp"/>
    <s v="1.0 g/hp-hr"/>
    <s v="1430 hp"/>
    <s v="0.03 g/hp-hr"/>
    <s v="g/hp/hr"/>
    <n v="0.03"/>
    <n v="1430"/>
    <n v="0.03"/>
    <x v="19"/>
    <n v="0.48565440000000004"/>
    <s v="7E"/>
    <s v="Nitrogen Dioxide"/>
    <s v="PP"/>
    <s v="Y"/>
    <s v="NA"/>
    <m/>
    <m/>
  </r>
  <r>
    <x v="10"/>
    <n v="1708"/>
    <x v="38"/>
    <s v="Long Compressor Station"/>
    <s v="55135 Batesville Rd"/>
    <s v="Quaker City"/>
    <s v="43773"/>
    <m/>
    <s v="Noble"/>
    <x v="12"/>
    <s v="1,680 hp Waukesha 7044GSI  NG Fired-rich burn-4stroke compressor engine"/>
    <x v="1"/>
    <s v="Waukesha L7044GSI"/>
    <d v="2016-01-28T00:00:00"/>
    <s v="C-01(Catalytic Converter): Non-selective catalyst reduction device for C-2000; C-02(Catalytic Converter): Non-selective catalyst reduction device for C-2100; C-03(Catalytic Converter): Non-selective catalyst reduction device for C-2200; C-04(Catalytic Con"/>
    <s v="Technical Compliance Solutions"/>
    <s v="1680 hp"/>
    <s v="1.0 g/hp-hr"/>
    <s v="1628 hp"/>
    <s v="0.03 g/hp-hr"/>
    <s v="g/hp/hr"/>
    <n v="0.03"/>
    <n v="1628"/>
    <n v="0.03"/>
    <x v="19"/>
    <n v="0.48565440000000004"/>
    <s v="320"/>
    <s v="NOx - Nitrogen Oxides"/>
    <s v="PP"/>
    <s v="Y"/>
    <s v="NA"/>
    <m/>
    <m/>
  </r>
  <r>
    <x v="10"/>
    <n v="1539"/>
    <x v="26"/>
    <s v="Goliath Compressor Station"/>
    <s v="48208 St Rte 556"/>
    <s v="Beallsville"/>
    <s v="43716"/>
    <m/>
    <s v="Monroe"/>
    <x v="11"/>
    <s v="Compressor #4 - driven by Caterpillar G3608 engine"/>
    <x v="2"/>
    <s v="Cat 3600 Series"/>
    <d v="2016-01-13T00:00:00"/>
    <s v="C304Catalyst(Other): null"/>
    <s v="Technical Compliance Solutions"/>
    <s v="2370 hp"/>
    <s v="0.5 g/hp-hr"/>
    <s v="1501 hp"/>
    <s v="0.47 g/hp-hr"/>
    <s v="g/hp/hr"/>
    <n v="0.47"/>
    <n v="1501"/>
    <n v="0.47"/>
    <x v="8"/>
    <n v="10.733540399999999"/>
    <s v="320"/>
    <s v="NOx - Nitrogen Oxides"/>
    <s v="PP"/>
    <s v="Y"/>
    <s v="NA"/>
    <m/>
    <m/>
  </r>
  <r>
    <x v="10"/>
    <n v="1527"/>
    <x v="26"/>
    <s v="Goliath Compressor Station"/>
    <s v="48208 St Rte 556"/>
    <s v="Beallsville"/>
    <s v="43716"/>
    <m/>
    <s v="Monroe"/>
    <x v="10"/>
    <s v="Compressor #1 - driven by Caterpillar G3608 engine"/>
    <x v="2"/>
    <s v="Cat 3600 Series"/>
    <d v="2016-01-13T00:00:00"/>
    <s v="C301Catalyst(Other): null"/>
    <s v="Technical Compliance Solutions"/>
    <s v="2370 hp"/>
    <s v="0.5 g/hp-hr"/>
    <s v="1497 hp"/>
    <s v="0.48 g/hp-hr"/>
    <s v="g/hp/hr"/>
    <n v="0.48"/>
    <n v="1497"/>
    <n v="0.48"/>
    <x v="8"/>
    <n v="10.961913599999999"/>
    <s v="320"/>
    <s v="NOx - Nitrogen Oxides"/>
    <s v="PP"/>
    <s v="Y"/>
    <s v="NA"/>
    <m/>
    <m/>
  </r>
  <r>
    <x v="1"/>
    <n v="1633"/>
    <x v="25"/>
    <s v="Morristown Compressor Station"/>
    <s v="Between Hwys 100 and 203"/>
    <s v="Union Twp."/>
    <s v="43713"/>
    <m/>
    <s v="Belmont"/>
    <x v="9"/>
    <s v="compressor engine"/>
    <x v="3"/>
    <m/>
    <d v="2014-11-20T00:00:00"/>
    <s v="CC001(Catalytic Converter): Compressor Engine #1 Catalytic Converter; CC002(Catalytic Converter): Compressor Engine #2 Catalytic Converter; CC003(Catalytic Converter): Compressor Engine #3 Catalytic Converter; CC004(Catalytic Converter): Compressor Engine"/>
    <s v="Air Hygiene, Inc."/>
    <s v="2,370 hp"/>
    <s v="1.0 g/hp-hr"/>
    <s v="2,236 hp"/>
    <s v="0.48 g/hp-hr"/>
    <s v="g/hp/hr"/>
    <n v="0.48"/>
    <n v="2236"/>
    <n v="0.48"/>
    <x v="8"/>
    <n v="10.961913599999999"/>
    <s v="7E"/>
    <s v="Nitrogen Dioxide"/>
    <s v="PASS"/>
    <s v="NA"/>
    <s v="Y"/>
    <m/>
    <m/>
  </r>
  <r>
    <x v="1"/>
    <n v="1652"/>
    <x v="25"/>
    <s v="Morristown Compressor Station"/>
    <s v="Between Hwys 100 and 203"/>
    <s v="Union Twp."/>
    <s v="43713"/>
    <m/>
    <s v="Belmont"/>
    <x v="9"/>
    <s v="compressor engine"/>
    <x v="3"/>
    <m/>
    <d v="2014-11-21T00:00:00"/>
    <s v="CC001(Catalytic Converter): Compressor Engine #1 Catalytic Converter; CC002(Catalytic Converter): Compressor Engine #2 Catalytic Converter; CC003(Catalytic Converter): Compressor Engine #3 Catalytic Converter; CC004(Catalytic Converter): Compressor Engine"/>
    <s v="Air Hygiene, Inc."/>
    <s v="2,370 hp"/>
    <s v="1.0 g/hp-hr"/>
    <s v="2,236 hp"/>
    <s v="0.48 g/hp-hr"/>
    <s v="g/hp/hr"/>
    <n v="0.48"/>
    <n v="2236"/>
    <n v="0.48"/>
    <x v="8"/>
    <n v="10.961913599999999"/>
    <s v="7E"/>
    <s v="Nitrogen Dioxide"/>
    <s v="PASS"/>
    <s v="NA"/>
    <s v="Y"/>
    <m/>
    <m/>
  </r>
  <r>
    <x v="10"/>
    <n v="1663"/>
    <x v="39"/>
    <s v="E2 Appalachian LLC - Batesville"/>
    <s v="58380 St John Rd"/>
    <s v="Quaker City"/>
    <s v="43773"/>
    <m/>
    <s v="Noble"/>
    <x v="13"/>
    <s v="1,680 Hp. Waukesha (L7044GSI) natural gas-fired, rich burn, turbocharged, with oxidation catalyst, compressor engine"/>
    <x v="1"/>
    <s v="Waukesha L7044GSI"/>
    <d v="2016-07-12T00:00:00"/>
    <s v="C2706C(Catalytic Converter): Engine Catalyst"/>
    <s v="Alliance Source Testing"/>
    <s v="1,680 hp"/>
    <s v="0.268 g/hp-hr"/>
    <s v="1,490 hp"/>
    <s v="0.037 g/hp-hr"/>
    <s v="g/hp/hr"/>
    <n v="3.6999999999999998E-2"/>
    <n v="1490"/>
    <n v="3.6999999999999998E-2"/>
    <x v="19"/>
    <n v="0.59897376000000002"/>
    <s v="7E"/>
    <s v="Nitrogen Dioxide"/>
    <s v="PP"/>
    <s v="Y"/>
    <s v="NA"/>
    <m/>
    <m/>
  </r>
  <r>
    <x v="10"/>
    <n v="1663"/>
    <x v="39"/>
    <s v="E2 Appalachian LLC - Batesville"/>
    <s v="58380 St John Rd"/>
    <s v="Quaker City"/>
    <s v="43773"/>
    <m/>
    <s v="Noble"/>
    <x v="13"/>
    <s v="1,680 Hp. Waukesha (L7044GSI) natural gas-fired, rich burn, turbocharged, with oxidation catalyst, compressor engine"/>
    <x v="1"/>
    <s v="Waukesha L7044GSI"/>
    <d v="2016-07-12T00:00:00"/>
    <s v="C2706C(Catalytic Converter): Engine Catalyst"/>
    <s v="Alliance Source Testing"/>
    <s v="1,680 hp"/>
    <s v="0.268 g/hp-hr"/>
    <s v="1,490 hp"/>
    <s v="0.037 g/hp-hr"/>
    <s v="g/hp/hr"/>
    <n v="0.31190000000000001"/>
    <n v="1490"/>
    <n v="3.6999999999999998E-2"/>
    <x v="19"/>
    <n v="0.59897376000000002"/>
    <s v="7E"/>
    <s v="Nitrogen Dioxide"/>
    <s v="PP"/>
    <s v="Y"/>
    <s v="NA"/>
    <m/>
    <m/>
  </r>
  <r>
    <x v="10"/>
    <n v="1588"/>
    <x v="40"/>
    <s v="E2 Appalachian Compression LLC - Reusser"/>
    <s v="Twp Hwy 68 and Twp Hwy 66"/>
    <s v="Woodsfield"/>
    <s v="43793"/>
    <m/>
    <s v="Monroe"/>
    <x v="15"/>
    <s v="1680 Hp. natural gas rich burn compressor engine - Waukesha L7044GSI"/>
    <x v="1"/>
    <s v="Waukesha L7044GSI"/>
    <d v="2016-07-14T00:00:00"/>
    <s v="C-1(Catalytic Converter): Engine Catalyst; C-2(Catalytic Converter): Engine Catalyst; C-3(Catalytic Converter): Engine #3 Catalyst; C-4(Catalytic Converter): Engine #4 Catalyst; C-5(Catalytic Converter): Engine #5 Catalyst; C-6(Catalytic Converter): Engin"/>
    <s v="Alliance Source Testing"/>
    <s v="1680 hp"/>
    <s v="0.99 lb/hr"/>
    <s v="1680 hp"/>
    <s v="0.14 lb/hr"/>
    <s v="lbs/hr"/>
    <n v="0.14000000000000001"/>
    <n v="1680"/>
    <n v="3.7833333333333337E-2"/>
    <x v="19"/>
    <n v="0.61246416000000015"/>
    <s v="7E"/>
    <s v="Nitrogen Dioxide"/>
    <s v="PP"/>
    <s v="Y"/>
    <s v="NA"/>
    <m/>
    <m/>
  </r>
  <r>
    <x v="10"/>
    <n v="1300"/>
    <x v="7"/>
    <s v="Harrison West Compressor Station"/>
    <s v="Possum Hollow Road"/>
    <s v="Freeport"/>
    <s v="43973"/>
    <m/>
    <s v="Harrison"/>
    <x v="10"/>
    <s v="Compressor Engine #1 - 1480 HP (11.39 MMBtu/hr) Waukesha L7042  - natural gas-fired four-stroke rich burn internal combustion engine equipped with a three-way oxidation catalyst controlling CH2O, CO, NOx, &amp; VOCs by 80, 97, 98.5 &amp; 66 percent respectively"/>
    <x v="1"/>
    <s v="Waukesha L7042"/>
    <d v="2016-04-28T00:00:00"/>
    <s v="CC001(Catalytic Converter): Compressor Engine #1 - 3-way Catalyst; CC002(Catalytic Converter): Compressor Engine #2 - 3-way Catalyst; CC004(Catalytic Converter): Compressor Engine #4 - 3-way Catalyst"/>
    <s v="Air Hygiene, Inc"/>
    <s v="1480 hp"/>
    <s v="1 g/hp-hr"/>
    <s v="1181 hp"/>
    <s v="0.04 g/hp-hr"/>
    <s v="g/hp/hr"/>
    <n v="0.04"/>
    <n v="1181"/>
    <n v="0.04"/>
    <x v="20"/>
    <n v="0.57045120000000016"/>
    <s v="7E"/>
    <s v="Nitrogen Dioxide"/>
    <s v="PP"/>
    <s v="Y"/>
    <s v="NA"/>
    <m/>
    <m/>
  </r>
  <r>
    <x v="10"/>
    <n v="1712"/>
    <x v="38"/>
    <s v="Long Compressor Station"/>
    <s v="55135 Batesville Rd"/>
    <s v="Quaker City"/>
    <s v="43773"/>
    <m/>
    <s v="Noble"/>
    <x v="13"/>
    <s v="1,680 hp Waukesha 7044GSI  NG Fired-rich burn-4stroke compressor engine"/>
    <x v="1"/>
    <s v="Waukesha L7044GSI"/>
    <d v="2016-01-28T00:00:00"/>
    <s v="C-01(Catalytic Converter): Non-selective catalyst reduction device for C-2000; C-02(Catalytic Converter): Non-selective catalyst reduction device for C-2100; C-03(Catalytic Converter): Non-selective catalyst reduction device for C-2200; C-04(Catalytic Con"/>
    <s v="Technical Compliance Solutions"/>
    <s v="1680 hp"/>
    <s v="1.0 g/hp-hr"/>
    <s v="1623 hp"/>
    <s v="0.04 g/hp-hr"/>
    <s v="g/hp/hr"/>
    <n v="0.04"/>
    <n v="1623"/>
    <n v="0.04"/>
    <x v="19"/>
    <n v="0.64753919999999998"/>
    <s v="320"/>
    <s v="NOx - Nitrogen Oxides"/>
    <s v="PP"/>
    <s v="Y"/>
    <s v="NA"/>
    <m/>
    <m/>
  </r>
  <r>
    <x v="10"/>
    <n v="1495"/>
    <x v="43"/>
    <s v="Miller Compressor Station"/>
    <s v="51103 Twp Rd 847"/>
    <s v="Seneca Twp."/>
    <s v="43788"/>
    <m/>
    <s v="Monroe"/>
    <x v="11"/>
    <s v="Waukesha 1680 bhp Model L7044GSI 4-stroke Natural Gas Rich Burn Gas Compressor Engine Model Year 2014 controlled by a catalyst"/>
    <x v="1"/>
    <s v="Waukesha L7044GSI"/>
    <d v="2016-06-22T00:00:00"/>
    <s v="C-2701C(Catalytic Converter): Engine Catalyst; C-2702C(Catalytic Converter): Engine Catalyst; C-2703C(Catalytic Converter): Engine Catalyst; C-2704C(Catalytic Converter): Engine Catalyst; C-2705C(Catalytic Converter): Engine Catalyst; C-2706C(Catalytic Co"/>
    <s v="Alliance Source Testing"/>
    <s v="1680 hp"/>
    <s v="0.25 g/hp-hr"/>
    <s v="1680 hp"/>
    <s v="0.04 g/hp-hr"/>
    <s v="g/hp/hr"/>
    <n v="0.04"/>
    <n v="1680"/>
    <n v="0.04"/>
    <x v="19"/>
    <n v="0.64753919999999998"/>
    <s v="7E"/>
    <s v="Nitrogen Dioxide"/>
    <s v="PP"/>
    <s v="N"/>
    <s v="NA"/>
    <m/>
    <m/>
  </r>
  <r>
    <x v="10"/>
    <n v="1519"/>
    <x v="44"/>
    <s v="Gulfport Energy - Campbell"/>
    <s v="Seal Road"/>
    <s v="Beallsville"/>
    <s v="43716"/>
    <m/>
    <s v="Monroe"/>
    <x v="8"/>
    <s v="One or multiple stationary natural gas-fired spark ignition (SI) internal combustion engines (ICE) with a combined total horsepower (HP) of no more than 1,800 HP for the site.*Includes 2007 and later model year engines manufactured after the applicable"/>
    <x v="3"/>
    <m/>
    <d v="2016-09-27T00:00:00"/>
    <s v="catalyst"/>
    <s v="Ecotest"/>
    <s v="1,775 hp"/>
    <s v="1.45 g/hp-hr"/>
    <s v="1,500 hp"/>
    <s v="0.49 g/hp-hr"/>
    <s v="g/hp/hr"/>
    <n v="0.49"/>
    <n v="1500"/>
    <n v="0.49"/>
    <x v="6"/>
    <n v="8.3809110000000011"/>
    <s v="7E"/>
    <s v="Nitrogen Dioxide"/>
    <s v="PP"/>
    <s v="Y"/>
    <s v="NA"/>
    <m/>
    <m/>
  </r>
  <r>
    <x v="1"/>
    <n v="437"/>
    <x v="14"/>
    <s v="Kilgore Compressor Station-Utica Gas Services, LLC"/>
    <s v="Pontiff Rd"/>
    <s v="Kilgore"/>
    <s v="43988"/>
    <m/>
    <s v="Carroll"/>
    <x v="12"/>
    <s v="1,775 hp NG-fired 4SLB Stationary ICE equipped w/catalyst Caterpillar G3606:Serial Number: 4ZS01804"/>
    <x v="2"/>
    <s v="Cat 3600 Series"/>
    <d v="2014-12-15T00:00:00"/>
    <s v="CC001(Catalytic Converter): Compressor Engine #1 - Oxidation Catalyst; CC002(Catalytic Converter): Compressor Engine #2 - Oxidation Catalyst; CC003(Catalytic Converter): Compressor Engine #3 - Oxidation Catalyst; CC004(Catalytic Converter): Compressor Eng"/>
    <s v="Alliance Source Testing, Inc."/>
    <s v="1775"/>
    <s v="1.0 g/Hp-hr &amp; 1.96lb/hr"/>
    <s v="1604"/>
    <s v="0.5 g/Hp-hr &amp; 1.57lb/hr"/>
    <s v="g/hp/hr"/>
    <n v="0.5"/>
    <n v="1604"/>
    <n v="0.5"/>
    <x v="6"/>
    <n v="8.5519499999999997"/>
    <s v="7E"/>
    <s v="Nitrogen Oxide"/>
    <s v="PASS"/>
    <s v="NA"/>
    <s v="Y"/>
    <m/>
    <m/>
  </r>
  <r>
    <x v="10"/>
    <n v="1579"/>
    <x v="40"/>
    <s v="E2 Appalachian Compression LLC - Reusser"/>
    <s v="Twp Hwy 68 and Twp Hwy 66"/>
    <s v="Woodsfield"/>
    <s v="43793"/>
    <m/>
    <s v="Monroe"/>
    <x v="15"/>
    <s v="1680 Hp. natural gas rich burn compressor engine - Waukesha L7044GSI"/>
    <x v="1"/>
    <s v="Waukesha L7044GSI"/>
    <d v="2016-03-11T00:00:00"/>
    <s v="C-7(Catalytic Converter): Engine #7Catalyst"/>
    <s v="E2 Energy Services"/>
    <s v="1680 hp"/>
    <s v="0.99 lb/hr"/>
    <s v="1548 hp"/>
    <s v="0.16 lb/hr"/>
    <s v="lbs/hr"/>
    <n v="0.16"/>
    <n v="1548"/>
    <n v="4.6925064599483202E-2"/>
    <x v="19"/>
    <n v="0.75964546976744185"/>
    <s v="6348 03"/>
    <s v="NOx - Nitrogen Oxides"/>
    <s v="PP"/>
    <s v="Y"/>
    <s v="NA"/>
    <m/>
    <m/>
  </r>
  <r>
    <x v="10"/>
    <n v="1671"/>
    <x v="42"/>
    <s v="Crum Compressor Station"/>
    <s v="52934 Town Highway 192"/>
    <s v="Seneca Twp."/>
    <s v="43780"/>
    <m/>
    <s v="Noble"/>
    <x v="13"/>
    <s v="One (1) Waukesha 7044GSI 1,680 hp compressor engine fitted with a 5-element non-selective catalytic reduction catalyst."/>
    <x v="1"/>
    <s v="Waukesha L7044GSI"/>
    <d v="2016-08-31T00:00:00"/>
    <s v="C-1(Catalytic Converter): 5-element NSCR for compressor engine C-100; C-2(Catalytic Converter): 5-element NSCR for compressor engine C-200; C-3(Catalytic Converter): 5-element NSCR for compressor engine C-300; C-4(Catalytic Converter): 5-element NSCR for"/>
    <s v="Alliance Source Testing"/>
    <s v="1680 hp"/>
    <s v="1.0 g/hp-hr"/>
    <s v="1533 hp"/>
    <s v="0.05 g/hp-hr"/>
    <s v="g/hp/hr"/>
    <n v="0.05"/>
    <n v="1533"/>
    <n v="0.05"/>
    <x v="19"/>
    <n v="0.80942400000000014"/>
    <s v="7E"/>
    <s v="Nitrogen Dioxide"/>
    <s v="PP"/>
    <s v="Y"/>
    <s v="NA"/>
    <m/>
    <m/>
  </r>
  <r>
    <x v="10"/>
    <n v="1672"/>
    <x v="42"/>
    <s v="Crum Compressor Station"/>
    <s v="52934 Town Highway 192"/>
    <s v="Seneca Twp."/>
    <s v="43780"/>
    <m/>
    <s v="Noble"/>
    <x v="14"/>
    <s v="One (1) Waukesha 7044GSI 1,680 hp compressor engine fitted with a 5-element non-selective catalytic reduction catalyst."/>
    <x v="1"/>
    <s v="Waukesha L7044GSI"/>
    <d v="2016-08-31T00:00:00"/>
    <s v="C-1(Catalytic Converter): 5-element NSCR for compressor engine C-100; C-2(Catalytic Converter): 5-element NSCR for compressor engine C-200; C-3(Catalytic Converter): 5-element NSCR for compressor engine C-300; C-4(Catalytic Converter): 5-element NSCR for"/>
    <s v="Alliance Source Testing"/>
    <s v="1680 hp"/>
    <s v="1.0 g/hp-hr"/>
    <s v="1330 hp"/>
    <s v="0.05 g/hp-hr"/>
    <s v="g/hp/hr"/>
    <n v="0.05"/>
    <n v="1330"/>
    <n v="0.05"/>
    <x v="19"/>
    <n v="0.80942400000000014"/>
    <s v="7E"/>
    <s v="Nitrogen Dioxide"/>
    <s v="PP"/>
    <s v="Y"/>
    <s v="NA"/>
    <m/>
    <m/>
  </r>
  <r>
    <x v="10"/>
    <n v="1697"/>
    <x v="38"/>
    <s v="Long Compressor Station"/>
    <s v="55135 Batesville Rd"/>
    <s v="Quaker City"/>
    <s v="43773"/>
    <m/>
    <s v="Noble"/>
    <x v="10"/>
    <s v="1,680 hp Waukesha 7044GSI  NG Fired-rich burn-4stroke compressor engine"/>
    <x v="1"/>
    <s v="Waukesha L7044GSI"/>
    <d v="2016-01-28T00:00:00"/>
    <s v="C-01(Catalytic Converter): Non-selective catalyst reduction device for C-2000; C-02(Catalytic Converter): Non-selective catalyst reduction device for C-2100; C-03(Catalytic Converter): Non-selective catalyst reduction device for C-2200; C-04(Catalytic Con"/>
    <s v="Technical Compliance Solutions"/>
    <s v="1680 hp"/>
    <s v="1.0 g/hp-hr"/>
    <s v="1628 hp"/>
    <s v="0.05 g/hp-hr"/>
    <s v="g/hp/hr"/>
    <n v="0.05"/>
    <n v="1628"/>
    <n v="0.05"/>
    <x v="19"/>
    <n v="0.80942400000000014"/>
    <s v="320"/>
    <s v="NOx - Nitrogen Oxides"/>
    <s v="PP"/>
    <s v="Y"/>
    <s v="NA"/>
    <m/>
    <m/>
  </r>
  <r>
    <x v="10"/>
    <n v="1701"/>
    <x v="38"/>
    <s v="Long Compressor Station"/>
    <s v="55135 Batesville Rd"/>
    <s v="Quaker City"/>
    <s v="43773"/>
    <m/>
    <s v="Noble"/>
    <x v="8"/>
    <s v="1,680 hp Waukesha 7044GSI  NG Fired-rich burn-4stroke compressor engine"/>
    <x v="1"/>
    <s v="Waukesha L7044GSI"/>
    <d v="2016-01-28T00:00:00"/>
    <s v="C-01(Catalytic Converter): Non-selective catalyst reduction device for C-2000; C-02(Catalytic Converter): Non-selective catalyst reduction device for C-2100; C-03(Catalytic Converter): Non-selective catalyst reduction device for C-2200; C-04(Catalytic Con"/>
    <s v="Technical Compliance Solutions"/>
    <s v="1680 hp"/>
    <s v="1.0 g/hp-hr"/>
    <s v="1610 hp"/>
    <s v="0.05 g/hp-hr"/>
    <s v="g/hp/hr"/>
    <n v="0.05"/>
    <n v="1610"/>
    <n v="0.05"/>
    <x v="19"/>
    <n v="0.80942400000000014"/>
    <s v="320"/>
    <s v="NOx - Nitrogen Oxides"/>
    <s v="PP"/>
    <s v="Y"/>
    <s v="NA"/>
    <m/>
    <m/>
  </r>
  <r>
    <x v="10"/>
    <n v="1496"/>
    <x v="43"/>
    <s v="Miller Compressor Station"/>
    <s v="51103 Twp Rd 847"/>
    <s v="Seneca Twp."/>
    <s v="43788"/>
    <m/>
    <s v="Monroe"/>
    <x v="12"/>
    <s v="Waukesha 1680 bhp Model L7044GSI 4-stroke Natural Gas Rich Burn Gas Compressor Engine Model Year 2014 controlled by a catalyst"/>
    <x v="1"/>
    <s v="Waukesha L7044GSI"/>
    <d v="2016-06-22T00:00:00"/>
    <s v="C-2701C(Catalytic Converter): Engine Catalyst; C-2702C(Catalytic Converter): Engine Catalyst; C-2703C(Catalytic Converter): Engine Catalyst; C-2704C(Catalytic Converter): Engine Catalyst; C-2705C(Catalytic Converter): Engine Catalyst; C-2706C(Catalytic Co"/>
    <s v="Alliance Source Testing"/>
    <s v="1680 hp"/>
    <s v="0.25 g/hp-hr"/>
    <s v="1680 hp"/>
    <s v="0.05 g/hp-hr"/>
    <s v="g/hp/hr"/>
    <n v="0.05"/>
    <n v="1680"/>
    <n v="0.05"/>
    <x v="19"/>
    <n v="0.80942400000000014"/>
    <s v="7E"/>
    <s v="Nitrogen Dioxide"/>
    <s v="PP"/>
    <s v="N"/>
    <s v="NA"/>
    <m/>
    <m/>
  </r>
  <r>
    <x v="1"/>
    <n v="466"/>
    <x v="14"/>
    <s v="Kilgore Compressor Station-Utica Gas Services, LLC"/>
    <s v="Pontiff Rd"/>
    <s v="Kilgore"/>
    <s v="43988"/>
    <m/>
    <s v="Carroll"/>
    <x v="12"/>
    <s v="1,775 hp NG-fired 4SLB Stationary ICE equipped w/catalyst Caterpillar G3606:Serial Number: 4ZS01804"/>
    <x v="2"/>
    <s v="Cat 3600 Series"/>
    <d v="2014-12-16T00:00:00"/>
    <s v="CC001(Catalytic Converter): Compressor Engine #1 - Oxidation Catalyst; CC002(Catalytic Converter): Compressor Engine #2 - Oxidation Catalyst; CC003(Catalytic Converter): Compressor Engine #3 - Oxidation Catalyst; CC004(Catalytic Converter): Compressor Eng"/>
    <s v="Alliance Source Testing, Inc."/>
    <s v="1775"/>
    <s v="1.0 g/Hp-hr &amp; 1.96lb/hr"/>
    <s v="1604"/>
    <s v="0.5 g/Hp-hr &amp; 1.57lb/hr"/>
    <s v="g/hp/hr"/>
    <n v="0.5"/>
    <n v="1604"/>
    <n v="0.5"/>
    <x v="6"/>
    <n v="8.5519499999999997"/>
    <s v="7E"/>
    <s v="Nitrogen Oxide"/>
    <s v="PASS"/>
    <s v="NA"/>
    <s v="Y"/>
    <m/>
    <m/>
  </r>
  <r>
    <x v="10"/>
    <n v="1570"/>
    <x v="40"/>
    <s v="E2 Appalachian Compression LLC - Reusser"/>
    <s v="Twp Hwy 68 and Twp Hwy 66"/>
    <s v="Woodsfield"/>
    <s v="43793"/>
    <m/>
    <s v="Monroe"/>
    <x v="12"/>
    <s v="1680 Hp. natural gas rich burn compressor engine - Waukesha L7044GSI"/>
    <x v="1"/>
    <s v="Waukesha L7044GSI"/>
    <d v="2016-03-10T00:00:00"/>
    <s v="C-5(Catalytic Converter): Engine #5 Catalyst"/>
    <s v="E2 Energy Services"/>
    <s v="1680 hp"/>
    <s v="0.99 lb/hr"/>
    <s v="1479 hp"/>
    <s v="0.18 lb/hr"/>
    <s v="lbs/hr"/>
    <n v="0.18"/>
    <n v="1479"/>
    <n v="5.5253549695740367E-2"/>
    <x v="19"/>
    <n v="0.89447098417849902"/>
    <s v="6348 03"/>
    <s v="NOx - Nitrogen Oxides"/>
    <s v="PP"/>
    <s v="Y"/>
    <s v="NA"/>
    <m/>
    <m/>
  </r>
  <r>
    <x v="10"/>
    <n v="1492"/>
    <x v="43"/>
    <s v="Miller Compressor Station"/>
    <s v="51103 Twp Rd 847"/>
    <s v="Seneca Twp."/>
    <s v="43788"/>
    <m/>
    <s v="Monroe"/>
    <x v="10"/>
    <s v="Waukesha 1680 bhp Model L7044GSI 4-stroke Natural Gas Rich Burn Gas Compressor Engine Model Year 2014 controlled by a catalyst"/>
    <x v="1"/>
    <s v="Waukesha L7044GSI"/>
    <d v="2016-06-22T00:00:00"/>
    <s v="C-2701C(Catalytic Converter): Engine Catalyst; C-2702C(Catalytic Converter): Engine Catalyst; C-2703C(Catalytic Converter): Engine Catalyst; C-2704C(Catalytic Converter): Engine Catalyst; C-2705C(Catalytic Converter): Engine Catalyst; C-2706C(Catalytic Co"/>
    <s v="Alliance Source Testing"/>
    <s v="1680 hp"/>
    <s v="0.25 g/hp-hr"/>
    <s v="1680 hp"/>
    <s v="0.06 g/hp-hr"/>
    <s v="g/hp/hr"/>
    <n v="0.06"/>
    <n v="1680"/>
    <n v="0.06"/>
    <x v="19"/>
    <n v="0.97130880000000008"/>
    <s v="7E"/>
    <s v="Nitrogen Dioxide"/>
    <s v="PP"/>
    <s v="N"/>
    <s v="NA"/>
    <m/>
    <m/>
  </r>
  <r>
    <x v="10"/>
    <n v="1494"/>
    <x v="43"/>
    <s v="Miller Compressor Station"/>
    <s v="51103 Twp Rd 847"/>
    <s v="Seneca Twp."/>
    <s v="43788"/>
    <m/>
    <s v="Monroe"/>
    <x v="9"/>
    <s v="Waukesha 1680 bhp Model L7044GSI 4-stroke Natural Gas Rich Burn Gas Compressor Engine Model Year 2014 controlled by a catalyst"/>
    <x v="1"/>
    <s v="Waukesha L7044GSI"/>
    <d v="2016-06-22T00:00:00"/>
    <s v="C-2701C(Catalytic Converter): Engine Catalyst; C-2702C(Catalytic Converter): Engine Catalyst; C-2703C(Catalytic Converter): Engine Catalyst; C-2704C(Catalytic Converter): Engine Catalyst; C-2705C(Catalytic Converter): Engine Catalyst; C-2706C(Catalytic Co"/>
    <s v="Alliance Source Testing"/>
    <s v="1680 hp"/>
    <s v="0.25 g/hp-hr"/>
    <s v="1680 hp"/>
    <s v="0.06 g/hp-hr"/>
    <s v="g/hp/hr"/>
    <n v="0.06"/>
    <n v="1680"/>
    <n v="0.06"/>
    <x v="19"/>
    <n v="0.97130880000000008"/>
    <s v="7E"/>
    <s v="Nitrogen Dioxide"/>
    <s v="PP"/>
    <s v="N"/>
    <s v="NA"/>
    <m/>
    <m/>
  </r>
  <r>
    <x v="10"/>
    <n v="1497"/>
    <x v="43"/>
    <s v="Miller Compressor Station"/>
    <s v="51103 Twp Rd 847"/>
    <s v="Seneca Twp."/>
    <s v="43788"/>
    <m/>
    <s v="Monroe"/>
    <x v="13"/>
    <s v="Waukesha 1680 bhp Model L7044GSI 4-stroke Natural Gas Rich Burn Gas Compressor Engine Model Year 2014 controlled by a catalyst"/>
    <x v="1"/>
    <s v="Waukesha L7044GSI"/>
    <d v="2016-06-22T00:00:00"/>
    <s v="C-2701C(Catalytic Converter): Engine Catalyst; C-2702C(Catalytic Converter): Engine Catalyst; C-2703C(Catalytic Converter): Engine Catalyst; C-2704C(Catalytic Converter): Engine Catalyst; C-2705C(Catalytic Converter): Engine Catalyst; C-2706C(Catalytic Co"/>
    <s v="Alliance Source Testing"/>
    <s v="1680 hp"/>
    <s v="0.25 g/hp-hr"/>
    <s v="1680 hp"/>
    <s v="0.06 g/hp-hr"/>
    <s v="g/hp/hr"/>
    <n v="0.06"/>
    <n v="1680"/>
    <n v="0.06"/>
    <x v="19"/>
    <n v="0.97130880000000008"/>
    <s v="7E"/>
    <s v="Nitrogen Dioxide"/>
    <s v="PP"/>
    <s v="N"/>
    <s v="NA"/>
    <m/>
    <m/>
  </r>
  <r>
    <x v="1"/>
    <n v="498"/>
    <x v="14"/>
    <s v="Kilgore Compressor Station-Utica Gas Services, LLC"/>
    <s v="Pontiff Rd"/>
    <s v="Kilgore"/>
    <s v="43988"/>
    <m/>
    <s v="Carroll"/>
    <x v="12"/>
    <s v="1,775 hp NG-fired 4SLB Stationary ICE equipped w/catalyst Caterpillar G3606:Serial Number: 4ZS01804"/>
    <x v="2"/>
    <s v="Cat 3600 Series"/>
    <d v="2014-12-17T00:00:00"/>
    <s v="CC001(Catalytic Converter): Compressor Engine #1 - Oxidation Catalyst; CC002(Catalytic Converter): Compressor Engine #2 - Oxidation Catalyst; CC003(Catalytic Converter): Compressor Engine #3 - Oxidation Catalyst; CC004(Catalytic Converter): Compressor Eng"/>
    <s v="Alliance Source Testing, Inc."/>
    <s v="1775"/>
    <s v="1.0 g/Hp-hr &amp; 1.96lb/hr"/>
    <s v="1604"/>
    <s v="0.5 g/Hp-hr &amp; 1.57lb/hr"/>
    <s v="g/hp/hr"/>
    <n v="0.5"/>
    <n v="1604"/>
    <n v="0.5"/>
    <x v="6"/>
    <n v="8.5519499999999997"/>
    <s v="7E"/>
    <s v="Nitrogen Oxide"/>
    <s v="PASS"/>
    <s v="NA"/>
    <s v="Y"/>
    <m/>
    <m/>
  </r>
  <r>
    <x v="1"/>
    <n v="1887"/>
    <x v="17"/>
    <s v="Scio Compressor Station"/>
    <s v="37650 Bower Rd"/>
    <s v="Scio"/>
    <s v="43988"/>
    <m/>
    <s v="Harrison"/>
    <x v="12"/>
    <s v="Compressor Engine #5 - 1,775 HP Caterpillar G3606 (4S-LB) - natural gas-fired four-cycle lean burn internal combustion engine equipped with an oxidation catalyst controlling CO &amp; VOC emissions"/>
    <x v="2"/>
    <s v="Cat 3600 Series"/>
    <d v="2014-06-23T00:00:00"/>
    <s v="CC005(Catalytic Converter): Compressor Engine #5 - Oxidation Catalyst"/>
    <s v="Alliance Source Testing"/>
    <s v="1,775 Hp"/>
    <s v="0.50 g/Hp-hr_x000a_82 ppm"/>
    <s v="1,627 Hp"/>
    <s v="0.50 g/Hp-hr_x000a_40.3 ppm"/>
    <s v="g/hp/hr"/>
    <n v="0.5"/>
    <n v="1627"/>
    <n v="0.5"/>
    <x v="6"/>
    <n v="8.5519499999999997"/>
    <s v="7E"/>
    <s v="Nitrogen Dioxide"/>
    <s v="PASS"/>
    <s v="NA"/>
    <s v="Y"/>
    <m/>
    <m/>
  </r>
  <r>
    <x v="6"/>
    <n v="228"/>
    <x v="5"/>
    <s v="Utica Gas Services, LLC-Carrollton Compressor Facility"/>
    <s v="2098 Panda Road SE"/>
    <s v="Carrollton"/>
    <s v="44615"/>
    <m/>
    <s v="Carroll"/>
    <x v="12"/>
    <s v="1,775 HP natural gas-fired Caterpillar G3606 engine #2 equipped with an oxidation catalyst"/>
    <x v="2"/>
    <s v="Cat 3600 Series"/>
    <d v="2015-01-20T00:00:00"/>
    <s v="Oxid. Cat.(Catalytic Converter): Oxidative Catalyst"/>
    <s v="Alliance Source Testing"/>
    <s v="1775 HP"/>
    <s v="1.96lbs/hr, 2.0g/hp-hr"/>
    <s v="1686 HP"/>
    <s v="1.69lbs/hr, 0.5 g/hp-hr"/>
    <s v="g/hp/hr"/>
    <n v="0.5"/>
    <n v="1686"/>
    <n v="0.5"/>
    <x v="6"/>
    <n v="8.5519499999999997"/>
    <s v="7E"/>
    <s v="Nitrogen Oxide"/>
    <s v="PP"/>
    <s v="NA"/>
    <s v="Y"/>
    <s v="Our facility descriptions have the engines numbered incorrectly, however the Manufacture dates correspond across both the report and permit.  P013 is engine 3 onsite (10 in the permit), P006-P012 onsite are C4-C10, but in the permit 3-9.  However if you follow only ***(EU P###)*** everything is accurate."/>
    <m/>
  </r>
  <r>
    <x v="6"/>
    <n v="253"/>
    <x v="5"/>
    <s v="Utica Gas Services, LLC-Carrollton Compressor Facility"/>
    <s v="2098 Panda Road SE"/>
    <s v="Carrollton"/>
    <s v="44615"/>
    <m/>
    <s v="Carroll"/>
    <x v="12"/>
    <s v="1,775 HP natural gas-fired Caterpillar G3606 engine #2 equipped with an oxidation catalyst"/>
    <x v="2"/>
    <s v="Cat 3600 Series"/>
    <d v="2015-01-21T00:00:00"/>
    <s v="Oxid. Cat.(Catalytic Converter): Oxidative Catalyst"/>
    <s v="Alliance Source Testing"/>
    <s v="1775 HP"/>
    <s v="1.96lbs/hr, 2.0g/hp-hr"/>
    <s v="1686 HP"/>
    <s v="1.69lbs/hr, 0.5 g/hp-hr"/>
    <s v="g/hp/hr"/>
    <n v="0.5"/>
    <n v="1686"/>
    <n v="0.5"/>
    <x v="6"/>
    <n v="8.5519499999999997"/>
    <s v="7E"/>
    <s v="Nitrogen Oxide"/>
    <s v="PP"/>
    <s v="NA"/>
    <s v="Y"/>
    <s v="Our facility descriptions have the engines numbered incorrectly, however the Manufacture dates correspond across both the report and permit.  P013 is engine 3 onsite (10 in the permit), P006-P012 onsite are C4-C10, but in the permit 3-9.  However if you follow only ***(EU P###)*** everything is accurate."/>
    <m/>
  </r>
  <r>
    <x v="1"/>
    <n v="2091"/>
    <x v="41"/>
    <s v="E2 Appalachian Compression LLC - Upper Hill"/>
    <s v="Opossum Run Rd and Town Hwy 120"/>
    <s v="Sarahsville"/>
    <s v="43779"/>
    <m/>
    <s v="Noble"/>
    <x v="19"/>
    <s v="1,680 Hp. Waukesha (L7044GSI) natural gas-fired, rich burn, turbocharged, with oxidation catalyst, compressor engine."/>
    <x v="1"/>
    <s v="Waukesha L7044GSI"/>
    <d v="2014-11-06T00:00:00"/>
    <s v="C-7(Catalytic Converter): Engine Catalyst; C-8(Catalytic Converter): Engine Catalyst; C-9(Catalytic Converter): Engine Catalyst"/>
    <s v="E2 Energy Services"/>
    <s v="1680 Hp"/>
    <s v="0.99 lb/hr"/>
    <s v="1585 Hp"/>
    <s v="0.22 lb/hr"/>
    <s v="lbs/hr"/>
    <n v="0.22"/>
    <n v="1585"/>
    <n v="6.3015772870662456E-2"/>
    <x v="19"/>
    <n v="1.0201295788012616"/>
    <s v="7E"/>
    <s v="Nitrogen Dioxide"/>
    <s v="PASS"/>
    <s v="NA"/>
    <s v="Y"/>
    <s v="Method 7 E not used.  Method 3A and ASTM 6348-03 used"/>
    <m/>
  </r>
  <r>
    <x v="1"/>
    <n v="2091"/>
    <x v="41"/>
    <s v="E2 Appalachian Compression LLC - Upper Hill"/>
    <s v="Opossum Run Rd and Town Hwy 120"/>
    <s v="Sarahsville"/>
    <s v="43779"/>
    <m/>
    <s v="Noble"/>
    <x v="19"/>
    <s v="1,680 Hp. Waukesha (L7044GSI) natural gas-fired, rich burn, turbocharged, with oxidation catalyst, compressor engine."/>
    <x v="1"/>
    <s v="Waukesha L7044GSI"/>
    <d v="2014-11-06T00:00:00"/>
    <s v="C-7(Catalytic Converter): Engine Catalyst; C-8(Catalytic Converter): Engine Catalyst; C-9(Catalytic Converter): Engine Catalyst"/>
    <s v="E2 Energy Services"/>
    <s v="1680 Hp"/>
    <s v="0.99 lb/hr"/>
    <s v="1585 Hp"/>
    <s v="0.22 lb/hr"/>
    <s v="lbs/hr"/>
    <n v="0.22"/>
    <n v="1585"/>
    <n v="6.3015772870662456E-2"/>
    <x v="19"/>
    <n v="1.0201295788012616"/>
    <s v="7E"/>
    <s v="Nitrogen Dioxide"/>
    <s v="PASS"/>
    <s v="NA"/>
    <s v="Y"/>
    <s v="Method 7 E not used.  Method 3A and ASTM 6348-03 used"/>
    <m/>
  </r>
  <r>
    <x v="1"/>
    <n v="2012"/>
    <x v="40"/>
    <s v="E2 Appalachian Compression LLC - Reusser"/>
    <s v="Twp Hwy 68 and Twp Hwy 66"/>
    <s v="Woodsfield"/>
    <s v="43793"/>
    <m/>
    <s v="Monroe"/>
    <x v="9"/>
    <s v="1680 Hp. natural gas rich burn compressor engine - Waukesha L7044GSI"/>
    <x v="1"/>
    <s v="Waukesha L7044GSI"/>
    <d v="2014-12-08T00:00:00"/>
    <s v="C-3(Catalytic Converter): Engine #3 Catalyst; C-4(Catalytic Converter): Engine #4 Catalyst; C-5(Catalytic Converter): Engine #5 Catalyst; C-6(Catalytic Converter): Engine #6Catalyst; C-8(Catalytic Converter): Engine #8 Catalyst"/>
    <s v="E2 Energy Services"/>
    <s v="1,680 hp"/>
    <s v="0.99 lb/hr"/>
    <s v="1,551 hp"/>
    <s v="0.22 lb/hr"/>
    <s v="lbs/hr"/>
    <n v="0.22"/>
    <n v="1551"/>
    <n v="6.4397163120567369E-2"/>
    <x v="19"/>
    <n v="1.0424921872340425"/>
    <s v="6348 03"/>
    <s v="NOx - Nitrogen Oxides"/>
    <s v="PASS"/>
    <s v="NA"/>
    <s v="Y"/>
    <m/>
    <m/>
  </r>
  <r>
    <x v="1"/>
    <n v="2027"/>
    <x v="40"/>
    <s v="E2 Appalachian Compression LLC - Reusser"/>
    <s v="Twp Hwy 68 and Twp Hwy 66"/>
    <s v="Woodsfield"/>
    <s v="43793"/>
    <m/>
    <s v="Monroe"/>
    <x v="9"/>
    <s v="1680 Hp. natural gas rich burn compressor engine - Waukesha L7044GSI"/>
    <x v="1"/>
    <s v="Waukesha L7044GSI"/>
    <d v="2014-12-10T00:00:00"/>
    <s v="C-3(Catalytic Converter): Engine #3 Catalyst; C-4(Catalytic Converter): Engine #4 Catalyst; C-5(Catalytic Converter): Engine #5 Catalyst; C-6(Catalytic Converter): Engine #6Catalyst; C-8(Catalytic Converter): Engine #8 Catalyst"/>
    <s v="E2 Energy Services"/>
    <s v="1,680 hp"/>
    <s v="0.99 lb/hr"/>
    <s v="1,551 hp"/>
    <s v="0.22 lb/hr"/>
    <s v="lbs/hr"/>
    <n v="0.22"/>
    <n v="1551"/>
    <n v="6.4397163120567369E-2"/>
    <x v="19"/>
    <n v="1.0424921872340425"/>
    <s v="6348 03"/>
    <s v="NOx - Nitrogen Oxides"/>
    <s v="PASS"/>
    <s v="NA"/>
    <s v="Y"/>
    <m/>
    <m/>
  </r>
  <r>
    <x v="1"/>
    <n v="2042"/>
    <x v="40"/>
    <s v="E2 Appalachian Compression LLC - Reusser"/>
    <s v="Twp Hwy 68 and Twp Hwy 66"/>
    <s v="Woodsfield"/>
    <s v="43793"/>
    <m/>
    <s v="Monroe"/>
    <x v="9"/>
    <s v="1680 Hp. natural gas rich burn compressor engine - Waukesha L7044GSI"/>
    <x v="1"/>
    <s v="Waukesha L7044GSI"/>
    <d v="2014-12-11T00:00:00"/>
    <s v="C-3(Catalytic Converter): Engine #3 Catalyst; C-4(Catalytic Converter): Engine #4 Catalyst; C-5(Catalytic Converter): Engine #5 Catalyst; C-6(Catalytic Converter): Engine #6Catalyst; C-8(Catalytic Converter): Engine #8 Catalyst"/>
    <s v="E2 Energy Services"/>
    <s v="1,680 hp"/>
    <s v="0.99 lb/hr"/>
    <s v="1,551 hp"/>
    <s v="0.22 lb/hr"/>
    <s v="lbs/hr"/>
    <n v="0.22"/>
    <n v="1551"/>
    <n v="6.4397163120567369E-2"/>
    <x v="19"/>
    <n v="1.0424921872340425"/>
    <s v="6348 03"/>
    <s v="NOx - Nitrogen Oxides"/>
    <s v="PASS"/>
    <s v="NA"/>
    <s v="Y"/>
    <m/>
    <m/>
  </r>
  <r>
    <x v="10"/>
    <n v="1301"/>
    <x v="7"/>
    <s v="Harrison West Compressor Station"/>
    <s v="Possum Hollow Road"/>
    <s v="Freeport"/>
    <s v="43973"/>
    <m/>
    <s v="Harrison"/>
    <x v="8"/>
    <s v="Compressor Engine #2 - 1480 HP (11.39 MMBtu/hr) Waukesha L7042  - natural gas-fired four-stroke rich burn internal combustion engine  equipped with a three-way oxidation catalyst controlling CH2O, CO, NOx, &amp; VOCs by 80, 97, 98.5 &amp; 66 percent respectively"/>
    <x v="1"/>
    <s v="Waukesha L7042"/>
    <d v="2016-04-28T00:00:00"/>
    <s v="CC001(Catalytic Converter): Compressor Engine #1 - 3-way Catalyst; CC002(Catalytic Converter): Compressor Engine #2 - 3-way Catalyst; CC004(Catalytic Converter): Compressor Engine #4 - 3-way Catalyst"/>
    <s v="Air Hygiene, Inc"/>
    <s v="1480 hp"/>
    <s v="1 g/hp-hr"/>
    <s v="1611 hp"/>
    <s v="0.07 g/hp-hr"/>
    <s v="g/hp/hr"/>
    <n v="7.0000000000000007E-2"/>
    <n v="1611"/>
    <n v="7.0000000000000007E-2"/>
    <x v="20"/>
    <n v="0.99828960000000022"/>
    <s v="7E"/>
    <s v="Nitrogen Dioxide"/>
    <s v="PP"/>
    <s v="Y"/>
    <s v="NA"/>
    <m/>
    <m/>
  </r>
  <r>
    <x v="10"/>
    <n v="1703"/>
    <x v="38"/>
    <s v="Long Compressor Station"/>
    <s v="55135 Batesville Rd"/>
    <s v="Quaker City"/>
    <s v="43773"/>
    <m/>
    <s v="Noble"/>
    <x v="9"/>
    <s v="1,680 hp Waukesha 7044GSI  NG Fired-rich burn-4stroke compressor engine"/>
    <x v="1"/>
    <s v="Waukesha L7044GSI"/>
    <d v="2016-01-28T00:00:00"/>
    <s v="C-01(Catalytic Converter): Non-selective catalyst reduction device for C-2000; C-02(Catalytic Converter): Non-selective catalyst reduction device for C-2100; C-03(Catalytic Converter): Non-selective catalyst reduction device for C-2200; C-04(Catalytic Con"/>
    <s v="Technical Compliance Solutions"/>
    <s v="1680 hp"/>
    <s v="1.0 g/hp-hr"/>
    <s v="1606 hp"/>
    <s v="0.07 g/hp-hr"/>
    <s v="g/hp/hr"/>
    <n v="7.0000000000000007E-2"/>
    <n v="1606"/>
    <n v="7.0000000000000007E-2"/>
    <x v="19"/>
    <n v="1.1331936000000002"/>
    <s v="320"/>
    <s v="NOx - Nitrogen Oxides"/>
    <s v="PP"/>
    <s v="Y"/>
    <s v="NA"/>
    <m/>
    <m/>
  </r>
  <r>
    <x v="10"/>
    <n v="1498"/>
    <x v="43"/>
    <s v="Miller Compressor Station"/>
    <s v="51103 Twp Rd 847"/>
    <s v="Seneca Twp."/>
    <s v="43788"/>
    <m/>
    <s v="Monroe"/>
    <x v="14"/>
    <s v="Waukesha 1680 bhp Model L7044GSI 4-stroke Natural Gas Rich Burn Gas Compressor Engine Model Year 2014 controlled by a catalyst"/>
    <x v="1"/>
    <s v="Waukesha L7044GSI"/>
    <d v="2016-06-22T00:00:00"/>
    <s v="C-2701C(Catalytic Converter): Engine Catalyst; C-2702C(Catalytic Converter): Engine Catalyst; C-2703C(Catalytic Converter): Engine Catalyst; C-2704C(Catalytic Converter): Engine Catalyst; C-2705C(Catalytic Converter): Engine Catalyst; C-2706C(Catalytic Co"/>
    <s v="Alliance Source Testing"/>
    <s v="1680 hp"/>
    <s v="0.25 g/hp-hr"/>
    <s v="1680 hp"/>
    <s v="0.07 g/hp-hr"/>
    <s v="g/hp/hr"/>
    <n v="7.0000000000000007E-2"/>
    <n v="1680"/>
    <n v="7.0000000000000007E-2"/>
    <x v="19"/>
    <n v="1.1331936000000002"/>
    <s v="7E"/>
    <s v="Nitrogen Dioxide"/>
    <s v="PP"/>
    <s v="N"/>
    <s v="NA"/>
    <m/>
    <m/>
  </r>
  <r>
    <x v="1"/>
    <n v="1817"/>
    <x v="4"/>
    <s v="Lake Compressor Station"/>
    <s v="County Highway 21"/>
    <s v="Freeport"/>
    <s v="43973"/>
    <m/>
    <s v="Harrison"/>
    <x v="10"/>
    <s v="Compressor Engine #1 - 1480 HP (11.39 MMBtu/hr) Waukesha L7042  - natural gas-fired four-stroke rich burn internal combustion engine equipped with a three-way oxidation catalyst controlling CH2O, CO, NOx, &amp; VOCs by 80, 97, 98.5 &amp; 66 percent respectively"/>
    <x v="1"/>
    <s v="Waukesha L7042"/>
    <d v="2014-04-11T00:00:00"/>
    <s v="CC001(Catalytic Converter): Compressor Engine #1 - 3-way Catalyst"/>
    <s v="Air Hygiene International"/>
    <s v="1,480 hp"/>
    <s v="1.0 g/hp-hr"/>
    <s v="1,480 hp"/>
    <s v="0.075 g/hp-hr"/>
    <s v="g/hp/hr"/>
    <n v="7.4999999999999997E-2"/>
    <n v="1480"/>
    <n v="7.4999999999999997E-2"/>
    <x v="20"/>
    <n v="1.069596"/>
    <s v="7E"/>
    <s v="Nitrogen Dioxide"/>
    <s v="PASS"/>
    <s v="NA"/>
    <s v="Y"/>
    <m/>
    <m/>
  </r>
  <r>
    <x v="10"/>
    <n v="1499"/>
    <x v="43"/>
    <s v="Miller Compressor Station"/>
    <s v="51103 Twp Rd 847"/>
    <s v="Seneca Twp."/>
    <s v="43788"/>
    <m/>
    <s v="Monroe"/>
    <x v="15"/>
    <s v="Waukesha 1680 bhp Model L7044GSI 4-stroke Natural Gas Rich Burn Gas Compressor Engine Model Year 2014 controlled by a catalyst"/>
    <x v="1"/>
    <s v="Waukesha L7044GSI"/>
    <d v="2016-06-22T00:00:00"/>
    <s v="C-2701C(Catalytic Converter): Engine Catalyst; C-2702C(Catalytic Converter): Engine Catalyst; C-2703C(Catalytic Converter): Engine Catalyst; C-2704C(Catalytic Converter): Engine Catalyst; C-2705C(Catalytic Converter): Engine Catalyst; C-2706C(Catalytic Co"/>
    <s v="Alliance Source Testing"/>
    <s v="1680 hp"/>
    <s v="0.25 g/hp-hr"/>
    <s v="1680 hp"/>
    <s v="0.08 g/hp-hr"/>
    <s v="g/hp/hr"/>
    <n v="0.08"/>
    <n v="1680"/>
    <n v="0.08"/>
    <x v="19"/>
    <n v="1.2950784"/>
    <s v="7E"/>
    <s v="Nitrogen Dioxide"/>
    <s v="PP"/>
    <s v="N"/>
    <s v="NA"/>
    <m/>
    <m/>
  </r>
  <r>
    <x v="6"/>
    <n v="281"/>
    <x v="5"/>
    <s v="Utica Gas Services, LLC-Carrollton Compressor Facility"/>
    <s v="2098 Panda Road SE"/>
    <s v="Carrollton"/>
    <s v="44615"/>
    <m/>
    <s v="Carroll"/>
    <x v="12"/>
    <s v="1,775 HP natural gas-fired Caterpillar G3606 engine #2 equipped with an oxidation catalyst"/>
    <x v="2"/>
    <s v="Cat 3600 Series"/>
    <d v="2015-01-22T00:00:00"/>
    <s v="Oxid. Cat.(Catalytic Converter): Oxidative Catalyst"/>
    <s v="Alliance Source Testing"/>
    <s v="1775 HP"/>
    <s v="1.96lbs/hr, 2.0g/hp-hr"/>
    <s v="1686 HP"/>
    <s v="1.69lbs/hr, 0.5 g/hp-hr"/>
    <s v="g/hp/hr"/>
    <n v="0.5"/>
    <n v="1686"/>
    <n v="0.5"/>
    <x v="6"/>
    <n v="8.5519499999999997"/>
    <s v="7E"/>
    <s v="Nitrogen Oxide"/>
    <s v="PP"/>
    <s v="NA"/>
    <s v="Y"/>
    <s v="Our facility descriptions have the engines numbered incorrectly, however the Manufacture dates correspond across both the report and permit.  P013 is engine 3 onsite (10 in the permit), P006-P012 onsite are C4-C10, but in the permit 3-9.  However if you follow only ***(EU P###)*** everything is accurate."/>
    <m/>
  </r>
  <r>
    <x v="6"/>
    <n v="230"/>
    <x v="5"/>
    <s v="Utica Gas Services, LLC-Carrollton Compressor Facility"/>
    <s v="2098 Panda Road SE"/>
    <s v="Carrollton"/>
    <s v="44615"/>
    <m/>
    <s v="Carroll"/>
    <x v="13"/>
    <s v="1,775 HP natural gas-fired Caterpillar G3606 engine #3 equipped with an oxidation catalyst"/>
    <x v="2"/>
    <s v="Cat 3600 Series"/>
    <d v="2015-01-20T00:00:00"/>
    <s v="Oxid. Cat.(Catalytic Converter): Oxidative Catalyst"/>
    <s v="Alliance Source Testing"/>
    <s v="1775 HP"/>
    <s v="1.96lbs/hr, 1.0g/hp-hr"/>
    <s v="1597 HP"/>
    <s v="1.90lbs/hr, 0.5 g/hp-hr"/>
    <s v="g/hp/hr"/>
    <n v="0.5"/>
    <n v="1597"/>
    <n v="0.5"/>
    <x v="6"/>
    <n v="8.5519499999999997"/>
    <s v="7E"/>
    <s v="Nitrogen Oxide"/>
    <s v="PP"/>
    <s v="NA"/>
    <s v="Y"/>
    <s v="Our facility descriptions have the engines numbered incorrectly, however the Manufacture dates correspond across both the report and permit.  P013 is engine 3 onsite (10 in the permit), P006-P012 onsite are C4-C10, but in the permit 3-9.  However if you follow only ***(EU P###)*** everything is accurate."/>
    <m/>
  </r>
  <r>
    <x v="6"/>
    <n v="254"/>
    <x v="5"/>
    <s v="Utica Gas Services, LLC-Carrollton Compressor Facility"/>
    <s v="2098 Panda Road SE"/>
    <s v="Carrollton"/>
    <s v="44615"/>
    <m/>
    <s v="Carroll"/>
    <x v="13"/>
    <s v="1,775 HP natural gas-fired Caterpillar G3606 engine #3 equipped with an oxidation catalyst"/>
    <x v="2"/>
    <s v="Cat 3600 Series"/>
    <d v="2015-01-21T00:00:00"/>
    <s v="Oxid. Cat.(Catalytic Converter): Oxidative Catalyst"/>
    <s v="Alliance Source Testing"/>
    <s v="1775 HP"/>
    <s v="1.96lbs/hr, 1.0g/hp-hr"/>
    <s v="1597 HP"/>
    <s v="1.90lbs/hr, 0.5 g/hp-hr"/>
    <s v="g/hp/hr"/>
    <n v="0.5"/>
    <n v="1597"/>
    <n v="0.5"/>
    <x v="6"/>
    <n v="8.5519499999999997"/>
    <s v="7E"/>
    <s v="Nitrogen Oxide"/>
    <s v="PP"/>
    <s v="NA"/>
    <s v="Y"/>
    <s v="Our facility descriptions have the engines numbered incorrectly, however the Manufacture dates correspond across both the report and permit.  P013 is engine 3 onsite (10 in the permit), P006-P012 onsite are C4-C10, but in the permit 3-9.  However if you follow only ***(EU P###)*** everything is accurate."/>
    <m/>
  </r>
  <r>
    <x v="6"/>
    <n v="285"/>
    <x v="5"/>
    <s v="Utica Gas Services, LLC-Carrollton Compressor Facility"/>
    <s v="2098 Panda Road SE"/>
    <s v="Carrollton"/>
    <s v="44615"/>
    <m/>
    <s v="Carroll"/>
    <x v="13"/>
    <s v="1,775 HP natural gas-fired Caterpillar G3606 engine #3 equipped with an oxidation catalyst"/>
    <x v="2"/>
    <s v="Cat 3600 Series"/>
    <d v="2015-01-22T00:00:00"/>
    <s v="Oxid. Cat.(Catalytic Converter): Oxidative Catalyst"/>
    <s v="Alliance Source Testing"/>
    <s v="1775 HP"/>
    <s v="1.96lbs/hr, 1.0g/hp-hr"/>
    <s v="1597 HP"/>
    <s v="1.90lbs/hr, 0.5 g/hp-hr"/>
    <s v="g/hp/hr"/>
    <n v="0.5"/>
    <n v="1597"/>
    <n v="0.5"/>
    <x v="6"/>
    <n v="8.5519499999999997"/>
    <s v="7E"/>
    <s v="Nitrogen Oxide"/>
    <s v="PP"/>
    <s v="NA"/>
    <s v="Y"/>
    <s v="Our facility descriptions have the engines numbered incorrectly, however the Manufacture dates correspond across both the report and permit.  P013 is engine 3 onsite (10 in the permit), P006-P012 onsite are C4-C10, but in the permit 3-9.  However if you follow only ***(EU P###)*** everything is accurate."/>
    <m/>
  </r>
  <r>
    <x v="3"/>
    <n v="4"/>
    <x v="27"/>
    <s v="Bellefontaine Gas Producers, LLC"/>
    <s v="2946 US Route 68 North"/>
    <s v="Bellefontaine"/>
    <s v="43311"/>
    <m/>
    <s v="Logan"/>
    <x v="9"/>
    <s v="2275 Hp, 4-stroke lean burn, non-emergency, spark ignition RICE; Ch. 31 modification issued 1/8/2014."/>
    <x v="2"/>
    <m/>
    <d v="2010-05-26T00:00:00"/>
    <s v="NA"/>
    <s v="DTE Energy"/>
    <m/>
    <m/>
    <m/>
    <m/>
    <m/>
    <m/>
    <m/>
    <n v="0.5"/>
    <x v="13"/>
    <n v="10.96095"/>
    <s v="7E"/>
    <s v="Nitrogen Dioxide"/>
    <s v="PASS"/>
    <s v="NA"/>
    <s v="Y"/>
    <s v="Tested pollutants:NO2, NO; Permitted Allowable Emission Rate = 0.6 g/BHp-Hr; Permitted Maximum Operating Rate = 1600 KW; Average Tested Emission Rate = 0.5 g/BHp-Hr; Average Tested Operating Rate = 1600 KW; Results = Passed; AFS Date = 2010-08-31 00:00:00.0; AFS ID = legacy)"/>
    <m/>
  </r>
  <r>
    <x v="3"/>
    <n v="5"/>
    <x v="27"/>
    <s v="Bellefontaine Gas Producers, LLC"/>
    <s v="2946 US Route 68 North"/>
    <s v="Bellefontaine"/>
    <s v="43311"/>
    <m/>
    <s v="Logan"/>
    <x v="9"/>
    <s v="2275 Hp, 4-stroke lean burn, non-emergency, spark ignition RICE; Ch. 31 modification issued 1/8/2014."/>
    <x v="2"/>
    <m/>
    <d v="2010-08-17T00:00:00"/>
    <s v="NA"/>
    <s v="DTE Energy"/>
    <m/>
    <m/>
    <m/>
    <m/>
    <m/>
    <m/>
    <m/>
    <n v="0.5"/>
    <x v="13"/>
    <n v="10.96095"/>
    <s v="7E"/>
    <s v="Nitrogen Dioxide"/>
    <s v="PASS"/>
    <s v="NA"/>
    <s v="Y"/>
    <s v="Tested pollutants:NO2, NO; Permitted Allowable Emission Rate = 0.6 g/BHp-Hr; Permitted Maximum Operating Rate = 1600 KW; Average Tested Emission Rate = 0.5 g/BHp-Hr; Average Tested Operating Rate = 1600 KW; Results = Passed; AFS Date = 2010-09-28 00:00:00.0; AFS ID = legacy)"/>
    <m/>
  </r>
  <r>
    <x v="10"/>
    <n v="1574"/>
    <x v="40"/>
    <s v="E2 Appalachian Compression LLC - Reusser"/>
    <s v="Twp Hwy 68 and Twp Hwy 66"/>
    <s v="Woodsfield"/>
    <s v="43793"/>
    <m/>
    <s v="Monroe"/>
    <x v="13"/>
    <s v="1680 Hp. natural gas rich burn compressor engine - Waukesha L7044GSI"/>
    <x v="1"/>
    <s v="Waukesha L7044GSI"/>
    <d v="2016-03-10T00:00:00"/>
    <s v="C-6(Catalytic Converter): Engine #6Catalyst"/>
    <s v="E2 Energy Services"/>
    <s v="1680 hp"/>
    <s v="0.99 lb/hr"/>
    <s v="1592 hp"/>
    <s v="0.29 lb/hr"/>
    <s v="lbs/hr"/>
    <n v="0.28999999999999998"/>
    <n v="1592"/>
    <n v="8.2701005025125632E-2"/>
    <x v="19"/>
    <n v="1.3388035658291459"/>
    <s v="6348 03"/>
    <s v="NOx - Nitrogen Oxides"/>
    <s v="PP"/>
    <s v="Y"/>
    <s v="NA"/>
    <m/>
    <m/>
  </r>
  <r>
    <x v="1"/>
    <n v="1609"/>
    <x v="27"/>
    <s v="Bellefontaine Gas Producers, LLC"/>
    <s v="2946 US Route 68 North"/>
    <s v="Bellefontaine"/>
    <s v="43311"/>
    <m/>
    <s v="Logan"/>
    <x v="10"/>
    <s v="2275 Hp, 4-stroke lean burn, non-emergency, spark ignition RICE; Ch. 31 modification issued 1/8/2014."/>
    <x v="2"/>
    <m/>
    <d v="2014-04-29T00:00:00"/>
    <s v="N/A"/>
    <s v="DTE Energy"/>
    <s v="1600 KW"/>
    <s v="0.6 g/bhp-hr"/>
    <s v="1600 KW"/>
    <s v="0.5 g/bhp-hr"/>
    <m/>
    <m/>
    <m/>
    <n v="0.5"/>
    <x v="13"/>
    <n v="10.96095"/>
    <s v="7E"/>
    <s v="Nitrogen Oxide"/>
    <s v="PASS"/>
    <s v="NA"/>
    <s v="Y"/>
    <m/>
    <s v="Yes"/>
  </r>
  <r>
    <x v="1"/>
    <n v="2089"/>
    <x v="41"/>
    <s v="E2 Appalachian Compression LLC - Upper Hill"/>
    <s v="Opossum Run Rd and Town Hwy 120"/>
    <s v="Sarahsville"/>
    <s v="43779"/>
    <m/>
    <s v="Noble"/>
    <x v="15"/>
    <s v="1,680 Hp. Waukesha (L7044GSI) natural gas-fired, rich burn, turbocharged, with oxidation catalyst, compressor engine."/>
    <x v="1"/>
    <s v="Waukesha L7044GSI"/>
    <d v="2014-11-06T00:00:00"/>
    <s v="C-7(Catalytic Converter): Engine Catalyst; C-8(Catalytic Converter): Engine Catalyst; C-9(Catalytic Converter): Engine Catalyst"/>
    <s v="E2 Energy Services"/>
    <s v="1680 Hp"/>
    <s v="0.99 lb/hr"/>
    <s v="1221 Hp"/>
    <s v="0.23 lb/hr"/>
    <s v="lbs/hr"/>
    <n v="0.23"/>
    <n v="1221"/>
    <n v="8.5520065520065525E-2"/>
    <x v="19"/>
    <n v="1.3844398702702705"/>
    <s v="7E"/>
    <s v="Nitrogen Dioxide"/>
    <s v="PASS"/>
    <s v="NA"/>
    <s v="Y"/>
    <s v="Method 7 E not used.  Method 3A and ASTM 6348-03 used"/>
    <m/>
  </r>
  <r>
    <x v="1"/>
    <n v="2089"/>
    <x v="41"/>
    <s v="E2 Appalachian Compression LLC - Upper Hill"/>
    <s v="Opossum Run Rd and Town Hwy 120"/>
    <s v="Sarahsville"/>
    <s v="43779"/>
    <m/>
    <s v="Noble"/>
    <x v="15"/>
    <s v="1,680 Hp. Waukesha (L7044GSI) natural gas-fired, rich burn, turbocharged, with oxidation catalyst, compressor engine."/>
    <x v="1"/>
    <s v="Waukesha L7044GSI"/>
    <d v="2014-11-06T00:00:00"/>
    <s v="C-7(Catalytic Converter): Engine Catalyst; C-8(Catalytic Converter): Engine Catalyst; C-9(Catalytic Converter): Engine Catalyst"/>
    <s v="E2 Energy Services"/>
    <s v="1680 Hp"/>
    <s v="0.99 lb/hr"/>
    <s v="1221 Hp"/>
    <s v="0.23 lb/hr"/>
    <s v="lbs/hr"/>
    <n v="0.23"/>
    <n v="1221"/>
    <n v="8.5520065520065525E-2"/>
    <x v="19"/>
    <n v="1.3844398702702705"/>
    <s v="7E"/>
    <s v="Nitrogen Dioxide"/>
    <s v="PASS"/>
    <s v="NA"/>
    <s v="Y"/>
    <s v="Method 7 E not used.  Method 3A and ASTM 6348-03 used"/>
    <m/>
  </r>
  <r>
    <x v="10"/>
    <n v="1634"/>
    <x v="39"/>
    <s v="E2 Appalachian LLC - Batesville"/>
    <s v="58380 St John Rd"/>
    <s v="Quaker City"/>
    <s v="43773"/>
    <m/>
    <s v="Noble"/>
    <x v="9"/>
    <s v="1,680 Hp. Waukesha (L7044GSI) natural gas-fired, rich burn, turbocharged, with oxidation catalyst, compressor engine"/>
    <x v="1"/>
    <s v="Waukesha L7044GSI"/>
    <d v="2016-03-23T00:00:00"/>
    <s v="C2703C(Catalytic Converter): Engine Catalyst"/>
    <s v="E2 Appalachian"/>
    <s v="1680 hp"/>
    <s v="1.0 g/hp-hr"/>
    <s v="1348 hp"/>
    <s v="0.0882 g/hp-hr"/>
    <s v="g/hp/hr"/>
    <n v="8.8200000000000001E-2"/>
    <n v="1348"/>
    <n v="8.8200000000000001E-2"/>
    <x v="19"/>
    <n v="1.4278239359999998"/>
    <s v="6348 03"/>
    <s v="NOx - Nitrogen Oxides"/>
    <s v="PP"/>
    <s v="Y"/>
    <s v="NA"/>
    <m/>
    <m/>
  </r>
  <r>
    <x v="10"/>
    <n v="1634"/>
    <x v="39"/>
    <s v="E2 Appalachian LLC - Batesville"/>
    <s v="58380 St John Rd"/>
    <s v="Quaker City"/>
    <s v="43773"/>
    <m/>
    <s v="Noble"/>
    <x v="9"/>
    <s v="1,680 Hp. Waukesha (L7044GSI) natural gas-fired, rich burn, turbocharged, with oxidation catalyst, compressor engine"/>
    <x v="1"/>
    <s v="Waukesha L7044GSI"/>
    <d v="2016-03-23T00:00:00"/>
    <s v="C2703C(Catalytic Converter): Engine Catalyst"/>
    <s v="E2 Appalachian"/>
    <s v="1680 hp"/>
    <s v="1.0 g/hp-hr"/>
    <s v="1348 hp"/>
    <s v="0.0882 g/hp-hr"/>
    <s v="g/hp/hr"/>
    <n v="0.1731"/>
    <n v="1348"/>
    <n v="8.8200000000000001E-2"/>
    <x v="19"/>
    <n v="1.4278239359999998"/>
    <s v="6348 03"/>
    <s v="NOx - Nitrogen Oxides"/>
    <s v="PP"/>
    <s v="Y"/>
    <s v="NA"/>
    <m/>
    <m/>
  </r>
  <r>
    <x v="10"/>
    <n v="507"/>
    <x v="15"/>
    <s v="Augusta Compressor Facility- Utica Gas Services, L.L.C."/>
    <s v="8034 Bane Rd NE"/>
    <s v="East Twp."/>
    <s v="44427"/>
    <m/>
    <s v="Carroll"/>
    <x v="17"/>
    <s v="1,775-hp Caterpillar G3606 Compressor Engine w/ Oxidation Catalyst"/>
    <x v="2"/>
    <s v="Cat 3600 Series"/>
    <d v="2016-09-08T00:00:00"/>
    <s v="Oxid. Cat. 3(Catalytic Converter): Oxidative Catalyst; Oxid. Cat. 4(Catalytic Converter): Oxidative Catalyst; Oxid. Cat. 5(Catalytic Converter): Oxidative Catalyst; Oxid. Cat. 6(Catalytic Converter): Oxidative Catalyst; Oxid. Cat. 7(Catalytic Converter):"/>
    <s v="EcoTest Energy Services"/>
    <s v="1775 Hp"/>
    <s v="1.96 lbs/hr, 1.0 g/hp/hr, 82_x000a_ppmvd@15%O2"/>
    <s v="1600 Hp or 90.1% of Max"/>
    <s v="1.81 lbs/hr, .51 g/hp/hr, 44_x000a_ppmvd@15%O2"/>
    <s v="g/hp/hr"/>
    <n v="0.51"/>
    <n v="1600"/>
    <n v="0.51"/>
    <x v="6"/>
    <n v="8.7229890000000001"/>
    <s v="7E"/>
    <s v="Nitrogen Dioxide"/>
    <s v="PP"/>
    <s v="Y"/>
    <s v="NA"/>
    <m/>
    <m/>
  </r>
  <r>
    <x v="1"/>
    <n v="1243"/>
    <x v="45"/>
    <s v="Napoleon Biogas, LLC"/>
    <s v="12329 County Road P-3"/>
    <s v="Napoleon"/>
    <s v="43545"/>
    <m/>
    <s v="Henry"/>
    <x v="10"/>
    <s v="Jenbacher Engine (1996 hp)"/>
    <x v="3"/>
    <m/>
    <d v="2014-12-17T00:00:00"/>
    <s v="None"/>
    <s v="KBD Technic"/>
    <s v="1966 hp"/>
    <s v="1.1 g/bhp-hr"/>
    <s v="1912 hp"/>
    <s v="0.52 g/bhp-hr"/>
    <m/>
    <m/>
    <n v="1912"/>
    <n v="0.52"/>
    <x v="21"/>
    <n v="10.001397120000002"/>
    <s v="7E"/>
    <s v="Nitrogen Dioxide"/>
    <s v="PASS"/>
    <s v="Y"/>
    <s v="Y"/>
    <m/>
    <m/>
  </r>
  <r>
    <x v="1"/>
    <n v="1239"/>
    <x v="45"/>
    <s v="Napoleon Biogas, LLC"/>
    <s v="12329 County Road P-3"/>
    <s v="Napoleon"/>
    <s v="43545"/>
    <m/>
    <s v="Henry"/>
    <x v="8"/>
    <s v="Jenbacher Engine (1996 hp)"/>
    <x v="3"/>
    <m/>
    <d v="2014-12-16T00:00:00"/>
    <s v="None"/>
    <s v="KBD Technic"/>
    <s v="1966 hp"/>
    <s v="1.1 g/bhp-hr"/>
    <s v="1912 hp"/>
    <s v="0.54 g/bhp-hr"/>
    <m/>
    <m/>
    <n v="1912"/>
    <n v="0.54"/>
    <x v="21"/>
    <n v="10.386066240000002"/>
    <s v="7E"/>
    <s v="Nitrogen Dioxide"/>
    <s v="PASS"/>
    <s v="Y"/>
    <s v="Y"/>
    <m/>
    <m/>
  </r>
  <r>
    <x v="3"/>
    <n v="27"/>
    <x v="18"/>
    <s v="East Ohio Gas - Chippewa Station"/>
    <s v="17045 Galehouse Road"/>
    <s v="Doylestown"/>
    <s v="44230"/>
    <m/>
    <s v="Wayne"/>
    <x v="21"/>
    <s v="2,370 hp 4SLB SI ICE; CAT G3608"/>
    <x v="2"/>
    <s v="Cat 3600 Series"/>
    <d v="2010-07-01T00:00:00"/>
    <s v="oxidation catalyst"/>
    <s v="Environmental Quality Management, Inc."/>
    <m/>
    <m/>
    <m/>
    <m/>
    <m/>
    <n v="2.9"/>
    <n v="2133"/>
    <n v="0.61725269573370833"/>
    <x v="8"/>
    <n v="14.096397333333332"/>
    <s v="7E"/>
    <s v="Nitrogen Dioxide"/>
    <s v="PASS"/>
    <s v="NA"/>
    <s v="Y"/>
    <s v="Tested pollutants:NO2, NO; Permitted Allowable Emission Rate = 3.66 lbs/hr; Permitted Maximum Operating Rate = 100% ¿10% load; Average Tested Emission Rate = 2.9 lb/hr; Average Tested Operating Rate = 94% load; Results = Passed; AFS Date = 2010-08-31 00:00:00.0; AFS ID = legacy) CMS audit was also conducted. _x000d__x000a_Average temperature was 884¿F. MACT requires temp be maintained between 750¿F and 1250¿F._x000d__x000a_MACT also requires maintain catalyst so that the pressure drop across the catalyst does not change by more than 2 inches of water at 100% ¿10% load from the pressure drop across the catalyst measured during the initial performance test. The pressure drop across catalyst during this initial test was 1.9 inches water."/>
    <m/>
  </r>
  <r>
    <x v="10"/>
    <n v="1522"/>
    <x v="46"/>
    <s v="Gulfport Energy - Howell"/>
    <s v="Twp Hwy 145"/>
    <s v="Beallsville"/>
    <s v="43716"/>
    <m/>
    <s v="Monroe"/>
    <x v="8"/>
    <s v="One or multiple stationary natural gas-fired spark ignition (SI) internal combustion engines (ICE) with a combined total horsepower (HP) of no more than 1,800 HP for the site.*Includes 2007 and later model year engines manufactured after the applicable"/>
    <x v="3"/>
    <m/>
    <d v="2016-09-27T00:00:00"/>
    <s v="catalyst"/>
    <s v="Ecotest"/>
    <s v="1,775 hp"/>
    <s v="1.45 g/hp-hr"/>
    <s v="1,500 hp"/>
    <s v="0.63 g/hp-hr"/>
    <s v="g/hp/hr"/>
    <n v="0.63"/>
    <n v="1500"/>
    <n v="0.63"/>
    <x v="6"/>
    <n v="10.775457000000001"/>
    <s v="7E"/>
    <s v="Nitrogen Dioxide"/>
    <s v="PP"/>
    <s v="Y"/>
    <s v="NA"/>
    <m/>
    <m/>
  </r>
  <r>
    <x v="10"/>
    <n v="388"/>
    <x v="47"/>
    <s v="Tennessee Gas Pipeline - Station 214"/>
    <s v="2029 Cobbler Road NE"/>
    <s v="Carrollton"/>
    <s v="44615"/>
    <s v="0000"/>
    <s v="Carroll"/>
    <x v="13"/>
    <s v="1320 HP (14.52 mmBtu/hr) natural gas-fired, spark ignition, 4-cycle/rich burn, reciprocating pipeline compressor engine with non-selective catalytic reduction"/>
    <x v="1"/>
    <m/>
    <d v="2016-09-21T00:00:00"/>
    <s v="Catalysts that are installed to control Multiple Pollutants."/>
    <s v="Kinder Morgan Technical Services Group"/>
    <s v="1320 Hp"/>
    <s v="2.0 g/hp-hr"/>
    <s v="1249 Hp"/>
    <s v="0.1 g/hp-hr"/>
    <s v="g/hp/hr"/>
    <n v="0.1"/>
    <n v="1249"/>
    <n v="0.1"/>
    <x v="22"/>
    <n v="1.2719520000000002"/>
    <s v="320"/>
    <s v="NOx - Nitrogen Oxides"/>
    <s v="PP"/>
    <s v="Y"/>
    <s v="NA"/>
    <s v="Nox tested to comply with the  NOx SIP.  The Nox was tested via 7E."/>
    <m/>
  </r>
  <r>
    <x v="10"/>
    <n v="1586"/>
    <x v="40"/>
    <s v="E2 Appalachian Compression LLC - Reusser"/>
    <s v="Twp Hwy 68 and Twp Hwy 66"/>
    <s v="Woodsfield"/>
    <s v="43793"/>
    <m/>
    <s v="Monroe"/>
    <x v="13"/>
    <s v="1680 Hp. natural gas rich burn compressor engine - Waukesha L7044GSI"/>
    <x v="1"/>
    <s v="Waukesha L7044GSI"/>
    <d v="2016-07-14T00:00:00"/>
    <s v="C-1(Catalytic Converter): Engine Catalyst; C-2(Catalytic Converter): Engine Catalyst; C-3(Catalytic Converter): Engine #3 Catalyst; C-4(Catalytic Converter): Engine #4 Catalyst; C-5(Catalytic Converter): Engine #5 Catalyst; C-6(Catalytic Converter): Engin"/>
    <s v="Alliance Source Testing"/>
    <s v="1680 hp"/>
    <s v="0.99 lb/hr"/>
    <s v="1646 hp"/>
    <s v="0.38 lb/hr"/>
    <s v="lbs/hr"/>
    <n v="0.38"/>
    <n v="1646"/>
    <n v="0.10481166464155529"/>
    <x v="19"/>
    <n v="1.6967415368165253"/>
    <s v="7E"/>
    <s v="Nitrogen Dioxide"/>
    <s v="PP"/>
    <s v="Y"/>
    <s v="NA"/>
    <m/>
    <m/>
  </r>
  <r>
    <x v="10"/>
    <n v="1638"/>
    <x v="39"/>
    <s v="E2 Appalachian LLC - Batesville"/>
    <s v="58380 St John Rd"/>
    <s v="Quaker City"/>
    <s v="43773"/>
    <m/>
    <s v="Noble"/>
    <x v="11"/>
    <s v="1,680 Hp. Waukesha (L7044GSI) natural gas-fired, rich burn, turbocharged, with oxidation catalyst, compressor engine"/>
    <x v="1"/>
    <s v="Waukesha L7044GSI"/>
    <d v="2016-03-30T00:00:00"/>
    <s v="C2704C(Catalytic Converter): Engine Catalyst"/>
    <s v="E2 Appalachian"/>
    <s v="1680 hp"/>
    <s v="1.0 g/hp-hr"/>
    <s v="1470 hp"/>
    <s v="0.1056 g/hp-hr"/>
    <s v="g/hp/hr"/>
    <n v="0.1056"/>
    <n v="1470"/>
    <n v="0.1056"/>
    <x v="19"/>
    <n v="1.709503488"/>
    <s v="6348 03"/>
    <s v="NOx - Nitrogen Oxides"/>
    <s v="PP"/>
    <s v="Y"/>
    <s v="NA"/>
    <m/>
    <m/>
  </r>
  <r>
    <x v="10"/>
    <n v="1638"/>
    <x v="39"/>
    <s v="E2 Appalachian LLC - Batesville"/>
    <s v="58380 St John Rd"/>
    <s v="Quaker City"/>
    <s v="43773"/>
    <m/>
    <s v="Noble"/>
    <x v="11"/>
    <s v="1,680 Hp. Waukesha (L7044GSI) natural gas-fired, rich burn, turbocharged, with oxidation catalyst, compressor engine"/>
    <x v="1"/>
    <s v="Waukesha L7044GSI"/>
    <d v="2016-03-30T00:00:00"/>
    <s v="C2704C(Catalytic Converter): Engine Catalyst"/>
    <s v="E2 Appalachian"/>
    <s v="1680 hp"/>
    <s v="1.0 g/hp-hr"/>
    <s v="1470 hp"/>
    <s v="0.1056 g/hp-hr"/>
    <s v="g/hp/hr"/>
    <n v="0.2"/>
    <n v="1470"/>
    <n v="0.1056"/>
    <x v="19"/>
    <n v="1.709503488"/>
    <s v="6348 03"/>
    <s v="NOx - Nitrogen Oxides"/>
    <s v="PP"/>
    <s v="Y"/>
    <s v="NA"/>
    <m/>
    <m/>
  </r>
  <r>
    <x v="1"/>
    <n v="1823"/>
    <x v="4"/>
    <s v="Lake Compressor Station"/>
    <s v="County Highway 21"/>
    <s v="Freeport"/>
    <s v="43973"/>
    <m/>
    <s v="Harrison"/>
    <x v="8"/>
    <s v="Compressor Engine #2 - 1480 HP (11.39 MMBtu/hr) Waukesha L7042  - natural gas-fired four-stroke rich burn internal combustion engine equipped with a three-way oxidation catalyst controlling CH2O, CO, NOx, &amp; VOCs by 80, 97, 98.5 &amp; 66 percent respectively"/>
    <x v="1"/>
    <s v="Waukesha L7042"/>
    <d v="2014-12-15T00:00:00"/>
    <s v="CC002(Catalytic Converter): Compressor Engine #2 - 3-way Catalyst; CC003(Catalytic Converter): Compressor Engine #3 - 3-way Catalyst; CC004(Catalytic Converter): Compressor Engine #4 - 3-way Catalyst; CC005(Catalytic Converter):; CC011(Catalytic Converter"/>
    <s v="Air Hygiene, Inc"/>
    <s v="1,480 hp"/>
    <s v="0.20 g/hp-hr"/>
    <s v="1,151 hp"/>
    <s v="0.11 g/hp-hr"/>
    <s v="g/hp/hr"/>
    <n v="0.11"/>
    <n v="1151"/>
    <n v="0.11"/>
    <x v="20"/>
    <n v="1.5687408000000003"/>
    <s v="7E"/>
    <s v="Nitrogen Dioxide"/>
    <s v="PASS"/>
    <s v="NA"/>
    <s v="Y"/>
    <m/>
    <m/>
  </r>
  <r>
    <x v="1"/>
    <n v="1834"/>
    <x v="4"/>
    <s v="Lake Compressor Station"/>
    <s v="County Highway 21"/>
    <s v="Freeport"/>
    <s v="43973"/>
    <m/>
    <s v="Harrison"/>
    <x v="8"/>
    <s v="Compressor Engine #2 - 1480 HP (11.39 MMBtu/hr) Waukesha L7042  - natural gas-fired four-stroke rich burn internal combustion engine equipped with a three-way oxidation catalyst controlling CH2O, CO, NOx, &amp; VOCs by 80, 97, 98.5 &amp; 66 percent respectively"/>
    <x v="1"/>
    <s v="Waukesha L7042"/>
    <d v="2014-12-16T00:00:00"/>
    <s v="CC002(Catalytic Converter): Compressor Engine #2 - 3-way Catalyst; CC003(Catalytic Converter): Compressor Engine #3 - 3-way Catalyst; CC004(Catalytic Converter): Compressor Engine #4 - 3-way Catalyst; CC005(Catalytic Converter):; CC011(Catalytic Converter"/>
    <s v="Air Hygiene, Inc"/>
    <s v="1,480 hp"/>
    <s v="0.20 g/hp-hr"/>
    <s v="1,151 hp"/>
    <s v="0.11 g/hp-hr"/>
    <s v="g/hp/hr"/>
    <n v="0.11"/>
    <n v="1151"/>
    <n v="0.11"/>
    <x v="20"/>
    <n v="1.5687408000000003"/>
    <s v="7E"/>
    <s v="Nitrogen Dioxide"/>
    <s v="PASS"/>
    <s v="NA"/>
    <s v="Y"/>
    <m/>
    <m/>
  </r>
  <r>
    <x v="6"/>
    <n v="771"/>
    <x v="4"/>
    <s v="Lake Compressor Station"/>
    <s v="County Highway 21"/>
    <s v="Freeport"/>
    <s v="43973"/>
    <m/>
    <s v="Harrison"/>
    <x v="10"/>
    <s v="Compressor Engine #1 - 1480 HP (11.39 MMBtu/hr) Waukesha L7042  - natural gas-fired four-stroke rich burn internal combustion engine equipped with a three-way oxidation catalyst controlling CH2O, CO, NOx, &amp; VOCs by 80, 97, 98.5 &amp; 66 percent respectively"/>
    <x v="1"/>
    <s v="Waukesha L7042"/>
    <d v="2015-04-16T00:00:00"/>
    <s v="CC001(Catalytic Converter): Compressor Engine #1 - 3-way Catalyst"/>
    <s v="Air Hygiene, Inc."/>
    <s v="1480 hp"/>
    <s v="1.0 g/hp-hr"/>
    <s v="1207 hp"/>
    <s v="0.11 g/hp-hr"/>
    <s v="g/hp/hr"/>
    <n v="0.11"/>
    <n v="1207"/>
    <n v="0.11"/>
    <x v="20"/>
    <n v="1.5687408000000003"/>
    <s v="7E"/>
    <s v="Nitrogen Dioxide"/>
    <s v="PP"/>
    <s v="NA"/>
    <s v="Y"/>
    <m/>
    <m/>
  </r>
  <r>
    <x v="10"/>
    <n v="1669"/>
    <x v="42"/>
    <s v="Crum Compressor Station"/>
    <s v="52934 Town Highway 192"/>
    <s v="Seneca Twp."/>
    <s v="43780"/>
    <m/>
    <s v="Noble"/>
    <x v="11"/>
    <s v="One (1) Waukesha 7044GSI 1,680 hp compressor engine fitted with a 5-element non-selective catalytic reduction catalyst."/>
    <x v="1"/>
    <s v="Waukesha L7044GSI"/>
    <d v="2016-08-31T00:00:00"/>
    <s v="C-1(Catalytic Converter): 5-element NSCR for compressor engine C-100; C-2(Catalytic Converter): 5-element NSCR for compressor engine C-200; C-3(Catalytic Converter): 5-element NSCR for compressor engine C-300; C-4(Catalytic Converter): 5-element NSCR for"/>
    <s v="Alliance Source Testing"/>
    <s v="1680 hp"/>
    <s v="1.0 g/hp-hr"/>
    <s v="1563 hp"/>
    <s v="0.11 g/hp-hr"/>
    <s v="g/hp/hr"/>
    <n v="0.11"/>
    <n v="1563"/>
    <n v="0.11"/>
    <x v="19"/>
    <n v="1.7807328000000002"/>
    <s v="7E"/>
    <s v="Nitrogen Dioxide"/>
    <s v="PP"/>
    <s v="Y"/>
    <s v="NA"/>
    <m/>
    <m/>
  </r>
  <r>
    <x v="4"/>
    <n v="363"/>
    <x v="18"/>
    <s v="East Ohio Gas - Chippewa Station"/>
    <s v="17045 Galehouse Road"/>
    <s v="Doylestown"/>
    <s v="44230"/>
    <m/>
    <s v="Wayne"/>
    <x v="21"/>
    <s v="2,370 hp 4SLB SI ICE; CAT G3608"/>
    <x v="2"/>
    <s v="Cat 3600 Series"/>
    <d v="2011-06-28T00:00:00"/>
    <s v="oxidation catalyst"/>
    <s v="Environmental Quality Management, Inc."/>
    <m/>
    <m/>
    <m/>
    <m/>
    <m/>
    <n v="3.54"/>
    <n v="2370"/>
    <n v="0.67812658227848099"/>
    <x v="8"/>
    <n v="15.486593760000002"/>
    <s v="7E"/>
    <s v="Nitrogen Dioxide"/>
    <s v="PASS"/>
    <s v="NA"/>
    <s v="Y"/>
    <s v="Tested pollutants: NO2, NO; Permitted Allowable Emission Rate = 3.66 lbs/hr; Permitted Maximum Operating Rate = 100% ¿10% load; Average Tested Emission Rate = 3.54 lb/hr; Average Tested Operating Rate = 100% +/- 10% load rating; Results = Passed; AFS Date = 2012-01-04 00:00:00.0; AFS ID = legacy)"/>
    <m/>
  </r>
  <r>
    <x v="4"/>
    <n v="364"/>
    <x v="18"/>
    <s v="East Ohio Gas - Chippewa Station"/>
    <s v="17045 Galehouse Road"/>
    <s v="Doylestown"/>
    <s v="44230"/>
    <m/>
    <s v="Wayne"/>
    <x v="21"/>
    <s v="2,370 hp 4SLB SI ICE; CAT G3608"/>
    <x v="2"/>
    <s v="Cat 3600 Series"/>
    <d v="2011-06-28T00:00:00"/>
    <s v="oxidation catalyst"/>
    <s v="Environmental Quality Management, Inc."/>
    <m/>
    <m/>
    <m/>
    <m/>
    <m/>
    <n v="3.54"/>
    <n v="2370"/>
    <n v="0.67812658227848099"/>
    <x v="8"/>
    <n v="15.486593760000002"/>
    <s v="7E"/>
    <s v="Nitrogen Oxide"/>
    <s v="PASS"/>
    <s v="NA"/>
    <s v="Y"/>
    <s v="Tested pollutants: NO2, NO; Permitted Allowable Emission Rate = 3.66 lbs/hr; Permitted Maximum Operating Rate = 100% ¿10% load; Average Tested Emission Rate = 3.54 lb/hr; Average Tested Operating Rate = 100% +/- 10% load rating; Results = Passed; AFS Date = 2012-01-04 00:00:00.0; AFS ID = legacy)"/>
    <m/>
  </r>
  <r>
    <x v="1"/>
    <n v="1814"/>
    <x v="4"/>
    <s v="Lake Compressor Station"/>
    <s v="County Highway 21"/>
    <s v="Freeport"/>
    <s v="43973"/>
    <m/>
    <s v="Harrison"/>
    <x v="12"/>
    <s v="Compressor Engine #5 - 1980 HP (15.43 MMBtu/hr) Waukesha P9390  - natural gas-fired four-stroke rich burn internal combustion engine  equipped with a three-way oxidation catalyst controlling CH2O, CO, NOx, &amp; VOCs by 80, 97, 98.5 &amp; 66 percent respectively"/>
    <x v="1"/>
    <s v="Waukesha P9390"/>
    <d v="2014-04-10T00:00:00"/>
    <s v="CC005(Catalytic Converter): Compressor Engine #5 - 3-way Catalyst"/>
    <s v="Air Hygiene International"/>
    <s v="1,980"/>
    <s v="1.0 g/hp-hr"/>
    <s v="1,441 hp"/>
    <s v="0.703 g/hp-hr"/>
    <s v="g/hp/hr"/>
    <n v="0.70299999999999996"/>
    <n v="1441"/>
    <n v="0.70299999999999996"/>
    <x v="5"/>
    <n v="13.41273384"/>
    <s v="7E"/>
    <s v="Nitrogen Dioxide"/>
    <s v="PASS"/>
    <s v="NA"/>
    <s v="Y"/>
    <m/>
    <m/>
  </r>
  <r>
    <x v="6"/>
    <n v="529"/>
    <x v="18"/>
    <s v="East Ohio Gas - Chippewa Station"/>
    <s v="17045 Galehouse Road"/>
    <s v="Doylestown"/>
    <s v="44230"/>
    <m/>
    <s v="Wayne"/>
    <x v="21"/>
    <s v="2,370 hp 4SLB SI ICE; CAT G3608"/>
    <x v="2"/>
    <s v="Cat 3600 Series"/>
    <d v="2015-05-20T00:00:00"/>
    <s v="Engine 5 Converter(Catalytic Converter): Engine #5; Cat B010(Catalytic Converter): Catalytic Converter for B010, engine #6; Catalytic(Catalytic Converter): Engine 7 Catalytic converter"/>
    <s v="Environmental Quality Management"/>
    <s v="2370 HP"/>
    <s v="2.0 g/hp-hr_x000a_160 ppmdv @ 15% O2"/>
    <s v="2225 Hp"/>
    <s v="0.71 g/hp-hr_x000a_83.4 ppmdv @ 15% O2"/>
    <s v="g/hp/hr"/>
    <n v="0.71"/>
    <n v="2225"/>
    <n v="0.71"/>
    <x v="8"/>
    <n v="16.2144972"/>
    <s v="7E"/>
    <s v="Nitrogen Dioxide"/>
    <s v="PP"/>
    <s v="NA"/>
    <s v="Y"/>
    <s v="B009-2.5 Catalyst Pressure and 880 degF Catalyst temp, B010-3.0 Catalyst Pressure and 880 degF Catalyst temp, B014-1.0 Catalyst Pressure and 870 degF Catalyst Temperature"/>
    <m/>
  </r>
  <r>
    <x v="10"/>
    <n v="1309"/>
    <x v="4"/>
    <s v="Lake Compressor Station"/>
    <s v="County Highway 21"/>
    <s v="Freeport"/>
    <s v="43973"/>
    <m/>
    <s v="Harrison"/>
    <x v="10"/>
    <s v="Compressor Engine #1 - 1480 HP (11.39 MMBtu/hr) Waukesha L7042  - natural gas-fired four-stroke rich burn internal combustion engine equipped with a three-way oxidation catalyst controlling CH2O, CO, NOx, &amp; VOCs by 80, 97, 98.5 &amp; 66 percent respectively"/>
    <x v="1"/>
    <s v="Waukesha L7042"/>
    <d v="2016-03-28T00:00:00"/>
    <s v="CC001(Catalytic Converter): Compressor Engine #1 - 3-way Catalyst; CC002(Catalytic Converter): Compressor Engine #2 - 3-way Catalyst"/>
    <s v="Air Hygiene, Inc."/>
    <s v="1480 hp"/>
    <s v="0.2 g/hp-hr"/>
    <s v="1233 hp"/>
    <s v="0.12 g/hp-hr"/>
    <s v="g/hp/hr"/>
    <n v="0.12"/>
    <n v="1233"/>
    <n v="0.12"/>
    <x v="20"/>
    <n v="1.7113536000000003"/>
    <s v="7E"/>
    <s v="Nitrogen Dioxide"/>
    <s v="PP"/>
    <s v="Y"/>
    <s v="NA"/>
    <m/>
    <m/>
  </r>
  <r>
    <x v="6"/>
    <n v="779"/>
    <x v="4"/>
    <s v="Lake Compressor Station"/>
    <s v="County Highway 21"/>
    <s v="Freeport"/>
    <s v="43973"/>
    <m/>
    <s v="Harrison"/>
    <x v="16"/>
    <s v="Compressor Engine #9 - Waukesha L7042 - natural gas fired four-stroke, rich burn internal combustion engine rated at an operating capacity of 1,480 horsepower equipped with a three-way oxidation catalyst."/>
    <x v="1"/>
    <s v="Waukesha L7042"/>
    <d v="2015-04-16T00:00:00"/>
    <s v="CC011(Catalytic Converter): Compressor Engine #9 - 3-way Catalyst"/>
    <s v="Air Hygiene, Inc."/>
    <s v="1480 hp"/>
    <s v="1.0 g/hp-hr"/>
    <s v="1166 hp"/>
    <s v="0.12 g/hp-hr"/>
    <s v="g/hp/hr"/>
    <n v="0.12"/>
    <n v="1166"/>
    <n v="0.12"/>
    <x v="20"/>
    <n v="1.7113536000000003"/>
    <s v="7E"/>
    <s v="Nitrogen Dioxide"/>
    <s v="PP"/>
    <s v="NA"/>
    <s v="Y"/>
    <m/>
    <m/>
  </r>
  <r>
    <x v="10"/>
    <n v="1649"/>
    <x v="39"/>
    <s v="E2 Appalachian LLC - Batesville"/>
    <s v="58380 St John Rd"/>
    <s v="Quaker City"/>
    <s v="43773"/>
    <m/>
    <s v="Noble"/>
    <x v="8"/>
    <s v="1,680 Hp. Waukesha (L7044GSI) natural gas-fired, rich burn, turbocharged, with oxidation catalyst, compressor engine"/>
    <x v="1"/>
    <s v="Waukesha L7044GSI"/>
    <d v="2016-04-14T00:00:00"/>
    <s v="C2702C(Catalytic Converter): Engine Catalyst"/>
    <s v="E2 Energy Services"/>
    <s v="1680 hp"/>
    <s v="1.0 g/hp-hr"/>
    <s v="1473 hp"/>
    <s v="0.122 g/hp-hr"/>
    <s v="g/hp/hr"/>
    <n v="0.122"/>
    <n v="1473"/>
    <n v="0.122"/>
    <x v="19"/>
    <n v="1.9749945600000003"/>
    <s v="6348 03"/>
    <s v="NOx - Nitrogen Oxides"/>
    <s v="PP"/>
    <s v="N"/>
    <s v="NA"/>
    <m/>
    <m/>
  </r>
  <r>
    <x v="10"/>
    <n v="1649"/>
    <x v="39"/>
    <s v="E2 Appalachian LLC - Batesville"/>
    <s v="58380 St John Rd"/>
    <s v="Quaker City"/>
    <s v="43773"/>
    <m/>
    <s v="Noble"/>
    <x v="8"/>
    <s v="1,680 Hp. Waukesha (L7044GSI) natural gas-fired, rich burn, turbocharged, with oxidation catalyst, compressor engine"/>
    <x v="1"/>
    <s v="Waukesha L7044GSI"/>
    <d v="2016-04-14T00:00:00"/>
    <s v="C2702C(Catalytic Converter): Engine Catalyst"/>
    <s v="E2 Energy Services"/>
    <s v="1680 hp"/>
    <s v="1.0 g/hp-hr"/>
    <s v="1473 hp"/>
    <s v="0.122 g/hp-hr"/>
    <s v="g/hp/hr"/>
    <n v="0.22"/>
    <n v="1473"/>
    <n v="0.122"/>
    <x v="19"/>
    <n v="1.9749945600000003"/>
    <s v="6348 03"/>
    <s v="NOx - Nitrogen Oxides"/>
    <s v="PP"/>
    <s v="N"/>
    <s v="NA"/>
    <m/>
    <m/>
  </r>
  <r>
    <x v="10"/>
    <n v="1585"/>
    <x v="40"/>
    <s v="E2 Appalachian Compression LLC - Reusser"/>
    <s v="Twp Hwy 68 and Twp Hwy 66"/>
    <s v="Woodsfield"/>
    <s v="43793"/>
    <m/>
    <s v="Monroe"/>
    <x v="12"/>
    <s v="1680 Hp. natural gas rich burn compressor engine - Waukesha L7044GSI"/>
    <x v="1"/>
    <s v="Waukesha L7044GSI"/>
    <d v="2016-07-14T00:00:00"/>
    <s v="C-1(Catalytic Converter): Engine Catalyst; C-2(Catalytic Converter): Engine Catalyst; C-3(Catalytic Converter): Engine #3 Catalyst; C-4(Catalytic Converter): Engine #4 Catalyst; C-5(Catalytic Converter): Engine #5 Catalyst; C-6(Catalytic Converter): Engin"/>
    <s v="Alliance Source Testing"/>
    <s v="1680 hp"/>
    <s v="0.99 lb/hr"/>
    <s v="1613 hp"/>
    <s v="0.44 lb/hr"/>
    <s v="lbs/hr"/>
    <n v="0.44"/>
    <n v="1613"/>
    <n v="0.12384376937383756"/>
    <x v="19"/>
    <n v="2.0048423836329823"/>
    <s v="7E"/>
    <s v="Nitrogen Dioxide"/>
    <s v="PP"/>
    <s v="Y"/>
    <s v="NA"/>
    <m/>
    <m/>
  </r>
  <r>
    <x v="1"/>
    <n v="2086"/>
    <x v="41"/>
    <s v="E2 Appalachian Compression LLC - Upper Hill"/>
    <s v="Opossum Run Rd and Town Hwy 120"/>
    <s v="Sarahsville"/>
    <s v="43779"/>
    <m/>
    <s v="Noble"/>
    <x v="14"/>
    <s v="1,680 Hp. Waukesha (L7044GSI) natural gas-fired, rich burn, turbocharged, with oxidation catalyst, compressor engine."/>
    <x v="1"/>
    <s v="Waukesha L7044GSI"/>
    <d v="2014-11-06T00:00:00"/>
    <s v="C-7(Catalytic Converter): Engine Catalyst; C-8(Catalytic Converter): Engine Catalyst; C-9(Catalytic Converter): Engine Catalyst"/>
    <s v="E2 Energy Services"/>
    <s v="1680 Hp"/>
    <s v="0.99 lb/hr"/>
    <s v="1528 Hp"/>
    <s v="0.42 lb/hr"/>
    <s v="lbs/hr"/>
    <n v="0.42"/>
    <n v="1528"/>
    <n v="0.12479057591623037"/>
    <x v="19"/>
    <n v="2.0201697424083775"/>
    <s v="7E"/>
    <s v="Nitrogen Dioxide"/>
    <s v="PASS"/>
    <s v="NA"/>
    <s v="Y"/>
    <s v="Method 7 E not used.  Method 3A and ASTM 6348-03 used"/>
    <m/>
  </r>
  <r>
    <x v="1"/>
    <n v="2086"/>
    <x v="41"/>
    <s v="E2 Appalachian Compression LLC - Upper Hill"/>
    <s v="Opossum Run Rd and Town Hwy 120"/>
    <s v="Sarahsville"/>
    <s v="43779"/>
    <m/>
    <s v="Noble"/>
    <x v="14"/>
    <s v="1,680 Hp. Waukesha (L7044GSI) natural gas-fired, rich burn, turbocharged, with oxidation catalyst, compressor engine."/>
    <x v="1"/>
    <s v="Waukesha L7044GSI"/>
    <d v="2014-11-06T00:00:00"/>
    <s v="C-7(Catalytic Converter): Engine Catalyst; C-8(Catalytic Converter): Engine Catalyst; C-9(Catalytic Converter): Engine Catalyst"/>
    <s v="E2 Energy Services"/>
    <s v="1680 Hp"/>
    <s v="0.99 lb/hr"/>
    <s v="1528 Hp"/>
    <s v="0.42 lb/hr"/>
    <s v="lbs/hr"/>
    <n v="0.42"/>
    <n v="1528"/>
    <n v="0.12479057591623037"/>
    <x v="19"/>
    <n v="2.0201697424083775"/>
    <s v="7E"/>
    <s v="Nitrogen Dioxide"/>
    <s v="PASS"/>
    <s v="NA"/>
    <s v="Y"/>
    <s v="Method 7 E not used.  Method 3A and ASTM 6348-03 used"/>
    <m/>
  </r>
  <r>
    <x v="10"/>
    <n v="1651"/>
    <x v="39"/>
    <s v="E2 Appalachian LLC - Batesville"/>
    <s v="58380 St John Rd"/>
    <s v="Quaker City"/>
    <s v="43773"/>
    <m/>
    <s v="Noble"/>
    <x v="8"/>
    <s v="1,680 Hp. Waukesha (L7044GSI) natural gas-fired, rich burn, turbocharged, with oxidation catalyst, compressor engine"/>
    <x v="1"/>
    <s v="Waukesha L7044GSI"/>
    <d v="2016-04-28T00:00:00"/>
    <s v="C2702C(Catalytic Converter): Engine Catalyst"/>
    <s v="Alliance Source Testing"/>
    <s v="1680 hp"/>
    <s v="1.0 g/hp-hr"/>
    <s v="1529 hp"/>
    <s v="0.129 g/hp-hr"/>
    <s v="g/hp/hr"/>
    <n v="0.129"/>
    <n v="1529"/>
    <n v="0.129"/>
    <x v="19"/>
    <n v="2.08831392"/>
    <s v="7E"/>
    <s v="Nitrogen Dioxide"/>
    <s v="PP"/>
    <s v="N"/>
    <s v="NA"/>
    <m/>
    <m/>
  </r>
  <r>
    <x v="10"/>
    <n v="1651"/>
    <x v="39"/>
    <s v="E2 Appalachian LLC - Batesville"/>
    <s v="58380 St John Rd"/>
    <s v="Quaker City"/>
    <s v="43773"/>
    <m/>
    <s v="Noble"/>
    <x v="8"/>
    <s v="1,680 Hp. Waukesha (L7044GSI) natural gas-fired, rich burn, turbocharged, with oxidation catalyst, compressor engine"/>
    <x v="1"/>
    <s v="Waukesha L7044GSI"/>
    <d v="2016-04-28T00:00:00"/>
    <s v="C2702C(Catalytic Converter): Engine Catalyst"/>
    <s v="Alliance Source Testing"/>
    <s v="1680 hp"/>
    <s v="1.0 g/hp-hr"/>
    <s v="1529 hp"/>
    <s v="0.129 g/hp-hr"/>
    <s v="g/hp/hr"/>
    <n v="0.22"/>
    <n v="1529"/>
    <n v="0.129"/>
    <x v="19"/>
    <n v="2.08831392"/>
    <s v="7E"/>
    <s v="Nitrogen Dioxide"/>
    <s v="PP"/>
    <s v="N"/>
    <s v="NA"/>
    <m/>
    <m/>
  </r>
  <r>
    <x v="6"/>
    <n v="780"/>
    <x v="4"/>
    <s v="Lake Compressor Station"/>
    <s v="County Highway 21"/>
    <s v="Freeport"/>
    <s v="43973"/>
    <m/>
    <s v="Harrison"/>
    <x v="8"/>
    <s v="Compressor Engine #2 - 1480 HP (11.39 MMBtu/hr) Waukesha L7042  - natural gas-fired four-stroke rich burn internal combustion engine equipped with a three-way oxidation catalyst controlling CH2O, CO, NOx, &amp; VOCs by 80, 97, 98.5 &amp; 66 percent respectively"/>
    <x v="1"/>
    <s v="Waukesha L7042"/>
    <d v="2015-04-17T00:00:00"/>
    <s v="CC002(Catalytic Converter): Compressor Engine #2 - 3-way Catalyst"/>
    <s v="Air Hygiene, Inc."/>
    <s v="1480 hp"/>
    <s v="1.0 g/hp-hr"/>
    <s v="1114 hp"/>
    <s v="0.13 g/hp-hr"/>
    <s v="g/hp/hr"/>
    <n v="0.13"/>
    <n v="1114"/>
    <n v="0.13"/>
    <x v="20"/>
    <n v="1.8539664000000002"/>
    <s v="7E"/>
    <s v="Nitrogen Dioxide"/>
    <s v="PP"/>
    <s v="NA"/>
    <s v="Y"/>
    <m/>
    <m/>
  </r>
  <r>
    <x v="6"/>
    <n v="893"/>
    <x v="39"/>
    <s v="E2 Appalachian LLC - Batesville"/>
    <s v="58380 St John Rd"/>
    <s v="Quaker City"/>
    <s v="43773"/>
    <m/>
    <s v="Noble"/>
    <x v="8"/>
    <s v="1,680 Hp. Waukesha (L7044GSI) natural gas-fired, rich burn, turbocharged, with oxidation catalyst, compressor engine"/>
    <x v="1"/>
    <s v="Waukesha L7044GSI"/>
    <d v="2015-01-26T00:00:00"/>
    <s v="C2701C(Catalytic Converter): Engine Catalyst"/>
    <s v="E2 Energy Services"/>
    <s v="1680 hp"/>
    <s v="1.0 g/hp-hr"/>
    <s v="1361 hp"/>
    <s v="0.13 g/hp-hr"/>
    <s v="g/hp/hr"/>
    <n v="0.13"/>
    <n v="1361"/>
    <n v="0.13"/>
    <x v="19"/>
    <n v="2.1045024000000003"/>
    <s v="6348 03"/>
    <s v="NOx - Nitrogen Oxides"/>
    <s v="PP"/>
    <s v="NA"/>
    <s v="Y"/>
    <m/>
    <m/>
  </r>
  <r>
    <x v="6"/>
    <n v="893"/>
    <x v="39"/>
    <s v="E2 Appalachian LLC - Batesville"/>
    <s v="58380 St John Rd"/>
    <s v="Quaker City"/>
    <s v="43773"/>
    <m/>
    <s v="Noble"/>
    <x v="8"/>
    <s v="1,680 Hp. Waukesha (L7044GSI) natural gas-fired, rich burn, turbocharged, with oxidation catalyst, compressor engine"/>
    <x v="1"/>
    <s v="Waukesha L7044GSI"/>
    <d v="2015-01-26T00:00:00"/>
    <s v="C2701C(Catalytic Converter): Engine Catalyst"/>
    <s v="E2 Energy Services"/>
    <s v="1680 hp"/>
    <s v="1.0 g/hp-hr"/>
    <s v="1361 hp"/>
    <s v="0.13 g/hp-hr"/>
    <s v="g/hp/hr"/>
    <n v="0.02"/>
    <n v="1361"/>
    <n v="0.13"/>
    <x v="19"/>
    <n v="2.1045024000000003"/>
    <s v="6348 03"/>
    <s v="NOx - Nitrogen Oxides"/>
    <s v="PP"/>
    <s v="NA"/>
    <s v="Y"/>
    <m/>
    <m/>
  </r>
  <r>
    <x v="5"/>
    <n v="365"/>
    <x v="18"/>
    <s v="East Ohio Gas - Chippewa Station"/>
    <s v="17045 Galehouse Road"/>
    <s v="Doylestown"/>
    <s v="44230"/>
    <m/>
    <s v="Wayne"/>
    <x v="21"/>
    <s v="2,370 hp 4SLB SI ICE; CAT G3608"/>
    <x v="2"/>
    <s v="Cat 3600 Series"/>
    <d v="2012-06-12T00:00:00"/>
    <s v="oxidation catalyst"/>
    <s v="Environmental Quality Management, Inc."/>
    <m/>
    <m/>
    <m/>
    <m/>
    <m/>
    <m/>
    <m/>
    <n v="0.92"/>
    <x v="8"/>
    <n v="21.010334400000001"/>
    <s v="7E"/>
    <s v="Nitrogen Dioxide"/>
    <s v="PASS"/>
    <s v="NA"/>
    <s v="Y"/>
    <s v="Tested pollutants: NO2, NO; Permitted Allowable Emission Rate = 2.0 grams/hp-hr; Permitted Maximum Operating Rate = 100% ¿10% load; Average Tested Emission Rate = .92 grams hp/hr; Average Tested Operating Rate = 100% +/- 10% load rating; Results = Passed; AFS Date = 2012-09-27 00:00:00.0; AFS ID = legacy)"/>
    <m/>
  </r>
  <r>
    <x v="5"/>
    <n v="366"/>
    <x v="18"/>
    <s v="East Ohio Gas - Chippewa Station"/>
    <s v="17045 Galehouse Road"/>
    <s v="Doylestown"/>
    <s v="44230"/>
    <m/>
    <s v="Wayne"/>
    <x v="21"/>
    <s v="2,370 hp 4SLB SI ICE; CAT G3608"/>
    <x v="2"/>
    <s v="Cat 3600 Series"/>
    <d v="2012-06-12T00:00:00"/>
    <s v="oxidation catalyst"/>
    <s v="Environmental Quality Management, Inc."/>
    <m/>
    <m/>
    <m/>
    <m/>
    <m/>
    <m/>
    <m/>
    <n v="0.92"/>
    <x v="8"/>
    <n v="21.010334400000001"/>
    <s v="7E"/>
    <s v="Nitrogen Oxide"/>
    <s v="PASS"/>
    <s v="NA"/>
    <s v="Y"/>
    <s v="Tested pollutants: NO2, NO; Permitted Allowable Emission Rate = 2.0 grams/hp-hr; Permitted Maximum Operating Rate = 100% ¿10% load; Average Tested Emission Rate = .92 grams hp/hr; Average Tested Operating Rate = 100% +/- 10% load rating; Results = Passed; AFS Date = 2012-09-27 00:00:00.0; AFS ID = legacy)"/>
    <m/>
  </r>
  <r>
    <x v="9"/>
    <n v="671"/>
    <x v="18"/>
    <s v="East Ohio Gas - Chippewa Station"/>
    <s v="17045 Galehouse Road"/>
    <s v="Doylestown"/>
    <s v="44230"/>
    <m/>
    <s v="Wayne"/>
    <x v="21"/>
    <s v="2,370 hp 4SLB SI ICE; CAT G3608"/>
    <x v="2"/>
    <s v="Cat 3600 Series"/>
    <d v="2013-06-11T00:00:00"/>
    <s v="Engine 5 Converter(Catalytic Converter): Engine #5; Cat B010(Catalytic Converter): Catalytic Converter for B010, engine #6"/>
    <s v="Environmental Quality Management, Inc."/>
    <s v="2370 Hp"/>
    <s v="160 ppmvd@15%O2 or 2.0 g/hp-hr"/>
    <s v="98%"/>
    <s v="71.3 ppmvd@15%O2 and 1.01 g/hp-hr"/>
    <m/>
    <m/>
    <m/>
    <n v="1.01"/>
    <x v="8"/>
    <n v="23.065693200000002"/>
    <s v="7E"/>
    <s v="Nitrogen Oxide"/>
    <s v="PASS"/>
    <s v="NA"/>
    <s v="Y"/>
    <m/>
    <m/>
  </r>
  <r>
    <x v="1"/>
    <n v="1160"/>
    <x v="18"/>
    <s v="East Ohio Gas - Chippewa Station"/>
    <s v="17045 Galehouse Road"/>
    <s v="Doylestown"/>
    <s v="44230"/>
    <m/>
    <s v="Wayne"/>
    <x v="7"/>
    <s v="2,370 hp 4SLB SI ICE: CAT 3608 w/catalyst"/>
    <x v="2"/>
    <s v="Cat 3600 Series"/>
    <d v="2014-06-02T00:00:00"/>
    <s v="Engine 5 Converter(Catalytic Converter): Engine #5; Cat B010(Catalytic Converter): Catalytic Converter for B010, engine #6; Catalytic(Catalytic Converter): Engine 7 Catalytic converter"/>
    <s v="Air/Compliance Consultants, Inc."/>
    <s v="2370 Hp"/>
    <s v="160ppm@15%O2 or 2.0g/bhp-hr"/>
    <s v="2362 Hp"/>
    <s v="82.92 ppm@15%O2 and 1.03g/bhp-hr"/>
    <m/>
    <m/>
    <m/>
    <n v="1.03"/>
    <x v="8"/>
    <n v="23.522439599999998"/>
    <s v="7E"/>
    <s v="Nitrogen Oxide"/>
    <s v="PASS"/>
    <s v="NA"/>
    <s v="Y"/>
    <s v="B009-2.8 Catalyst Pressure and 853 degF Catalyst temp, B010-2.16 Catalyst Pressure and 908 degF Catalyst temp, B014-1.0 Catalyst Pressure and 851 degF Catalyst Temperature"/>
    <m/>
  </r>
  <r>
    <x v="1"/>
    <n v="2099"/>
    <x v="41"/>
    <s v="E2 Appalachian Compression LLC - Upper Hill"/>
    <s v="Opossum Run Rd and Town Hwy 120"/>
    <s v="Sarahsville"/>
    <s v="43779"/>
    <m/>
    <s v="Noble"/>
    <x v="8"/>
    <s v="1,680 Hp. Waukesha (L7044GSI) natural gas-fired, rich burn, turbocharged, with oxidation catalyst, compressor engine."/>
    <x v="1"/>
    <s v="Waukesha L7044GSI"/>
    <d v="2014-11-12T00:00:00"/>
    <s v="C-2(Catalytic Converter): Engine Catalyst; C-3(Catalytic Converter): Engine Catalyst"/>
    <s v="E2 Energy Services"/>
    <s v="1680 Hp"/>
    <s v="0.99 lb/hr"/>
    <s v="1575 Hp"/>
    <s v="0.46 lb/hr"/>
    <s v="lbs/hr"/>
    <n v="0.46"/>
    <n v="1575"/>
    <n v="0.13259682539682541"/>
    <x v="19"/>
    <n v="2.1465410560000002"/>
    <s v="7E"/>
    <s v="Nitrogen Dioxide"/>
    <s v="PASS"/>
    <s v="NA"/>
    <s v="Y"/>
    <s v="Method 7E not used.  Method 3A and ASTM 6348-03 used"/>
    <m/>
  </r>
  <r>
    <x v="1"/>
    <n v="2105"/>
    <x v="41"/>
    <s v="E2 Appalachian Compression LLC - Upper Hill"/>
    <s v="Opossum Run Rd and Town Hwy 120"/>
    <s v="Sarahsville"/>
    <s v="43779"/>
    <m/>
    <s v="Noble"/>
    <x v="8"/>
    <s v="1,680 Hp. Waukesha (L7044GSI) natural gas-fired, rich burn, turbocharged, with oxidation catalyst, compressor engine."/>
    <x v="1"/>
    <s v="Waukesha L7044GSI"/>
    <d v="2014-11-13T00:00:00"/>
    <s v="C-2(Catalytic Converter): Engine Catalyst; C-3(Catalytic Converter): Engine Catalyst"/>
    <s v="E2 Energy Services"/>
    <s v="1680 Hp"/>
    <s v="0.99 lb/hr"/>
    <s v="1575 Hp"/>
    <s v="0.46 lb/hr"/>
    <s v="lbs/hr"/>
    <n v="0.46"/>
    <n v="1575"/>
    <n v="0.13259682539682541"/>
    <x v="19"/>
    <n v="2.1465410560000002"/>
    <s v="7E"/>
    <s v="Nitrogen Dioxide"/>
    <s v="PASS"/>
    <s v="NA"/>
    <s v="Y"/>
    <s v="Method 7E not used.  Method 3A and ASTM 6348-03 used"/>
    <m/>
  </r>
  <r>
    <x v="1"/>
    <n v="2099"/>
    <x v="41"/>
    <s v="E2 Appalachian Compression LLC - Upper Hill"/>
    <s v="Opossum Run Rd and Town Hwy 120"/>
    <s v="Sarahsville"/>
    <s v="43779"/>
    <m/>
    <s v="Noble"/>
    <x v="8"/>
    <s v="1,680 Hp. Waukesha (L7044GSI) natural gas-fired, rich burn, turbocharged, with oxidation catalyst, compressor engine."/>
    <x v="1"/>
    <s v="Waukesha L7044GSI"/>
    <d v="2014-11-12T00:00:00"/>
    <s v="C-2(Catalytic Converter): Engine Catalyst; C-3(Catalytic Converter): Engine Catalyst"/>
    <s v="E2 Energy Services"/>
    <s v="1680 Hp"/>
    <s v="0.99 lb/hr"/>
    <s v="1575 Hp"/>
    <s v="0.46 lb/hr"/>
    <s v="lbs/hr"/>
    <n v="0.46"/>
    <n v="1575"/>
    <n v="0.13259682539682541"/>
    <x v="19"/>
    <n v="2.1465410560000002"/>
    <s v="7E"/>
    <s v="Nitrogen Dioxide"/>
    <s v="PASS"/>
    <s v="NA"/>
    <s v="Y"/>
    <s v="Method 7E not used.  Method 3A and ASTM 6348-03 used"/>
    <m/>
  </r>
  <r>
    <x v="1"/>
    <n v="2105"/>
    <x v="41"/>
    <s v="E2 Appalachian Compression LLC - Upper Hill"/>
    <s v="Opossum Run Rd and Town Hwy 120"/>
    <s v="Sarahsville"/>
    <s v="43779"/>
    <m/>
    <s v="Noble"/>
    <x v="8"/>
    <s v="1,680 Hp. Waukesha (L7044GSI) natural gas-fired, rich burn, turbocharged, with oxidation catalyst, compressor engine."/>
    <x v="1"/>
    <s v="Waukesha L7044GSI"/>
    <d v="2014-11-13T00:00:00"/>
    <s v="C-2(Catalytic Converter): Engine Catalyst; C-3(Catalytic Converter): Engine Catalyst"/>
    <s v="E2 Energy Services"/>
    <s v="1680 Hp"/>
    <s v="0.99 lb/hr"/>
    <s v="1575 Hp"/>
    <s v="0.46 lb/hr"/>
    <s v="lbs/hr"/>
    <n v="0.46"/>
    <n v="1575"/>
    <n v="0.13259682539682541"/>
    <x v="19"/>
    <n v="2.1465410560000002"/>
    <s v="7E"/>
    <s v="Nitrogen Dioxide"/>
    <s v="PASS"/>
    <s v="NA"/>
    <s v="Y"/>
    <s v="Method 7E not used.  Method 3A and ASTM 6348-03 used"/>
    <m/>
  </r>
  <r>
    <x v="10"/>
    <n v="1655"/>
    <x v="39"/>
    <s v="E2 Appalachian LLC - Batesville"/>
    <s v="58380 St John Rd"/>
    <s v="Quaker City"/>
    <s v="43773"/>
    <m/>
    <s v="Noble"/>
    <x v="14"/>
    <s v="1,680 Hp. Waukesha (L7044GSI) natural gas-fired, rich burn, turbocharged, with oxidation catalyst, compressor engine"/>
    <x v="1"/>
    <s v="Waukesha L7044GSI"/>
    <d v="2016-07-11T00:00:00"/>
    <s v="C2701C(Catalytic Converter): Engine Catalyst; C2707C(Catalytic Converter): Engine Catalyst; C2708C(Catalytic Converter): Engine Catalyst"/>
    <s v="Alliance Source Testing"/>
    <s v="1,680 hp"/>
    <s v="1.0 g/hp-hr"/>
    <s v="1,607 hp"/>
    <s v="0.134 g/hp-hr"/>
    <s v="g/hp/hr"/>
    <n v="0.13400000000000001"/>
    <n v="1607"/>
    <n v="0.13400000000000001"/>
    <x v="19"/>
    <n v="2.1692563200000001"/>
    <s v="7E"/>
    <s v="Nitrogen Dioxide"/>
    <s v="PP"/>
    <s v="Y"/>
    <s v="NA"/>
    <m/>
    <m/>
  </r>
  <r>
    <x v="10"/>
    <n v="1655"/>
    <x v="39"/>
    <s v="E2 Appalachian LLC - Batesville"/>
    <s v="58380 St John Rd"/>
    <s v="Quaker City"/>
    <s v="43773"/>
    <m/>
    <s v="Noble"/>
    <x v="14"/>
    <s v="1,680 Hp. Waukesha (L7044GSI) natural gas-fired, rich burn, turbocharged, with oxidation catalyst, compressor engine"/>
    <x v="1"/>
    <s v="Waukesha L7044GSI"/>
    <d v="2016-07-11T00:00:00"/>
    <s v="C2701C(Catalytic Converter): Engine Catalyst; C2707C(Catalytic Converter): Engine Catalyst; C2708C(Catalytic Converter): Engine Catalyst"/>
    <s v="Alliance Source Testing"/>
    <s v="1,680 hp"/>
    <s v="1.0 g/hp-hr"/>
    <s v="1,607 hp"/>
    <s v="0.134 g/hp-hr"/>
    <s v="g/hp/hr"/>
    <n v="0.27800000000000002"/>
    <n v="1607"/>
    <n v="0.13400000000000001"/>
    <x v="19"/>
    <n v="2.1692563200000001"/>
    <s v="7E"/>
    <s v="Nitrogen Dioxide"/>
    <s v="PP"/>
    <s v="Y"/>
    <s v="NA"/>
    <m/>
    <m/>
  </r>
  <r>
    <x v="10"/>
    <n v="1631"/>
    <x v="39"/>
    <s v="E2 Appalachian LLC - Batesville"/>
    <s v="58380 St John Rd"/>
    <s v="Quaker City"/>
    <s v="43773"/>
    <m/>
    <s v="Noble"/>
    <x v="8"/>
    <s v="1,680 Hp. Waukesha (L7044GSI) natural gas-fired, rich burn, turbocharged, with oxidation catalyst, compressor engine"/>
    <x v="1"/>
    <s v="Waukesha L7044GSI"/>
    <d v="2016-03-24T00:00:00"/>
    <s v="C2702C(Catalytic Converter): Engine Catalyst"/>
    <s v="E2 Appalachian"/>
    <s v="1680 hp"/>
    <s v="1.0 g/hp-hr"/>
    <s v="1473 hp"/>
    <s v="0.1360 g/hp-hr"/>
    <s v="g/hp/hr"/>
    <n v="0.13600000000000001"/>
    <n v="1473"/>
    <n v="0.13600000000000001"/>
    <x v="19"/>
    <n v="2.2016332800000002"/>
    <s v="6348 03"/>
    <s v="NOx - Nitrogen Oxides"/>
    <s v="PP"/>
    <s v="Y"/>
    <s v="NA"/>
    <m/>
    <m/>
  </r>
  <r>
    <x v="10"/>
    <n v="1631"/>
    <x v="39"/>
    <s v="E2 Appalachian LLC - Batesville"/>
    <s v="58380 St John Rd"/>
    <s v="Quaker City"/>
    <s v="43773"/>
    <m/>
    <s v="Noble"/>
    <x v="8"/>
    <s v="1,680 Hp. Waukesha (L7044GSI) natural gas-fired, rich burn, turbocharged, with oxidation catalyst, compressor engine"/>
    <x v="1"/>
    <s v="Waukesha L7044GSI"/>
    <d v="2016-03-24T00:00:00"/>
    <s v="C2702C(Catalytic Converter): Engine Catalyst"/>
    <s v="E2 Appalachian"/>
    <s v="1680 hp"/>
    <s v="1.0 g/hp-hr"/>
    <s v="1473 hp"/>
    <s v="0.1360 g/hp-hr"/>
    <s v="g/hp/hr"/>
    <n v="0.17"/>
    <n v="1473"/>
    <n v="0.13600000000000001"/>
    <x v="19"/>
    <n v="2.2016332800000002"/>
    <s v="6348 03"/>
    <s v="NOx - Nitrogen Oxides"/>
    <s v="PP"/>
    <s v="Y"/>
    <s v="NA"/>
    <m/>
    <m/>
  </r>
  <r>
    <x v="10"/>
    <n v="1310"/>
    <x v="4"/>
    <s v="Lake Compressor Station"/>
    <s v="County Highway 21"/>
    <s v="Freeport"/>
    <s v="43973"/>
    <m/>
    <s v="Harrison"/>
    <x v="8"/>
    <s v="Compressor Engine #2 - 1480 HP (11.39 MMBtu/hr) Waukesha L7042  - natural gas-fired four-stroke rich burn internal combustion engine equipped with a three-way oxidation catalyst controlling CH2O, CO, NOx, &amp; VOCs by 80, 97, 98.5 &amp; 66 percent respectively"/>
    <x v="1"/>
    <s v="Waukesha L7042"/>
    <d v="2016-03-28T00:00:00"/>
    <s v="CC001(Catalytic Converter): Compressor Engine #1 - 3-way Catalyst; CC002(Catalytic Converter): Compressor Engine #2 - 3-way Catalyst"/>
    <s v="Air Hygiene, Inc."/>
    <s v="1480 hp"/>
    <s v="0.2 g/hp-hr"/>
    <s v="1374 hp"/>
    <s v="0.14 g/hp-hr"/>
    <s v="g/hp/hr"/>
    <n v="0.14000000000000001"/>
    <n v="1374"/>
    <n v="0.14000000000000001"/>
    <x v="20"/>
    <n v="1.9965792000000004"/>
    <s v="7E"/>
    <s v="Nitrogen Dioxide"/>
    <s v="PP"/>
    <s v="Y"/>
    <s v="NA"/>
    <m/>
    <m/>
  </r>
  <r>
    <x v="6"/>
    <n v="905"/>
    <x v="39"/>
    <s v="E2 Appalachian LLC - Batesville"/>
    <s v="58380 St John Rd"/>
    <s v="Quaker City"/>
    <s v="43773"/>
    <m/>
    <s v="Noble"/>
    <x v="11"/>
    <s v="1,680 Hp. Waukesha (L7044GSI) natural gas-fired, rich burn, turbocharged, with oxidation catalyst, compressor engine"/>
    <x v="1"/>
    <s v="Waukesha L7044GSI"/>
    <d v="2015-02-20T00:00:00"/>
    <s v="C2704C(Catalytic Converter): Engine Catalyst"/>
    <s v="E2 Energy Services"/>
    <s v="1,680 hp"/>
    <s v="1.0 g/hp-hr"/>
    <s v="1,510 hp"/>
    <s v="0.14 g/hp-hr"/>
    <s v="g/hp/hr"/>
    <n v="0.14000000000000001"/>
    <n v="1510"/>
    <n v="0.14000000000000001"/>
    <x v="19"/>
    <n v="2.2663872000000005"/>
    <s v="6348 03"/>
    <s v="NOx - Nitrogen Oxides"/>
    <s v="PP"/>
    <s v="NA"/>
    <s v="Y"/>
    <m/>
    <m/>
  </r>
  <r>
    <x v="10"/>
    <n v="1262"/>
    <x v="48"/>
    <s v="E2 Energy Services - Borton"/>
    <s v="65483 Lydick Rd"/>
    <s v="Quaker City"/>
    <s v="43773"/>
    <m/>
    <s v="Guernsey"/>
    <x v="8"/>
    <s v="1,680 Hp. Waukesha (L7044GSI) natural gas-fired, rich burn, turbocharged, with oxidation catalyst, compressor engine (Model Year 2014)"/>
    <x v="1"/>
    <s v="Waukesha L7044GSI"/>
    <d v="2016-03-02T00:00:00"/>
    <s v="C-2701C(Catalytic Converter): Engine Catalyst"/>
    <s v="E2 Energy Services"/>
    <s v="1680 hp"/>
    <s v="0.28 g/hp-hr"/>
    <s v="1519 hp"/>
    <s v="0.14 g/hp-hr"/>
    <s v="g/hp/hr"/>
    <n v="0.14000000000000001"/>
    <n v="1519"/>
    <n v="0.14000000000000001"/>
    <x v="19"/>
    <n v="2.2663872000000005"/>
    <s v="6348 03"/>
    <s v="NOx - Nitrogen Oxides"/>
    <s v="PP"/>
    <s v="N"/>
    <s v="NA"/>
    <m/>
    <m/>
  </r>
  <r>
    <x v="10"/>
    <n v="1500"/>
    <x v="43"/>
    <s v="Miller Compressor Station"/>
    <s v="51103 Twp Rd 847"/>
    <s v="Seneca Twp."/>
    <s v="43788"/>
    <m/>
    <s v="Monroe"/>
    <x v="19"/>
    <s v="Waukesha 1680 bhp Model L7044GSI 4-stroke Natural Gas Rich Burn Gas Compressor Engine Model Year 2014 controlled by a catalyst"/>
    <x v="1"/>
    <s v="Waukesha L7044GSI"/>
    <d v="2016-06-22T00:00:00"/>
    <s v="C-2701C(Catalytic Converter): Engine Catalyst; C-2702C(Catalytic Converter): Engine Catalyst; C-2703C(Catalytic Converter): Engine Catalyst; C-2704C(Catalytic Converter): Engine Catalyst; C-2705C(Catalytic Converter): Engine Catalyst; C-2706C(Catalytic Co"/>
    <s v="Alliance Source Testing"/>
    <s v="1680 hp"/>
    <s v="0.25 g/hp-hr"/>
    <s v="1680 hp"/>
    <s v="0.14 g/hp-hr"/>
    <s v="g/hp/hr"/>
    <n v="0.14000000000000001"/>
    <n v="1680"/>
    <n v="0.14000000000000001"/>
    <x v="19"/>
    <n v="2.2663872000000005"/>
    <s v="7E"/>
    <s v="Nitrogen Dioxide"/>
    <s v="PP"/>
    <s v="N"/>
    <s v="NA"/>
    <m/>
    <m/>
  </r>
  <r>
    <x v="6"/>
    <n v="905"/>
    <x v="39"/>
    <s v="E2 Appalachian LLC - Batesville"/>
    <s v="58380 St John Rd"/>
    <s v="Quaker City"/>
    <s v="43773"/>
    <m/>
    <s v="Noble"/>
    <x v="11"/>
    <s v="1,680 Hp. Waukesha (L7044GSI) natural gas-fired, rich burn, turbocharged, with oxidation catalyst, compressor engine"/>
    <x v="1"/>
    <s v="Waukesha L7044GSI"/>
    <d v="2015-02-20T00:00:00"/>
    <s v="C2704C(Catalytic Converter): Engine Catalyst"/>
    <s v="E2 Energy Services"/>
    <s v="1,680 hp"/>
    <s v="1.0 g/hp-hr"/>
    <s v="1,510 hp"/>
    <s v="0.14 g/hp-hr"/>
    <s v="g/hp/hr"/>
    <n v="0.122"/>
    <n v="1510"/>
    <n v="0.14000000000000001"/>
    <x v="19"/>
    <n v="2.2663872000000005"/>
    <s v="6348 03"/>
    <s v="NOx - Nitrogen Oxides"/>
    <s v="PP"/>
    <s v="NA"/>
    <s v="Y"/>
    <m/>
    <m/>
  </r>
  <r>
    <x v="10"/>
    <n v="1262"/>
    <x v="48"/>
    <s v="E2 Energy Services - Borton"/>
    <s v="65483 Lydick Rd"/>
    <s v="Quaker City"/>
    <s v="43773"/>
    <m/>
    <s v="Guernsey"/>
    <x v="8"/>
    <s v="1,680 Hp. Waukesha (L7044GSI) natural gas-fired, rich burn, turbocharged, with oxidation catalyst, compressor engine (Model Year 2014)"/>
    <x v="1"/>
    <s v="Waukesha L7044GSI"/>
    <d v="2016-03-02T00:00:00"/>
    <s v="C-2701C(Catalytic Converter): Engine Catalyst"/>
    <s v="E2 Energy Services"/>
    <s v="1680 hp"/>
    <s v="0.28 g/hp-hr"/>
    <s v="1519 hp"/>
    <s v="0.14 g/hp-hr"/>
    <s v="g/hp/hr"/>
    <n v="0.13"/>
    <n v="1519"/>
    <n v="0.14000000000000001"/>
    <x v="19"/>
    <n v="2.2663872000000005"/>
    <s v="6348 03"/>
    <s v="NOx - Nitrogen Oxides"/>
    <s v="PP"/>
    <s v="N"/>
    <s v="NA"/>
    <m/>
    <m/>
  </r>
  <r>
    <x v="1"/>
    <n v="1167"/>
    <x v="18"/>
    <s v="East Ohio Gas - Chippewa Station"/>
    <s v="17045 Galehouse Road"/>
    <s v="Doylestown"/>
    <s v="44230"/>
    <m/>
    <s v="Wayne"/>
    <x v="7"/>
    <s v="2,370 hp 4SLB SI ICE: CAT 3608 w/catalyst"/>
    <x v="2"/>
    <s v="Cat 3600 Series"/>
    <d v="2014-06-03T00:00:00"/>
    <s v="Engine 5 Converter(Catalytic Converter): Engine #5; Cat B010(Catalytic Converter): Catalytic Converter for B010, engine #6; Catalytic(Catalytic Converter): Engine 7 Catalytic converter"/>
    <s v="Air/Compliance Consultants, Inc."/>
    <s v="2370 Hp"/>
    <s v="160ppm@15%O2 or 2.0g/bhp-hr"/>
    <s v="2362 Hp"/>
    <s v="82.92 ppm@15%O2 and 1.03g/bhp-hr"/>
    <m/>
    <m/>
    <m/>
    <n v="1.03"/>
    <x v="8"/>
    <n v="23.522439599999998"/>
    <s v="7E"/>
    <s v="Nitrogen Oxide"/>
    <s v="PASS"/>
    <s v="NA"/>
    <s v="Y"/>
    <s v="B009-2.8 Catalyst Pressure and 853 degF Catalyst temp, B010-2.16 Catalyst Pressure and 908 degF Catalyst temp, B014-1.0 Catalyst Pressure and 851 degF Catalyst Temperature"/>
    <m/>
  </r>
  <r>
    <x v="3"/>
    <n v="1"/>
    <x v="47"/>
    <s v="Tennessee Gas Pipeline - Station 214"/>
    <s v="2029 Cobbler Road NE"/>
    <s v="Carrollton"/>
    <s v="44615"/>
    <s v="0000"/>
    <s v="Carroll"/>
    <x v="12"/>
    <s v="1320 HP (14.52 mmBtu/hr) natural gas-fired, spark ignition, 4-cycle/rich burn, reciprocating pipeline compressor engine with non-selective catalytic reduction"/>
    <x v="1"/>
    <m/>
    <d v="2010-09-01T00:00:00"/>
    <s v="NSCR"/>
    <s v="Plant Services Dept of Tennessee Gas Pipeline"/>
    <m/>
    <m/>
    <m/>
    <m/>
    <m/>
    <m/>
    <m/>
    <n v="0.14000000000000001"/>
    <x v="22"/>
    <n v="1.7807328000000002"/>
    <s v="7E"/>
    <s v="Nitrogen Oxide"/>
    <s v="PASS"/>
    <s v="NA"/>
    <s v="Y"/>
    <s v="Tested pollutants:NO2, NO; Permitted Allowable Emission Rate = 2.0 grams/BHP-hr; Permitted Maximum Operating Rate = 1320 HP; Average Tested Emission Rate = 0.14 gram/BHP-hr; Average Tested Operating Rate = 1291 HP; Results = Passed; AFS Date = 2010-11-19 00:00:00.0; AFS ID = legacy) OAC rule 3745-14-12 (NOx SIP call)_x000d__x000a_Catalyst inlet temp was 1070.7¿F._x000d__x000a_Catalyst differential pressure was 3.70&quot; H2O."/>
    <m/>
  </r>
  <r>
    <x v="10"/>
    <n v="1639"/>
    <x v="39"/>
    <s v="E2 Appalachian LLC - Batesville"/>
    <s v="58380 St John Rd"/>
    <s v="Quaker City"/>
    <s v="43773"/>
    <m/>
    <s v="Noble"/>
    <x v="12"/>
    <s v="1,680 Hp. Waukesha (L7044GSI) natural gas-fired, rich burn, turbocharged, with oxidation catalyst, compressor engine"/>
    <x v="1"/>
    <s v="Waukesha L7044GSI"/>
    <d v="2016-03-31T00:00:00"/>
    <s v="C2705C(Catalytic Converter): Engine Catalyst"/>
    <s v="E2 Appalachian"/>
    <s v="1680 hp"/>
    <s v="1.0 g/hp-hr"/>
    <s v="1425 hp"/>
    <s v="0.1406 g/hp-hr"/>
    <s v="g/hp/hr"/>
    <n v="0.1406"/>
    <n v="1425"/>
    <n v="0.1406"/>
    <x v="19"/>
    <n v="2.2761002880000003"/>
    <s v="6348 03"/>
    <s v="NOx - Nitrogen Oxides"/>
    <s v="PP"/>
    <s v="Y"/>
    <s v="NA"/>
    <m/>
    <m/>
  </r>
  <r>
    <x v="10"/>
    <n v="1639"/>
    <x v="39"/>
    <s v="E2 Appalachian LLC - Batesville"/>
    <s v="58380 St John Rd"/>
    <s v="Quaker City"/>
    <s v="43773"/>
    <m/>
    <s v="Noble"/>
    <x v="12"/>
    <s v="1,680 Hp. Waukesha (L7044GSI) natural gas-fired, rich burn, turbocharged, with oxidation catalyst, compressor engine"/>
    <x v="1"/>
    <s v="Waukesha L7044GSI"/>
    <d v="2016-03-31T00:00:00"/>
    <s v="C2705C(Catalytic Converter): Engine Catalyst"/>
    <s v="E2 Appalachian"/>
    <s v="1680 hp"/>
    <s v="1.0 g/hp-hr"/>
    <s v="1425 hp"/>
    <s v="0.1406 g/hp-hr"/>
    <s v="g/hp/hr"/>
    <n v="0.2"/>
    <n v="1425"/>
    <n v="0.1406"/>
    <x v="19"/>
    <n v="2.2761002880000003"/>
    <s v="6348 03"/>
    <s v="NOx - Nitrogen Oxides"/>
    <s v="PP"/>
    <s v="Y"/>
    <s v="NA"/>
    <m/>
    <m/>
  </r>
  <r>
    <x v="10"/>
    <n v="1604"/>
    <x v="41"/>
    <s v="E2 Appalachian Compression LLC - Upper Hill"/>
    <s v="Opossum Run Rd and Town Hwy 120"/>
    <s v="Sarahsville"/>
    <s v="43779"/>
    <m/>
    <s v="Noble"/>
    <x v="19"/>
    <s v="1,680 Hp. Waukesha (L7044GSI) natural gas-fired, rich burn, turbocharged, with oxidation catalyst, compressor engine."/>
    <x v="1"/>
    <s v="Waukesha L7044GSI"/>
    <d v="2016-04-29T00:00:00"/>
    <s v="C-3(Catalytic Converter): Engine Catalyst; C-9(Catalytic Converter): Engine Catalyst"/>
    <s v="Alliance Source Testing"/>
    <s v="1680 hp"/>
    <s v="2.0 g/hp-hr"/>
    <s v="1646 hp"/>
    <s v="0.15 g/hp-hr"/>
    <s v="g/hp/hr"/>
    <n v="0.15"/>
    <n v="1646"/>
    <n v="0.15"/>
    <x v="19"/>
    <n v="2.4282720000000002"/>
    <s v="7E"/>
    <s v="Nitrogen Dioxide"/>
    <s v="PP"/>
    <s v="Y"/>
    <s v="NA"/>
    <m/>
    <m/>
  </r>
  <r>
    <x v="10"/>
    <n v="1620"/>
    <x v="41"/>
    <s v="E2 Appalachian Compression LLC - Upper Hill"/>
    <s v="Opossum Run Rd and Town Hwy 120"/>
    <s v="Sarahsville"/>
    <s v="43779"/>
    <m/>
    <s v="Noble"/>
    <x v="19"/>
    <s v="1,680 Hp. Waukesha (L7044GSI) natural gas-fired, rich burn, turbocharged, with oxidation catalyst, compressor engine."/>
    <x v="1"/>
    <s v="Waukesha L7044GSI"/>
    <d v="2016-04-29T00:00:00"/>
    <s v="C-3(Catalytic Converter): Engine Catalyst; C-9(Catalytic Converter): Engine Catalyst"/>
    <s v="Ecotest Energy Services"/>
    <s v="1680 hp"/>
    <s v="2.0 g/hp-hr"/>
    <s v="1646 hp"/>
    <s v="0.15 g/hp-hr"/>
    <s v="g/hp/hr"/>
    <n v="0.15"/>
    <n v="1646"/>
    <n v="0.15"/>
    <x v="19"/>
    <n v="2.4282720000000002"/>
    <s v="6348 03"/>
    <s v="NOx - Nitrogen Oxides"/>
    <s v="PP"/>
    <s v="Y"/>
    <s v="NA"/>
    <m/>
    <m/>
  </r>
  <r>
    <x v="10"/>
    <n v="1493"/>
    <x v="43"/>
    <s v="Miller Compressor Station"/>
    <s v="51103 Twp Rd 847"/>
    <s v="Seneca Twp."/>
    <s v="43788"/>
    <m/>
    <s v="Monroe"/>
    <x v="8"/>
    <s v="Waukesha 1680 bhp Model L7044GSI 4-stroke Natural Gas Rich Burn Gas Compressor Engine Model Year 2014 controlled by a catalyst"/>
    <x v="1"/>
    <s v="Waukesha L7044GSI"/>
    <d v="2016-06-22T00:00:00"/>
    <s v="C-2701C(Catalytic Converter): Engine Catalyst; C-2702C(Catalytic Converter): Engine Catalyst; C-2703C(Catalytic Converter): Engine Catalyst; C-2704C(Catalytic Converter): Engine Catalyst; C-2705C(Catalytic Converter): Engine Catalyst; C-2706C(Catalytic Co"/>
    <s v="Alliance Source Testing"/>
    <s v="1680 hp"/>
    <s v="0.25 g/hp-hr"/>
    <s v="1680 hp"/>
    <s v="0.15 g/hp-hr"/>
    <s v="g/hp/hr"/>
    <n v="0.15"/>
    <n v="1680"/>
    <n v="0.15"/>
    <x v="19"/>
    <n v="2.4282720000000002"/>
    <s v="7E"/>
    <s v="Nitrogen Dioxide"/>
    <s v="PP"/>
    <s v="N"/>
    <s v="NA"/>
    <m/>
    <m/>
  </r>
  <r>
    <x v="10"/>
    <n v="1604"/>
    <x v="41"/>
    <s v="E2 Appalachian Compression LLC - Upper Hill"/>
    <s v="Opossum Run Rd and Town Hwy 120"/>
    <s v="Sarahsville"/>
    <s v="43779"/>
    <m/>
    <s v="Noble"/>
    <x v="19"/>
    <s v="1,680 Hp. Waukesha (L7044GSI) natural gas-fired, rich burn, turbocharged, with oxidation catalyst, compressor engine."/>
    <x v="1"/>
    <s v="Waukesha L7044GSI"/>
    <d v="2016-04-29T00:00:00"/>
    <s v="C-3(Catalytic Converter): Engine Catalyst; C-9(Catalytic Converter): Engine Catalyst"/>
    <s v="Alliance Source Testing"/>
    <s v="1680 hp"/>
    <s v="2.0 g/hp-hr"/>
    <s v="1646 hp"/>
    <s v="0.15 g/hp-hr"/>
    <s v="g/hp/hr"/>
    <n v="0.14000000000000001"/>
    <n v="1646"/>
    <n v="0.15"/>
    <x v="19"/>
    <n v="2.4282720000000002"/>
    <s v="7E"/>
    <s v="Nitrogen Dioxide"/>
    <s v="PP"/>
    <s v="Y"/>
    <s v="NA"/>
    <m/>
    <m/>
  </r>
  <r>
    <x v="10"/>
    <n v="1620"/>
    <x v="41"/>
    <s v="E2 Appalachian Compression LLC - Upper Hill"/>
    <s v="Opossum Run Rd and Town Hwy 120"/>
    <s v="Sarahsville"/>
    <s v="43779"/>
    <m/>
    <s v="Noble"/>
    <x v="19"/>
    <s v="1,680 Hp. Waukesha (L7044GSI) natural gas-fired, rich burn, turbocharged, with oxidation catalyst, compressor engine."/>
    <x v="1"/>
    <s v="Waukesha L7044GSI"/>
    <d v="2016-04-29T00:00:00"/>
    <s v="C-3(Catalytic Converter): Engine Catalyst; C-9(Catalytic Converter): Engine Catalyst"/>
    <s v="Ecotest Energy Services"/>
    <s v="1680 hp"/>
    <s v="2.0 g/hp-hr"/>
    <s v="1646 hp"/>
    <s v="0.15 g/hp-hr"/>
    <s v="g/hp/hr"/>
    <n v="0.15"/>
    <n v="1646"/>
    <n v="0.15"/>
    <x v="19"/>
    <n v="2.4282720000000002"/>
    <s v="6348 03"/>
    <s v="NOx - Nitrogen Oxides"/>
    <s v="PP"/>
    <s v="Y"/>
    <s v="NA"/>
    <m/>
    <m/>
  </r>
  <r>
    <x v="6"/>
    <n v="107"/>
    <x v="5"/>
    <s v="Utica Gas Services, LLC-Carrollton Compressor Facility"/>
    <s v="2098 Panda Road SE"/>
    <s v="Carrollton"/>
    <s v="44615"/>
    <m/>
    <s v="Carroll"/>
    <x v="14"/>
    <s v="1,775 HP natural gas-fired Caterpillar G3606 engine #4 equipped with an oxidation catalyst"/>
    <x v="2"/>
    <s v="Cat 3600 Series"/>
    <d v="2015-01-20T00:00:00"/>
    <s v="Oxid. Cat.(Catalytic Converter): Oxidative Catalyst"/>
    <s v="Alliance Source Testing"/>
    <s v="1775 HP"/>
    <s v="1.96lbs/hr, 1.0g/hp-hr"/>
    <s v="1599 HP"/>
    <s v="1.05 lbs/hr, 0.3 g/hp-hr"/>
    <s v="g/hp/hr"/>
    <n v="1.05"/>
    <n v="1599"/>
    <n v="1.05"/>
    <x v="6"/>
    <n v="17.959095000000001"/>
    <s v="7E"/>
    <s v="Nitrogen Oxide"/>
    <s v="PP"/>
    <s v="NA"/>
    <s v="Y"/>
    <s v="Our facility descriptions have the engines numbered incorrectly, however the Manufacture dates correspond across both the report and permit.  P013 is engine 3 onsite (10 in the permit), P006-P012 onsite are C4-C10, but in the permit 3-9.  However if you follow only ***(EU P###)*** everything is accurate."/>
    <m/>
  </r>
  <r>
    <x v="6"/>
    <n v="109"/>
    <x v="5"/>
    <s v="Utica Gas Services, LLC-Carrollton Compressor Facility"/>
    <s v="2098 Panda Road SE"/>
    <s v="Carrollton"/>
    <s v="44615"/>
    <m/>
    <s v="Carroll"/>
    <x v="15"/>
    <s v="1,775 HP natural gas-fired Caterpillar G3606 engine #5 equipped with an oxidation catalyst"/>
    <x v="2"/>
    <s v="Cat 3600 Series"/>
    <d v="2015-01-20T00:00:00"/>
    <s v="Oxid. Cat.(Catalytic Converter): Oxidative Catalyst"/>
    <s v="Alliance Source Testing"/>
    <s v="1775 HP"/>
    <s v="1.96lbs/hr, 1.0g/hp-hr"/>
    <s v="1602 HP"/>
    <s v="1.25 lbs/hr, 0.4 g/hp-hr"/>
    <s v="g/hp/hr"/>
    <n v="1.25"/>
    <n v="1602"/>
    <n v="1.25"/>
    <x v="6"/>
    <n v="21.379875000000002"/>
    <s v="7E"/>
    <s v="Nitrogen Oxide"/>
    <s v="PP"/>
    <s v="NA"/>
    <s v="Y"/>
    <s v="Our facility descriptions have the engines numbered incorrectly, however the Manufacture dates correspond across both the report and permit.  P013 is engine 3 onsite (10 in the permit), P006-P012 onsite are C4-C10, but in the permit 3-9.  However if you follow only ***(EU P###)*** everything is accurate."/>
    <m/>
  </r>
  <r>
    <x v="6"/>
    <n v="112"/>
    <x v="5"/>
    <s v="Utica Gas Services, LLC-Carrollton Compressor Facility"/>
    <s v="2098 Panda Road SE"/>
    <s v="Carrollton"/>
    <s v="44615"/>
    <m/>
    <s v="Carroll"/>
    <x v="19"/>
    <s v="1,775 HP natural gas-fired Caterpillar G3606 engine #6 equipped with an oxidation catalyst"/>
    <x v="2"/>
    <s v="Cat 3600 Series"/>
    <d v="2015-01-20T00:00:00"/>
    <s v="Oxid. Cat.(Catalytic Converter): Oxidative Catalyst"/>
    <s v="Alliance Source Testing"/>
    <s v="1775 HP"/>
    <s v="1.96lbs/hr, 1.0g/hp-hr"/>
    <s v="1656 HP"/>
    <s v="1.26 lbs/hr, 0.4 g/hp-hr"/>
    <s v="g/hp/hr"/>
    <n v="1.26"/>
    <n v="1656"/>
    <n v="1.26"/>
    <x v="6"/>
    <n v="21.550914000000002"/>
    <s v="7E"/>
    <s v="Nitrogen Oxide"/>
    <s v="PP"/>
    <s v="NA"/>
    <s v="Y"/>
    <s v="Our facility descriptions have the engines numbered incorrectly, however the Manufacture dates correspond across both the report and permit.  P013 is engine 3 onsite (10 in the permit), P006-P012 onsite are C4-C10, but in the permit 3-9.  However if you follow only ***(EU P###)*** everything is accurate."/>
    <m/>
  </r>
  <r>
    <x v="1"/>
    <n v="1831"/>
    <x v="4"/>
    <s v="Lake Compressor Station"/>
    <s v="County Highway 21"/>
    <s v="Freeport"/>
    <s v="43973"/>
    <m/>
    <s v="Harrison"/>
    <x v="16"/>
    <s v="Compressor Engine #9 - Waukesha L7042 - natural gas fired four-stroke, rich burn internal combustion engine rated at an operating capacity of 1,480 horsepower equipped with a three-way oxidation catalyst."/>
    <x v="1"/>
    <s v="Waukesha L7042"/>
    <d v="2014-12-15T00:00:00"/>
    <s v="CC002(Catalytic Converter): Compressor Engine #2 - 3-way Catalyst; CC003(Catalytic Converter): Compressor Engine #3 - 3-way Catalyst; CC004(Catalytic Converter): Compressor Engine #4 - 3-way Catalyst; CC005(Catalytic Converter):; CC011(Catalytic Converter"/>
    <s v="Air Hygiene, Inc"/>
    <s v="1,480 hp"/>
    <s v="0.20 g/hp-hr"/>
    <s v="1,014 hp"/>
    <s v="0.151 g/hp-hr"/>
    <s v="g/hp/hr"/>
    <n v="0.151"/>
    <n v="1014"/>
    <n v="0.151"/>
    <x v="20"/>
    <n v="2.1534532799999999"/>
    <s v="7E"/>
    <s v="Nitrogen Dioxide"/>
    <s v="PASS"/>
    <s v="NA"/>
    <s v="Y"/>
    <m/>
    <m/>
  </r>
  <r>
    <x v="1"/>
    <n v="1844"/>
    <x v="4"/>
    <s v="Lake Compressor Station"/>
    <s v="County Highway 21"/>
    <s v="Freeport"/>
    <s v="43973"/>
    <m/>
    <s v="Harrison"/>
    <x v="16"/>
    <s v="Compressor Engine #9 - Waukesha L7042 - natural gas fired four-stroke, rich burn internal combustion engine rated at an operating capacity of 1,480 horsepower equipped with a three-way oxidation catalyst."/>
    <x v="1"/>
    <s v="Waukesha L7042"/>
    <d v="2014-12-16T00:00:00"/>
    <s v="CC002(Catalytic Converter): Compressor Engine #2 - 3-way Catalyst; CC003(Catalytic Converter): Compressor Engine #3 - 3-way Catalyst; CC004(Catalytic Converter): Compressor Engine #4 - 3-way Catalyst; CC005(Catalytic Converter):; CC011(Catalytic Converter"/>
    <s v="Air Hygiene, Inc"/>
    <s v="1,480 hp"/>
    <s v="0.20 g/hp-hr"/>
    <s v="1,014 hp"/>
    <s v="0.151 g/hp-hr"/>
    <s v="g/hp/hr"/>
    <n v="0.151"/>
    <n v="1014"/>
    <n v="0.151"/>
    <x v="20"/>
    <n v="2.1534532799999999"/>
    <s v="7E"/>
    <s v="Nitrogen Dioxide"/>
    <s v="PASS"/>
    <s v="NA"/>
    <s v="Y"/>
    <m/>
    <m/>
  </r>
  <r>
    <x v="10"/>
    <n v="1589"/>
    <x v="40"/>
    <s v="E2 Appalachian Compression LLC - Reusser"/>
    <s v="Twp Hwy 68 and Twp Hwy 66"/>
    <s v="Woodsfield"/>
    <s v="43793"/>
    <m/>
    <s v="Monroe"/>
    <x v="19"/>
    <s v="1680 Hp. natural gas rich burn compressor engine - Waukesha L7044GSI"/>
    <x v="1"/>
    <s v="Waukesha L7044GSI"/>
    <d v="2016-07-14T00:00:00"/>
    <s v="C-1(Catalytic Converter): Engine Catalyst; C-2(Catalytic Converter): Engine Catalyst; C-3(Catalytic Converter): Engine #3 Catalyst; C-4(Catalytic Converter): Engine #4 Catalyst; C-5(Catalytic Converter): Engine #5 Catalyst; C-6(Catalytic Converter): Engin"/>
    <s v="Alliance Source Testing"/>
    <s v="1680 hp"/>
    <s v="0.99 lb/hr"/>
    <s v="1404 hp"/>
    <s v="0.49 lb/hr"/>
    <s v="lbs/hr"/>
    <n v="0.49"/>
    <n v="1404"/>
    <n v="0.15844729344729344"/>
    <x v="19"/>
    <n v="2.5650208410256412"/>
    <s v="7E"/>
    <s v="Nitrogen Dioxide"/>
    <s v="PP"/>
    <s v="Y"/>
    <s v="NA"/>
    <m/>
    <m/>
  </r>
  <r>
    <x v="6"/>
    <n v="762"/>
    <x v="7"/>
    <s v="Harrison West Compressor Station"/>
    <s v="Possum Hollow Road"/>
    <s v="Freeport"/>
    <s v="43973"/>
    <m/>
    <s v="Harrison"/>
    <x v="10"/>
    <s v="Compressor Engine #1 - 1480 HP (11.39 MMBtu/hr) Waukesha L7042  - natural gas-fired four-stroke rich burn internal combustion engine equipped with a three-way oxidation catalyst controlling CH2O, CO, NOx, &amp; VOCs by 80, 97, 98.5 &amp; 66 percent respectively"/>
    <x v="1"/>
    <s v="Waukesha L7042"/>
    <d v="2015-05-26T00:00:00"/>
    <s v="CC001(Catalytic Converter): Compressor Engine #1 - 3-way Catalyst"/>
    <s v="Air Hygiene International, Inc."/>
    <s v="1480 hp"/>
    <s v="1.0 g/hp-hr"/>
    <s v="1165 hp"/>
    <s v="0.16 g/hp-hr"/>
    <s v="g/hp/hr"/>
    <n v="0.16"/>
    <n v="1165"/>
    <n v="0.16"/>
    <x v="20"/>
    <n v="2.2818048000000006"/>
    <s v="7E"/>
    <s v="Nitrogen Dioxide"/>
    <s v="PP"/>
    <s v="NA"/>
    <s v="Y"/>
    <m/>
    <m/>
  </r>
  <r>
    <x v="6"/>
    <n v="897"/>
    <x v="39"/>
    <s v="E2 Appalachian LLC - Batesville"/>
    <s v="58380 St John Rd"/>
    <s v="Quaker City"/>
    <s v="43773"/>
    <m/>
    <s v="Noble"/>
    <x v="9"/>
    <s v="1,680 Hp. Waukesha (L7044GSI) natural gas-fired, rich burn, turbocharged, with oxidation catalyst, compressor engine"/>
    <x v="1"/>
    <s v="Waukesha L7044GSI"/>
    <d v="2015-01-27T00:00:00"/>
    <s v="C2701C(Catalytic Converter): Engine Catalyst"/>
    <s v="E2 Energy Services"/>
    <s v="1680 hp"/>
    <s v="1.0 g/hp-hr"/>
    <s v="1277 hp"/>
    <s v="0.16 g/hp-hr"/>
    <s v="g/hp/hr"/>
    <n v="0.16"/>
    <n v="1277"/>
    <n v="0.16"/>
    <x v="19"/>
    <n v="2.5901567999999999"/>
    <s v="6348 03"/>
    <s v="NOx - Nitrogen Oxides"/>
    <s v="PP"/>
    <s v="NA"/>
    <s v="Y"/>
    <m/>
    <m/>
  </r>
  <r>
    <x v="6"/>
    <n v="897"/>
    <x v="39"/>
    <s v="E2 Appalachian LLC - Batesville"/>
    <s v="58380 St John Rd"/>
    <s v="Quaker City"/>
    <s v="43773"/>
    <m/>
    <s v="Noble"/>
    <x v="9"/>
    <s v="1,680 Hp. Waukesha (L7044GSI) natural gas-fired, rich burn, turbocharged, with oxidation catalyst, compressor engine"/>
    <x v="1"/>
    <s v="Waukesha L7044GSI"/>
    <d v="2015-01-27T00:00:00"/>
    <s v="C2701C(Catalytic Converter): Engine Catalyst"/>
    <s v="E2 Energy Services"/>
    <s v="1680 hp"/>
    <s v="1.0 g/hp-hr"/>
    <s v="1277 hp"/>
    <s v="0.16 g/hp-hr"/>
    <s v="g/hp/hr"/>
    <n v="3.6999999999999998E-2"/>
    <n v="1277"/>
    <n v="0.16"/>
    <x v="19"/>
    <n v="2.5901567999999999"/>
    <s v="6348 03"/>
    <s v="NOx - Nitrogen Oxides"/>
    <s v="PP"/>
    <s v="NA"/>
    <s v="Y"/>
    <m/>
    <m/>
  </r>
  <r>
    <x v="6"/>
    <n v="890"/>
    <x v="39"/>
    <s v="E2 Appalachian LLC - Batesville"/>
    <s v="58380 St John Rd"/>
    <s v="Quaker City"/>
    <s v="43773"/>
    <m/>
    <s v="Noble"/>
    <x v="10"/>
    <s v="1,680 Hp. Waukesha (L7044GSI) natural gas-fired, rich burn, turbocharged, with oxidation catalyst, compressor engine"/>
    <x v="1"/>
    <s v="Waukesha L7044GSI"/>
    <d v="2015-01-26T00:00:00"/>
    <s v="C2701C(Catalytic Converter): Engine Catalyst"/>
    <s v="E2 Energy Services"/>
    <s v="1680 hp"/>
    <s v="1.0 g/hp-hr"/>
    <s v="1400 hp"/>
    <s v="0.17 g/hp-hr"/>
    <s v="g/hp/hr"/>
    <n v="0.17"/>
    <n v="1400"/>
    <n v="0.17"/>
    <x v="19"/>
    <n v="2.7520416000000005"/>
    <s v="6348 03"/>
    <s v="NOx - Nitrogen Oxides"/>
    <s v="PP"/>
    <s v="NA"/>
    <s v="Y"/>
    <m/>
    <m/>
  </r>
  <r>
    <x v="6"/>
    <n v="890"/>
    <x v="39"/>
    <s v="E2 Appalachian LLC - Batesville"/>
    <s v="58380 St John Rd"/>
    <s v="Quaker City"/>
    <s v="43773"/>
    <m/>
    <s v="Noble"/>
    <x v="10"/>
    <s v="1,680 Hp. Waukesha (L7044GSI) natural gas-fired, rich burn, turbocharged, with oxidation catalyst, compressor engine"/>
    <x v="1"/>
    <s v="Waukesha L7044GSI"/>
    <d v="2015-01-26T00:00:00"/>
    <s v="C2701C(Catalytic Converter): Engine Catalyst"/>
    <s v="E2 Energy Services"/>
    <s v="1680 hp"/>
    <s v="1.0 g/hp-hr"/>
    <s v="1400 hp"/>
    <s v="0.17 g/hp-hr"/>
    <s v="g/hp/hr"/>
    <n v="0"/>
    <n v="1400"/>
    <n v="0.17"/>
    <x v="19"/>
    <n v="2.7520416000000005"/>
    <s v="6348 03"/>
    <s v="NOx - Nitrogen Oxides"/>
    <s v="PP"/>
    <s v="NA"/>
    <s v="Y"/>
    <m/>
    <m/>
  </r>
  <r>
    <x v="4"/>
    <n v="248"/>
    <x v="47"/>
    <s v="Tennessee Gas Pipeline - Station 214"/>
    <s v="2029 Cobbler Road NE"/>
    <s v="Carrollton"/>
    <s v="44615"/>
    <s v="0000"/>
    <s v="Carroll"/>
    <x v="23"/>
    <s v="2000 HP (22 mmBtu/hr) natural gas-fired, spark ignition, 4-cycle/lean burn, reciprocating pipeline compressor engine"/>
    <x v="2"/>
    <m/>
    <d v="2011-08-18T00:00:00"/>
    <s v="None"/>
    <s v="TGP/El Paso Co. technicians"/>
    <m/>
    <m/>
    <m/>
    <m/>
    <m/>
    <m/>
    <m/>
    <n v="1.28"/>
    <x v="23"/>
    <n v="24.66816"/>
    <s v="7E"/>
    <s v="Nitrogen Dioxide"/>
    <s v="PASS"/>
    <s v="NA"/>
    <s v="Y"/>
    <s v="Tested pollutants: NO2, NO; Permitted Allowable Emission Rate = 26.5 gr/BHP-hr; Permitted Maximum Operating Rate = 2,000 BHP; Average Tested Emission Rate = 1.28 gr/BHP-hr; Average Tested Operating Rate = 1220.7 BHP; Results = Passed; AFS Date = 2012-01-04 00:00:00.0; AFS ID = legacy) The NOx emisssions limit is based on the NOx SIP Call Rule."/>
    <m/>
  </r>
  <r>
    <x v="4"/>
    <n v="249"/>
    <x v="47"/>
    <s v="Tennessee Gas Pipeline - Station 214"/>
    <s v="2029 Cobbler Road NE"/>
    <s v="Carrollton"/>
    <s v="44615"/>
    <s v="0000"/>
    <s v="Carroll"/>
    <x v="23"/>
    <s v="2000 HP (22 mmBtu/hr) natural gas-fired, spark ignition, 4-cycle/lean burn, reciprocating pipeline compressor engine"/>
    <x v="2"/>
    <m/>
    <d v="2011-08-18T00:00:00"/>
    <s v="None"/>
    <s v="TGP/El Paso Co. technicians"/>
    <m/>
    <m/>
    <m/>
    <m/>
    <m/>
    <m/>
    <m/>
    <n v="1.28"/>
    <x v="23"/>
    <n v="24.66816"/>
    <s v="7E"/>
    <s v="Nitrogen Oxide"/>
    <s v="PASS"/>
    <s v="NA"/>
    <s v="Y"/>
    <s v="Tested pollutants: NO2, NO; Permitted Allowable Emission Rate = 26.5 gr/BHP-hr; Permitted Maximum Operating Rate = 2,000 BHP; Average Tested Emission Rate = 1.28 gr/BHP-hr; Average Tested Operating Rate = 1220.7 BHP; Results = Passed; AFS Date = 2012-01-04 00:00:00.0; AFS ID = legacy) The NOx emisssions limit is based on the NOx SIP Call Rule."/>
    <m/>
  </r>
  <r>
    <x v="4"/>
    <n v="250"/>
    <x v="47"/>
    <s v="Tennessee Gas Pipeline - Station 214"/>
    <s v="2029 Cobbler Road NE"/>
    <s v="Carrollton"/>
    <s v="44615"/>
    <s v="0000"/>
    <s v="Carroll"/>
    <x v="24"/>
    <s v="2000 HP (22 mmBtu/hr) natural gas-fired, spark ignition, 4-cycle/lean burn, reciprocating pipeline compressor engine"/>
    <x v="2"/>
    <m/>
    <d v="2011-08-18T00:00:00"/>
    <s v="None"/>
    <s v="TGP/El Paso Co. technicians"/>
    <m/>
    <m/>
    <m/>
    <m/>
    <m/>
    <m/>
    <m/>
    <n v="3.56"/>
    <x v="23"/>
    <n v="68.608320000000006"/>
    <s v="7E"/>
    <s v="Nitrogen Dioxide"/>
    <s v="PASS"/>
    <s v="NA"/>
    <s v="Y"/>
    <s v="Tested pollutants: NO2, NO; Permitted Allowable Emission Rate = 26.5 gr/BHP-hr; Permitted Maximum Operating Rate = 2,000 BHP; Average Tested Emission Rate = 3.56 gr/BHP-hr; Average Tested Operating Rate = 1232.7 BHP; Results = Passed; AFS Date = 2012-01-04 00:00:00.0; AFS ID = legacy) The NOx emisssions limit is based on the NOx SIP Call Rule."/>
    <m/>
  </r>
  <r>
    <x v="4"/>
    <n v="251"/>
    <x v="47"/>
    <s v="Tennessee Gas Pipeline - Station 214"/>
    <s v="2029 Cobbler Road NE"/>
    <s v="Carrollton"/>
    <s v="44615"/>
    <s v="0000"/>
    <s v="Carroll"/>
    <x v="24"/>
    <s v="2000 HP (22 mmBtu/hr) natural gas-fired, spark ignition, 4-cycle/lean burn, reciprocating pipeline compressor engine"/>
    <x v="2"/>
    <m/>
    <d v="2011-08-18T00:00:00"/>
    <s v="None"/>
    <s v="TGP/El Paso Co. technicians"/>
    <m/>
    <m/>
    <m/>
    <m/>
    <m/>
    <m/>
    <m/>
    <n v="3.56"/>
    <x v="23"/>
    <n v="68.608320000000006"/>
    <s v="7E"/>
    <s v="Nitrogen Oxide"/>
    <s v="PASS"/>
    <s v="NA"/>
    <s v="Y"/>
    <s v="Tested pollutants: NO2, NO; Permitted Allowable Emission Rate = 26.5 gr/BHP-hr; Permitted Maximum Operating Rate = 2,000 BHP; Average Tested Emission Rate = 3.56 gr/BHP-hr; Average Tested Operating Rate = 1232.7 BHP; Results = Passed; AFS Date = 2012-01-04 00:00:00.0; AFS ID = legacy) The NOx emisssions limit is based on the NOx SIP Call Rule."/>
    <m/>
  </r>
  <r>
    <x v="10"/>
    <n v="1645"/>
    <x v="39"/>
    <s v="E2 Appalachian LLC - Batesville"/>
    <s v="58380 St John Rd"/>
    <s v="Quaker City"/>
    <s v="43773"/>
    <m/>
    <s v="Noble"/>
    <x v="15"/>
    <s v="1,680 Hp. Waukesha (L7044GSI) natural gas-fired, rich burn, turbocharged, with oxidation catalyst, compressor engine"/>
    <x v="1"/>
    <s v="Waukesha L7044GSI"/>
    <d v="2016-04-14T00:00:00"/>
    <s v="C2708C(Catalytic Converter): Engine Catalyst"/>
    <s v="E2 Appalachian"/>
    <s v="1680 hp"/>
    <s v="1.0 g/hp-hr"/>
    <s v="1475 hp"/>
    <s v="0.1731 g/hp-hr"/>
    <s v="g/hp/hr"/>
    <n v="0.1731"/>
    <n v="1475"/>
    <n v="0.1731"/>
    <x v="19"/>
    <n v="2.8022258880000002"/>
    <s v="6348 03"/>
    <s v="NOx - Nitrogen Oxides"/>
    <s v="PP"/>
    <s v="Y"/>
    <s v="NA"/>
    <m/>
    <m/>
  </r>
  <r>
    <x v="10"/>
    <n v="1645"/>
    <x v="39"/>
    <s v="E2 Appalachian LLC - Batesville"/>
    <s v="58380 St John Rd"/>
    <s v="Quaker City"/>
    <s v="43773"/>
    <m/>
    <s v="Noble"/>
    <x v="15"/>
    <s v="1,680 Hp. Waukesha (L7044GSI) natural gas-fired, rich burn, turbocharged, with oxidation catalyst, compressor engine"/>
    <x v="1"/>
    <s v="Waukesha L7044GSI"/>
    <d v="2016-04-14T00:00:00"/>
    <s v="C2708C(Catalytic Converter): Engine Catalyst"/>
    <s v="E2 Appalachian"/>
    <s v="1680 hp"/>
    <s v="1.0 g/hp-hr"/>
    <s v="1475 hp"/>
    <s v="0.1731 g/hp-hr"/>
    <s v="g/hp/hr"/>
    <n v="0.21199999999999999"/>
    <n v="1475"/>
    <n v="0.1731"/>
    <x v="19"/>
    <n v="2.8022258880000002"/>
    <s v="6348 03"/>
    <s v="NOx - Nitrogen Oxides"/>
    <s v="PP"/>
    <s v="Y"/>
    <s v="NA"/>
    <m/>
    <m/>
  </r>
  <r>
    <x v="1"/>
    <n v="1782"/>
    <x v="7"/>
    <s v="Harrison West Compressor Station"/>
    <s v="Possum Hollow Road"/>
    <s v="Freeport"/>
    <s v="43973"/>
    <m/>
    <s v="Harrison"/>
    <x v="10"/>
    <s v="Compressor Engine #1 - 1480 HP (11.39 MMBtu/hr) Waukesha L7042  - natural gas-fired four-stroke rich burn internal combustion engine equipped with a three-way oxidation catalyst controlling CH2O, CO, NOx, &amp; VOCs by 80, 97, 98.5 &amp; 66 percent respectively"/>
    <x v="1"/>
    <s v="Waukesha L7042"/>
    <d v="2014-12-11T00:00:00"/>
    <s v="CC001(Catalytic Converter): Compressor Engine #1 - 3-way Catalyst; CC003(Catalytic Converter): Compressor Engine #3 - 3-way Catalyst; CC004(Catalytic Converter): Compressor Engine #4 - 3-way Catalyst; CC007(Catalytic Converter): Compressor Engine #7 - 3-w"/>
    <s v="Air Hygiene, Inc."/>
    <s v="1,480 hp"/>
    <s v="0.20 g/hp-hr"/>
    <s v="1,324 hp"/>
    <s v="0.175 g/hp-hr"/>
    <s v="g/hp/hr"/>
    <n v="0.17499999999999999"/>
    <n v="1324"/>
    <n v="0.17499999999999999"/>
    <x v="20"/>
    <n v="2.4957240000000001"/>
    <s v="7E"/>
    <s v="Nitrogen Dioxide"/>
    <s v="PASS"/>
    <s v="NA"/>
    <s v="Y"/>
    <m/>
    <m/>
  </r>
  <r>
    <x v="1"/>
    <n v="1796"/>
    <x v="7"/>
    <s v="Harrison West Compressor Station"/>
    <s v="Possum Hollow Road"/>
    <s v="Freeport"/>
    <s v="43973"/>
    <m/>
    <s v="Harrison"/>
    <x v="10"/>
    <s v="Compressor Engine #1 - 1480 HP (11.39 MMBtu/hr) Waukesha L7042  - natural gas-fired four-stroke rich burn internal combustion engine equipped with a three-way oxidation catalyst controlling CH2O, CO, NOx, &amp; VOCs by 80, 97, 98.5 &amp; 66 percent respectively"/>
    <x v="1"/>
    <s v="Waukesha L7042"/>
    <d v="2014-12-12T00:00:00"/>
    <s v="CC001(Catalytic Converter): Compressor Engine #1 - 3-way Catalyst; CC003(Catalytic Converter): Compressor Engine #3 - 3-way Catalyst; CC004(Catalytic Converter): Compressor Engine #4 - 3-way Catalyst; CC007(Catalytic Converter): Compressor Engine #7 - 3-w"/>
    <s v="Air Hygiene, Inc."/>
    <s v="1,480 hp"/>
    <s v="0.20 g/hp-hr"/>
    <s v="1,324 hp"/>
    <s v="0.175 g/hp-hr"/>
    <s v="g/hp/hr"/>
    <n v="0.17499999999999999"/>
    <n v="1324"/>
    <n v="0.17499999999999999"/>
    <x v="20"/>
    <n v="2.4957240000000001"/>
    <s v="7E"/>
    <s v="Nitrogen Dioxide"/>
    <s v="PASS"/>
    <s v="NA"/>
    <s v="Y"/>
    <m/>
    <m/>
  </r>
  <r>
    <x v="4"/>
    <n v="244"/>
    <x v="47"/>
    <s v="Tennessee Gas Pipeline - Station 214"/>
    <s v="2029 Cobbler Road NE"/>
    <s v="Carrollton"/>
    <s v="44615"/>
    <s v="0000"/>
    <s v="Carroll"/>
    <x v="25"/>
    <s v="2000 HP (22 mmBtu/hr) natural gas-fired, spark ignition, 4-cycle/lean burn, reciprocating pipeline compressor engine"/>
    <x v="2"/>
    <m/>
    <d v="2011-08-17T00:00:00"/>
    <s v="None"/>
    <s v="TGP/El Paso Co. technicians"/>
    <m/>
    <m/>
    <m/>
    <m/>
    <m/>
    <m/>
    <m/>
    <n v="7.16"/>
    <x v="23"/>
    <n v="137.98752000000002"/>
    <s v="7E"/>
    <s v="Nitrogen Oxide"/>
    <s v="PASS"/>
    <s v="NA"/>
    <s v="Y"/>
    <s v="Tested pollutants: NO2, NO; Permitted Allowable Emission Rate = 26.5 gr/BHP-hr; Permitted Maximum Operating Rate = 2,000 BHP; Average Tested Emission Rate = 7.16 gr/BHP-hr; Average Tested Operating Rate = 1746.0 BHP; Results = Passed; AFS Date = 2012-01-04 00:00:00.0; AFS ID = legacy) The NOx emisssions limit is based on the NOx SIP Call Rule."/>
    <m/>
  </r>
  <r>
    <x v="10"/>
    <n v="1483"/>
    <x v="43"/>
    <s v="Miller Compressor Station"/>
    <s v="51103 Twp Rd 847"/>
    <s v="Seneca Twp."/>
    <s v="43788"/>
    <m/>
    <s v="Monroe"/>
    <x v="14"/>
    <s v="Waukesha 1680 bhp Model L7044GSI 4-stroke Natural Gas Rich Burn Gas Compressor Engine Model Year 2014 controlled by a catalyst"/>
    <x v="1"/>
    <s v="Waukesha L7044GSI"/>
    <d v="2016-01-27T00:00:00"/>
    <s v="C-2707C(Catalytic Converter): Engine Catalyst"/>
    <s v="E2 Energy Services"/>
    <s v="1680 hp"/>
    <s v="0.25 g/hp-hr"/>
    <s v="1542 hp"/>
    <s v="0.18 g/hp-hr"/>
    <s v="g/hp/hr"/>
    <n v="0.18"/>
    <n v="1542"/>
    <n v="0.18"/>
    <x v="19"/>
    <n v="2.9139264000000002"/>
    <s v="6348 03"/>
    <s v="NOx - Nitrogen Oxides"/>
    <s v="PP"/>
    <s v="Y"/>
    <s v="NA"/>
    <m/>
    <m/>
  </r>
  <r>
    <x v="4"/>
    <n v="245"/>
    <x v="47"/>
    <s v="Tennessee Gas Pipeline - Station 214"/>
    <s v="2029 Cobbler Road NE"/>
    <s v="Carrollton"/>
    <s v="44615"/>
    <s v="0000"/>
    <s v="Carroll"/>
    <x v="25"/>
    <s v="2000 HP (22 mmBtu/hr) natural gas-fired, spark ignition, 4-cycle/lean burn, reciprocating pipeline compressor engine"/>
    <x v="2"/>
    <m/>
    <d v="2011-08-17T00:00:00"/>
    <s v="None"/>
    <s v="TGP/El Paso Co. technicians"/>
    <m/>
    <m/>
    <m/>
    <m/>
    <m/>
    <m/>
    <m/>
    <n v="7.16"/>
    <x v="23"/>
    <n v="137.98752000000002"/>
    <s v="7E"/>
    <s v="Nitrogen Dioxide"/>
    <s v="PASS"/>
    <s v="NA"/>
    <s v="Y"/>
    <s v="Tested pollutants: NO2, NO; Permitted Allowable Emission Rate = 26.5 gr/BHP-hr; Permitted Maximum Operating Rate = 2,000 BHP; Average Tested Emission Rate = 7.16 gr/BHP-hr; Average Tested Operating Rate = 1746.0 BHP; Results = Passed; AFS Date = 2012-01-04 00:00:00.0; AFS ID = legacy) The NOx emisssions limit is based on the NOx SIP Call Rule."/>
    <m/>
  </r>
  <r>
    <x v="10"/>
    <n v="1581"/>
    <x v="40"/>
    <s v="E2 Appalachian Compression LLC - Reusser"/>
    <s v="Twp Hwy 68 and Twp Hwy 66"/>
    <s v="Woodsfield"/>
    <s v="43793"/>
    <m/>
    <s v="Monroe"/>
    <x v="10"/>
    <s v="1680 Hp. natural gas rich burn compressor engine - Waukesha L7044GSI"/>
    <x v="1"/>
    <s v="Waukesha L7044GSI"/>
    <d v="2016-07-14T00:00:00"/>
    <s v="C-1(Catalytic Converter): Engine Catalyst; C-2(Catalytic Converter): Engine Catalyst; C-3(Catalytic Converter): Engine #3 Catalyst; C-4(Catalytic Converter): Engine #4 Catalyst; C-5(Catalytic Converter): Engine #5 Catalyst; C-6(Catalytic Converter): Engin"/>
    <s v="Alliance Source Testing"/>
    <s v="1680 hp"/>
    <s v="0.99 lb/hr"/>
    <s v="1646 hp"/>
    <s v="0.72 lb/hr"/>
    <s v="lbs/hr"/>
    <n v="0.72"/>
    <n v="1646"/>
    <n v="0.19859052247873632"/>
    <x v="19"/>
    <n v="3.2148787013365738"/>
    <s v="7E"/>
    <s v="Nitrogen Dioxide"/>
    <s v="PP"/>
    <s v="Y"/>
    <s v="NA"/>
    <m/>
    <m/>
  </r>
  <r>
    <x v="6"/>
    <n v="899"/>
    <x v="39"/>
    <s v="E2 Appalachian LLC - Batesville"/>
    <s v="58380 St John Rd"/>
    <s v="Quaker City"/>
    <s v="43773"/>
    <m/>
    <s v="Noble"/>
    <x v="14"/>
    <s v="1,680 Hp. Waukesha (L7044GSI) natural gas-fired, rich burn, turbocharged, with oxidation catalyst, compressor engine"/>
    <x v="1"/>
    <s v="Waukesha L7044GSI"/>
    <d v="2015-02-19T00:00:00"/>
    <s v="C2707C(Catalytic Converter): Engine Catalyst"/>
    <s v="E2 Energy Services"/>
    <s v="1,680 hp"/>
    <s v="1.0 g/hp-hr"/>
    <s v="1,512 hp"/>
    <s v="0.20 g/hp-hr"/>
    <s v="g/hp/hr"/>
    <n v="0.2"/>
    <n v="1512"/>
    <n v="0.2"/>
    <x v="19"/>
    <n v="3.2376960000000006"/>
    <s v="6348 03"/>
    <s v="NOx - Nitrogen Oxides"/>
    <s v="PP"/>
    <s v="NA"/>
    <s v="Y"/>
    <m/>
    <m/>
  </r>
  <r>
    <x v="6"/>
    <n v="903"/>
    <x v="39"/>
    <s v="E2 Appalachian LLC - Batesville"/>
    <s v="58380 St John Rd"/>
    <s v="Quaker City"/>
    <s v="43773"/>
    <m/>
    <s v="Noble"/>
    <x v="15"/>
    <s v="1,680 Hp. Waukesha (L7044GSI) natural gas-fired, rich burn, turbocharged, with oxidation catalyst, compressor engine"/>
    <x v="1"/>
    <s v="Waukesha L7044GSI"/>
    <d v="2015-02-19T00:00:00"/>
    <s v="C2708C(Catalytic Converter): Engine Catalyst"/>
    <s v="E2 Energy Services"/>
    <s v="1,680 hp"/>
    <s v="1.0 g/hp-hr"/>
    <s v="1,512 hp"/>
    <s v="0.20 g/hp-hr"/>
    <s v="g/hp/hr"/>
    <n v="0.2"/>
    <n v="1512"/>
    <n v="0.2"/>
    <x v="19"/>
    <n v="3.2376960000000006"/>
    <s v="6348 03"/>
    <s v="NOx - Nitrogen Oxides"/>
    <s v="PP"/>
    <s v="NA"/>
    <s v="Y"/>
    <m/>
    <m/>
  </r>
  <r>
    <x v="6"/>
    <n v="908"/>
    <x v="39"/>
    <s v="E2 Appalachian LLC - Batesville"/>
    <s v="58380 St John Rd"/>
    <s v="Quaker City"/>
    <s v="43773"/>
    <m/>
    <s v="Noble"/>
    <x v="12"/>
    <s v="1,680 Hp. Waukesha (L7044GSI) natural gas-fired, rich burn, turbocharged, with oxidation catalyst, compressor engine"/>
    <x v="1"/>
    <s v="Waukesha L7044GSI"/>
    <d v="2015-02-27T00:00:00"/>
    <s v="C2705C(Catalytic Converter): Engine Catalyst"/>
    <s v="E2 Energy Services"/>
    <s v="1,680 hp"/>
    <s v="1.0 g/hp-hr"/>
    <s v="1,295 hp"/>
    <s v="0.20 g/hp-hr"/>
    <s v="g/hp/hr"/>
    <n v="0.2"/>
    <n v="1295"/>
    <n v="0.2"/>
    <x v="19"/>
    <n v="3.2376960000000006"/>
    <s v="6348 03"/>
    <s v="NOx - Nitrogen Oxides"/>
    <s v="PP"/>
    <s v="NA"/>
    <s v="Y"/>
    <m/>
    <m/>
  </r>
  <r>
    <x v="6"/>
    <n v="899"/>
    <x v="39"/>
    <s v="E2 Appalachian LLC - Batesville"/>
    <s v="58380 St John Rd"/>
    <s v="Quaker City"/>
    <s v="43773"/>
    <m/>
    <s v="Noble"/>
    <x v="14"/>
    <s v="1,680 Hp. Waukesha (L7044GSI) natural gas-fired, rich burn, turbocharged, with oxidation catalyst, compressor engine"/>
    <x v="1"/>
    <s v="Waukesha L7044GSI"/>
    <d v="2015-02-19T00:00:00"/>
    <s v="C2707C(Catalytic Converter): Engine Catalyst"/>
    <s v="E2 Energy Services"/>
    <s v="1,680 hp"/>
    <s v="1.0 g/hp-hr"/>
    <s v="1,512 hp"/>
    <s v="0.20 g/hp-hr"/>
    <s v="g/hp/hr"/>
    <n v="8.8200000000000001E-2"/>
    <n v="1512"/>
    <n v="0.2"/>
    <x v="19"/>
    <n v="3.2376960000000006"/>
    <s v="6348 03"/>
    <s v="NOx - Nitrogen Oxides"/>
    <s v="PP"/>
    <s v="NA"/>
    <s v="Y"/>
    <m/>
    <m/>
  </r>
  <r>
    <x v="6"/>
    <n v="903"/>
    <x v="39"/>
    <s v="E2 Appalachian LLC - Batesville"/>
    <s v="58380 St John Rd"/>
    <s v="Quaker City"/>
    <s v="43773"/>
    <m/>
    <s v="Noble"/>
    <x v="15"/>
    <s v="1,680 Hp. Waukesha (L7044GSI) natural gas-fired, rich burn, turbocharged, with oxidation catalyst, compressor engine"/>
    <x v="1"/>
    <s v="Waukesha L7044GSI"/>
    <d v="2015-02-19T00:00:00"/>
    <s v="C2708C(Catalytic Converter): Engine Catalyst"/>
    <s v="E2 Energy Services"/>
    <s v="1,680 hp"/>
    <s v="1.0 g/hp-hr"/>
    <s v="1,512 hp"/>
    <s v="0.20 g/hp-hr"/>
    <s v="g/hp/hr"/>
    <n v="0.1056"/>
    <n v="1512"/>
    <n v="0.2"/>
    <x v="19"/>
    <n v="3.2376960000000006"/>
    <s v="6348 03"/>
    <s v="NOx - Nitrogen Oxides"/>
    <s v="PP"/>
    <s v="NA"/>
    <s v="Y"/>
    <m/>
    <m/>
  </r>
  <r>
    <x v="6"/>
    <n v="908"/>
    <x v="39"/>
    <s v="E2 Appalachian LLC - Batesville"/>
    <s v="58380 St John Rd"/>
    <s v="Quaker City"/>
    <s v="43773"/>
    <m/>
    <s v="Noble"/>
    <x v="12"/>
    <s v="1,680 Hp. Waukesha (L7044GSI) natural gas-fired, rich burn, turbocharged, with oxidation catalyst, compressor engine"/>
    <x v="1"/>
    <s v="Waukesha L7044GSI"/>
    <d v="2015-02-27T00:00:00"/>
    <s v="C2705C(Catalytic Converter): Engine Catalyst"/>
    <s v="E2 Energy Services"/>
    <s v="1,680 hp"/>
    <s v="1.0 g/hp-hr"/>
    <s v="1,295 hp"/>
    <s v="0.20 g/hp-hr"/>
    <s v="g/hp/hr"/>
    <n v="0.129"/>
    <n v="1295"/>
    <n v="0.2"/>
    <x v="19"/>
    <n v="3.2376960000000006"/>
    <s v="6348 03"/>
    <s v="NOx - Nitrogen Oxides"/>
    <s v="PP"/>
    <s v="NA"/>
    <s v="Y"/>
    <m/>
    <m/>
  </r>
  <r>
    <x v="10"/>
    <n v="387"/>
    <x v="47"/>
    <s v="Tennessee Gas Pipeline - Station 214"/>
    <s v="2029 Cobbler Road NE"/>
    <s v="Carrollton"/>
    <s v="44615"/>
    <s v="0000"/>
    <s v="Carroll"/>
    <x v="12"/>
    <s v="1320 HP (14.52 mmBtu/hr) natural gas-fired, spark ignition, 4-cycle/rich burn, reciprocating pipeline compressor engine with non-selective catalytic reduction"/>
    <x v="1"/>
    <m/>
    <d v="2016-09-21T00:00:00"/>
    <s v="Catalysts that are installed to control Multiple Pollutants."/>
    <s v="Kinder Morgan Technical Services Group"/>
    <s v="1320 Hp"/>
    <s v="2.0 g/hp-hr"/>
    <s v="1272 Hp"/>
    <s v="0.2 g/hp-hr"/>
    <s v="g/hp/hr"/>
    <n v="0.2"/>
    <n v="1272"/>
    <n v="0.2"/>
    <x v="22"/>
    <n v="2.5439040000000004"/>
    <s v="320"/>
    <s v="NOx - Nitrogen Oxides"/>
    <s v="PP"/>
    <s v="Y"/>
    <s v="NA"/>
    <s v="Nox tested to comply with the  NOx SIP.  The Nox was tested via 7E."/>
    <m/>
  </r>
  <r>
    <x v="10"/>
    <n v="390"/>
    <x v="47"/>
    <s v="Tennessee Gas Pipeline - Station 214"/>
    <s v="2029 Cobbler Road NE"/>
    <s v="Carrollton"/>
    <s v="44615"/>
    <s v="0000"/>
    <s v="Carroll"/>
    <x v="17"/>
    <s v="1320 HP (14.52 mmBtu/hr) natural gas-fired, spark ignition, 4-cycle/rich burn, reciprocating pipeline compressor engine with non-selective catalytic reduction"/>
    <x v="1"/>
    <m/>
    <d v="2016-09-21T00:00:00"/>
    <s v="Catalysts that are installed to control Multiple Pollutants."/>
    <s v="Kinder Morgan Technical Services Group"/>
    <s v="1320 Hp"/>
    <s v="2.0 g/hp-hr"/>
    <s v="1300 Hp"/>
    <s v="0.2 g/hp-hr"/>
    <s v="g/hp/hr"/>
    <n v="0.2"/>
    <n v="1300"/>
    <n v="0.2"/>
    <x v="22"/>
    <n v="2.5439040000000004"/>
    <s v="320"/>
    <s v="NOx - Nitrogen Oxides"/>
    <s v="PP"/>
    <s v="Y"/>
    <s v="NA"/>
    <s v="Nox tested to comply with the  NOx SIP.  The Nox was tested via 7E."/>
    <m/>
  </r>
  <r>
    <x v="10"/>
    <n v="1656"/>
    <x v="39"/>
    <s v="E2 Appalachian LLC - Batesville"/>
    <s v="58380 St John Rd"/>
    <s v="Quaker City"/>
    <s v="43773"/>
    <m/>
    <s v="Noble"/>
    <x v="15"/>
    <s v="1,680 Hp. Waukesha (L7044GSI) natural gas-fired, rich burn, turbocharged, with oxidation catalyst, compressor engine"/>
    <x v="1"/>
    <s v="Waukesha L7044GSI"/>
    <d v="2016-07-11T00:00:00"/>
    <s v="C2701C(Catalytic Converter): Engine Catalyst; C2707C(Catalytic Converter): Engine Catalyst; C2708C(Catalytic Converter): Engine Catalyst"/>
    <s v="Alliance Source Testing"/>
    <s v="1,680 hp"/>
    <s v="1.0 g/hp-hr"/>
    <s v="1,568 hp"/>
    <s v="0.212 g/hp-hr"/>
    <s v="g/hp/hr"/>
    <n v="0.21199999999999999"/>
    <n v="1568"/>
    <n v="0.21199999999999999"/>
    <x v="19"/>
    <n v="3.4319577599999995"/>
    <s v="7E"/>
    <s v="Nitrogen Dioxide"/>
    <s v="PP"/>
    <s v="Y"/>
    <s v="NA"/>
    <m/>
    <m/>
  </r>
  <r>
    <x v="10"/>
    <n v="1656"/>
    <x v="39"/>
    <s v="E2 Appalachian LLC - Batesville"/>
    <s v="58380 St John Rd"/>
    <s v="Quaker City"/>
    <s v="43773"/>
    <m/>
    <s v="Noble"/>
    <x v="15"/>
    <s v="1,680 Hp. Waukesha (L7044GSI) natural gas-fired, rich burn, turbocharged, with oxidation catalyst, compressor engine"/>
    <x v="1"/>
    <s v="Waukesha L7044GSI"/>
    <d v="2016-07-11T00:00:00"/>
    <s v="C2701C(Catalytic Converter): Engine Catalyst; C2707C(Catalytic Converter): Engine Catalyst; C2708C(Catalytic Converter): Engine Catalyst"/>
    <s v="Alliance Source Testing"/>
    <s v="1,680 hp"/>
    <s v="1.0 g/hp-hr"/>
    <s v="1,568 hp"/>
    <s v="0.212 g/hp-hr"/>
    <s v="g/hp/hr"/>
    <n v="0.27800000000000002"/>
    <n v="1568"/>
    <n v="0.21199999999999999"/>
    <x v="19"/>
    <n v="3.4319577599999995"/>
    <s v="7E"/>
    <s v="Nitrogen Dioxide"/>
    <s v="PP"/>
    <s v="Y"/>
    <s v="NA"/>
    <m/>
    <m/>
  </r>
  <r>
    <x v="10"/>
    <n v="1667"/>
    <x v="42"/>
    <s v="Crum Compressor Station"/>
    <s v="52934 Town Highway 192"/>
    <s v="Seneca Twp."/>
    <s v="43780"/>
    <m/>
    <s v="Noble"/>
    <x v="8"/>
    <s v="One (1) Waukesha 7044GSI 1,680 hp compressor engine fitted with a 5-element non-selective catalytic reduction catalyst."/>
    <x v="1"/>
    <s v="Waukesha L7044GSI"/>
    <d v="2016-08-31T00:00:00"/>
    <s v="C-1(Catalytic Converter): 5-element NSCR for compressor engine C-100; C-2(Catalytic Converter): 5-element NSCR for compressor engine C-200; C-3(Catalytic Converter): 5-element NSCR for compressor engine C-300; C-4(Catalytic Converter): 5-element NSCR for"/>
    <s v="Alliance Source Testing"/>
    <s v="1680 hp"/>
    <s v="1.0 g/hp-hr"/>
    <s v="1584 hp"/>
    <s v="0.22 g/hp-hr"/>
    <s v="g/hp/hr"/>
    <n v="0.22"/>
    <n v="1584"/>
    <n v="0.22"/>
    <x v="19"/>
    <n v="3.5614656000000005"/>
    <s v="7E"/>
    <s v="Nitrogen Dioxide"/>
    <s v="PP"/>
    <s v="Y"/>
    <s v="NA"/>
    <m/>
    <m/>
  </r>
  <r>
    <x v="10"/>
    <n v="1609"/>
    <x v="41"/>
    <s v="E2 Appalachian Compression LLC - Upper Hill"/>
    <s v="Opossum Run Rd and Town Hwy 120"/>
    <s v="Sarahsville"/>
    <s v="43779"/>
    <m/>
    <s v="Noble"/>
    <x v="14"/>
    <s v="1,680 Hp. Waukesha (L7044GSI) natural gas-fired, rich burn, turbocharged, with oxidation catalyst, compressor engine."/>
    <x v="1"/>
    <s v="Waukesha L7044GSI"/>
    <d v="2016-03-17T00:00:00"/>
    <s v="C-7(Catalytic Converter): Engine Catalyst; C-8(Catalytic Converter): Engine Catalyst"/>
    <s v="Alliance Source Testing"/>
    <s v="1680 hp"/>
    <s v="2.0 g/hp-hr"/>
    <s v="1464 hp"/>
    <s v="0.22 g/hp-hr"/>
    <s v="g/hp/hr"/>
    <n v="0.22"/>
    <n v="1464"/>
    <n v="0.22"/>
    <x v="19"/>
    <n v="3.5614656000000005"/>
    <s v="7E"/>
    <s v="Nitrogen Dioxide"/>
    <s v="PP"/>
    <s v="Y"/>
    <s v="NA"/>
    <m/>
    <m/>
  </r>
  <r>
    <x v="10"/>
    <n v="1609"/>
    <x v="41"/>
    <s v="E2 Appalachian Compression LLC - Upper Hill"/>
    <s v="Opossum Run Rd and Town Hwy 120"/>
    <s v="Sarahsville"/>
    <s v="43779"/>
    <m/>
    <s v="Noble"/>
    <x v="14"/>
    <s v="1,680 Hp. Waukesha (L7044GSI) natural gas-fired, rich burn, turbocharged, with oxidation catalyst, compressor engine."/>
    <x v="1"/>
    <s v="Waukesha L7044GSI"/>
    <d v="2016-03-17T00:00:00"/>
    <s v="C-7(Catalytic Converter): Engine Catalyst; C-8(Catalytic Converter): Engine Catalyst"/>
    <s v="Alliance Source Testing"/>
    <s v="1680 hp"/>
    <s v="2.0 g/hp-hr"/>
    <s v="1464 hp"/>
    <s v="0.22 g/hp-hr"/>
    <s v="g/hp/hr"/>
    <n v="0.14000000000000001"/>
    <n v="1464"/>
    <n v="0.22"/>
    <x v="19"/>
    <n v="3.5614656000000005"/>
    <s v="7E"/>
    <s v="Nitrogen Dioxide"/>
    <s v="PP"/>
    <s v="Y"/>
    <s v="NA"/>
    <m/>
    <m/>
  </r>
  <r>
    <x v="4"/>
    <n v="242"/>
    <x v="47"/>
    <s v="Tennessee Gas Pipeline - Station 214"/>
    <s v="2029 Cobbler Road NE"/>
    <s v="Carrollton"/>
    <s v="44615"/>
    <s v="0000"/>
    <s v="Carroll"/>
    <x v="18"/>
    <s v="2000 HP (22 mmBtu/hr) natural gas-fired, spark ignition, 4-cycle/lean burn, reciprocating pipeline compressor engine"/>
    <x v="2"/>
    <m/>
    <d v="2011-08-17T00:00:00"/>
    <s v="None"/>
    <s v="TGP/El Paso Co. technicians"/>
    <m/>
    <m/>
    <m/>
    <m/>
    <m/>
    <m/>
    <m/>
    <n v="7.6"/>
    <x v="23"/>
    <n v="146.46719999999999"/>
    <s v="7E"/>
    <s v="Nitrogen Oxide"/>
    <s v="PASS"/>
    <s v="NA"/>
    <s v="Y"/>
    <s v="Tested pollutants: NO2, NO; Permitted Allowable Emission Rate = 26.5 gr/BHP-hr; Permitted Maximum Operating Rate = 2,000 BHP; Average Tested Emission Rate = 7.6 gr/BHP-hr; Average Tested Operating Rate = 1746.0 BHP; Results = Passed; AFS Date = 2012-01-04 00:00:00.0; AFS ID = legacy) The NOx emisssions limit is based on the NOx SIP Call Rule."/>
    <m/>
  </r>
  <r>
    <x v="1"/>
    <n v="2101"/>
    <x v="41"/>
    <s v="E2 Appalachian Compression LLC - Upper Hill"/>
    <s v="Opossum Run Rd and Town Hwy 120"/>
    <s v="Sarahsville"/>
    <s v="43779"/>
    <m/>
    <s v="Noble"/>
    <x v="9"/>
    <s v="1,680 Hp. Waukesha (L7044GSI) natural gas-fired, rich burn, turbocharged, with oxidation catalyst, compressor engine."/>
    <x v="1"/>
    <s v="Waukesha L7044GSI"/>
    <d v="2014-11-12T00:00:00"/>
    <s v="C-2(Catalytic Converter): Engine Catalyst; C-3(Catalytic Converter): Engine Catalyst"/>
    <s v="E2 Energy Services"/>
    <s v="1680 Hp"/>
    <s v="0.99 lb/hr"/>
    <s v="1512 Hp"/>
    <s v="0.80 lb/hr"/>
    <s v="lbs/hr"/>
    <n v="0.8"/>
    <n v="1512"/>
    <n v="0.24021164021164024"/>
    <x v="19"/>
    <n v="3.8886613333333337"/>
    <s v="7E"/>
    <s v="Nitrogen Dioxide"/>
    <s v="PASS"/>
    <s v="NA"/>
    <s v="Y"/>
    <s v="Method 7E not used.  Method 3A and ASTM 6348-03 used"/>
    <m/>
  </r>
  <r>
    <x v="1"/>
    <n v="2107"/>
    <x v="41"/>
    <s v="E2 Appalachian Compression LLC - Upper Hill"/>
    <s v="Opossum Run Rd and Town Hwy 120"/>
    <s v="Sarahsville"/>
    <s v="43779"/>
    <m/>
    <s v="Noble"/>
    <x v="9"/>
    <s v="1,680 Hp. Waukesha (L7044GSI) natural gas-fired, rich burn, turbocharged, with oxidation catalyst, compressor engine."/>
    <x v="1"/>
    <s v="Waukesha L7044GSI"/>
    <d v="2014-11-13T00:00:00"/>
    <s v="C-2(Catalytic Converter): Engine Catalyst; C-3(Catalytic Converter): Engine Catalyst"/>
    <s v="E2 Energy Services"/>
    <s v="1680 Hp"/>
    <s v="0.99 lb/hr"/>
    <s v="1512 Hp"/>
    <s v="0.80 lb/hr"/>
    <s v="lbs/hr"/>
    <n v="0.8"/>
    <n v="1512"/>
    <n v="0.24021164021164024"/>
    <x v="19"/>
    <n v="3.8886613333333337"/>
    <s v="7E"/>
    <s v="Nitrogen Dioxide"/>
    <s v="PASS"/>
    <s v="NA"/>
    <s v="Y"/>
    <s v="Method 7E not used.  Method 3A and ASTM 6348-03 used"/>
    <m/>
  </r>
  <r>
    <x v="1"/>
    <n v="2101"/>
    <x v="41"/>
    <s v="E2 Appalachian Compression LLC - Upper Hill"/>
    <s v="Opossum Run Rd and Town Hwy 120"/>
    <s v="Sarahsville"/>
    <s v="43779"/>
    <m/>
    <s v="Noble"/>
    <x v="9"/>
    <s v="1,680 Hp. Waukesha (L7044GSI) natural gas-fired, rich burn, turbocharged, with oxidation catalyst, compressor engine."/>
    <x v="1"/>
    <s v="Waukesha L7044GSI"/>
    <d v="2014-11-12T00:00:00"/>
    <s v="C-2(Catalytic Converter): Engine Catalyst; C-3(Catalytic Converter): Engine Catalyst"/>
    <s v="E2 Energy Services"/>
    <s v="1680 Hp"/>
    <s v="0.99 lb/hr"/>
    <s v="1512 Hp"/>
    <s v="0.80 lb/hr"/>
    <s v="lbs/hr"/>
    <n v="0.8"/>
    <n v="1512"/>
    <n v="0.24021164021164024"/>
    <x v="19"/>
    <n v="3.8886613333333337"/>
    <s v="7E"/>
    <s v="Nitrogen Dioxide"/>
    <s v="PASS"/>
    <s v="NA"/>
    <s v="Y"/>
    <s v="Method 7E not used.  Method 3A and ASTM 6348-03 used"/>
    <m/>
  </r>
  <r>
    <x v="1"/>
    <n v="2107"/>
    <x v="41"/>
    <s v="E2 Appalachian Compression LLC - Upper Hill"/>
    <s v="Opossum Run Rd and Town Hwy 120"/>
    <s v="Sarahsville"/>
    <s v="43779"/>
    <m/>
    <s v="Noble"/>
    <x v="9"/>
    <s v="1,680 Hp. Waukesha (L7044GSI) natural gas-fired, rich burn, turbocharged, with oxidation catalyst, compressor engine."/>
    <x v="1"/>
    <s v="Waukesha L7044GSI"/>
    <d v="2014-11-13T00:00:00"/>
    <s v="C-2(Catalytic Converter): Engine Catalyst; C-3(Catalytic Converter): Engine Catalyst"/>
    <s v="E2 Energy Services"/>
    <s v="1680 Hp"/>
    <s v="0.99 lb/hr"/>
    <s v="1512 Hp"/>
    <s v="0.80 lb/hr"/>
    <s v="lbs/hr"/>
    <n v="0.8"/>
    <n v="1512"/>
    <n v="0.24021164021164024"/>
    <x v="19"/>
    <n v="3.8886613333333337"/>
    <s v="7E"/>
    <s v="Nitrogen Dioxide"/>
    <s v="PASS"/>
    <s v="NA"/>
    <s v="Y"/>
    <s v="Method 7E not used.  Method 3A and ASTM 6348-03 used"/>
    <m/>
  </r>
  <r>
    <x v="10"/>
    <n v="1583"/>
    <x v="40"/>
    <s v="E2 Appalachian Compression LLC - Reusser"/>
    <s v="Twp Hwy 68 and Twp Hwy 66"/>
    <s v="Woodsfield"/>
    <s v="43793"/>
    <m/>
    <s v="Monroe"/>
    <x v="9"/>
    <s v="1680 Hp. natural gas rich burn compressor engine - Waukesha L7044GSI"/>
    <x v="1"/>
    <s v="Waukesha L7044GSI"/>
    <d v="2016-07-14T00:00:00"/>
    <s v="C-1(Catalytic Converter): Engine Catalyst; C-2(Catalytic Converter): Engine Catalyst; C-3(Catalytic Converter): Engine #3 Catalyst; C-4(Catalytic Converter): Engine #4 Catalyst; C-5(Catalytic Converter): Engine #5 Catalyst; C-6(Catalytic Converter): Engin"/>
    <s v="Alliance Source Testing"/>
    <s v="1680 hp"/>
    <s v="0.99 lb/hr"/>
    <s v="1658 hp"/>
    <s v="0.89 lb/hr"/>
    <s v="lbs/hr"/>
    <n v="0.89"/>
    <n v="1658"/>
    <n v="0.24370325693606756"/>
    <x v="19"/>
    <n v="3.9451853008443916"/>
    <s v="7E"/>
    <s v="Nitrogen Dioxide"/>
    <s v="PP"/>
    <s v="Y"/>
    <s v="NA"/>
    <m/>
    <m/>
  </r>
  <r>
    <x v="10"/>
    <n v="1582"/>
    <x v="40"/>
    <s v="E2 Appalachian Compression LLC - Reusser"/>
    <s v="Twp Hwy 68 and Twp Hwy 66"/>
    <s v="Woodsfield"/>
    <s v="43793"/>
    <m/>
    <s v="Monroe"/>
    <x v="8"/>
    <s v="1680 Hp. natural gas rich burn compressor engine - Waukesha L7044GSI"/>
    <x v="1"/>
    <s v="Waukesha L7044GSI"/>
    <d v="2016-07-14T00:00:00"/>
    <s v="C-1(Catalytic Converter): Engine Catalyst; C-2(Catalytic Converter): Engine Catalyst; C-3(Catalytic Converter): Engine #3 Catalyst; C-4(Catalytic Converter): Engine #4 Catalyst; C-5(Catalytic Converter): Engine #5 Catalyst; C-6(Catalytic Converter): Engin"/>
    <s v="Alliance Source Testing"/>
    <s v="1680 hp"/>
    <s v="0.99 lb/hr"/>
    <s v="1457 hp"/>
    <s v="0.82 lb/hr"/>
    <s v="lbs/hr"/>
    <n v="0.82"/>
    <n v="1457"/>
    <n v="0.25551132463967052"/>
    <x v="19"/>
    <n v="4.1363399687028144"/>
    <s v="7E"/>
    <s v="Nitrogen Dioxide"/>
    <s v="PP"/>
    <s v="Y"/>
    <s v="NA"/>
    <m/>
    <m/>
  </r>
  <r>
    <x v="10"/>
    <n v="1668"/>
    <x v="42"/>
    <s v="Crum Compressor Station"/>
    <s v="52934 Town Highway 192"/>
    <s v="Seneca Twp."/>
    <s v="43780"/>
    <m/>
    <s v="Noble"/>
    <x v="9"/>
    <s v="One (1) Waukesha 7044GSI 1,680 hp compressor engine fitted with a 5-element non-selective catalytic reduction catalyst."/>
    <x v="1"/>
    <s v="Waukesha L7044GSI"/>
    <d v="2016-08-31T00:00:00"/>
    <s v="C-1(Catalytic Converter): 5-element NSCR for compressor engine C-100; C-2(Catalytic Converter): 5-element NSCR for compressor engine C-200; C-3(Catalytic Converter): 5-element NSCR for compressor engine C-300; C-4(Catalytic Converter): 5-element NSCR for"/>
    <s v="Alliance Source Testing"/>
    <s v="1680 hp"/>
    <s v="1.0 g/hp-hr"/>
    <s v="1558 hp"/>
    <s v="0.26 g/hp-hr"/>
    <s v="g/hp/hr"/>
    <n v="0.26"/>
    <n v="1558"/>
    <n v="0.26"/>
    <x v="19"/>
    <n v="4.2090048000000007"/>
    <s v="7E"/>
    <s v="Nitrogen Dioxide"/>
    <s v="PP"/>
    <s v="Y"/>
    <s v="NA"/>
    <m/>
    <m/>
  </r>
  <r>
    <x v="4"/>
    <n v="243"/>
    <x v="47"/>
    <s v="Tennessee Gas Pipeline - Station 214"/>
    <s v="2029 Cobbler Road NE"/>
    <s v="Carrollton"/>
    <s v="44615"/>
    <s v="0000"/>
    <s v="Carroll"/>
    <x v="18"/>
    <s v="2000 HP (22 mmBtu/hr) natural gas-fired, spark ignition, 4-cycle/lean burn, reciprocating pipeline compressor engine"/>
    <x v="2"/>
    <m/>
    <d v="2011-08-17T00:00:00"/>
    <s v="None"/>
    <s v="TGP/El Paso Co. technicians"/>
    <m/>
    <m/>
    <m/>
    <m/>
    <m/>
    <m/>
    <m/>
    <n v="7.6"/>
    <x v="23"/>
    <n v="146.46719999999999"/>
    <s v="7E"/>
    <s v="Nitrogen Dioxide"/>
    <s v="PASS"/>
    <s v="NA"/>
    <s v="Y"/>
    <s v="Tested pollutants: NO2, NO; Permitted Allowable Emission Rate = 26.5 gr/BHP-hr; Permitted Maximum Operating Rate = 2,000 BHP; Average Tested Emission Rate = 7.6 gr/BHP-hr; Average Tested Operating Rate = 1746.0 BHP; Results = Passed; AFS Date = 2012-01-04 00:00:00.0; AFS ID = legacy) The NOx emisssions limit is based on the NOx SIP Call Rule."/>
    <m/>
  </r>
  <r>
    <x v="10"/>
    <n v="1629"/>
    <x v="39"/>
    <s v="E2 Appalachian LLC - Batesville"/>
    <s v="58380 St John Rd"/>
    <s v="Quaker City"/>
    <s v="43773"/>
    <m/>
    <s v="Noble"/>
    <x v="10"/>
    <s v="1,680 Hp. Waukesha (L7044GSI) natural gas-fired, rich burn, turbocharged, with oxidation catalyst, compressor engine"/>
    <x v="1"/>
    <s v="Waukesha L7044GSI"/>
    <d v="2016-04-13T00:00:00"/>
    <s v="C2701C(Catalytic Converter): Engine Catalyst"/>
    <s v="E2 Appalachian"/>
    <s v="1680 hp"/>
    <s v="1.0 g/hp-hr"/>
    <s v="1539 hp"/>
    <s v="0.278 g/hp-hr"/>
    <s v="g/hp/hr"/>
    <n v="0.27800000000000002"/>
    <n v="1539"/>
    <n v="0.27800000000000002"/>
    <x v="19"/>
    <n v="4.5003974400000004"/>
    <s v="6348 03"/>
    <s v="NOx - Nitrogen Oxides"/>
    <s v="PP"/>
    <s v="Y"/>
    <s v="NA"/>
    <m/>
    <m/>
  </r>
  <r>
    <x v="10"/>
    <n v="1266"/>
    <x v="48"/>
    <s v="E2 Energy Services - Borton"/>
    <s v="65483 Lydick Rd"/>
    <s v="Quaker City"/>
    <s v="43773"/>
    <m/>
    <s v="Guernsey"/>
    <x v="11"/>
    <s v="1,680 Hp. Waukesha (L7044GSI) natural gas-fired, rich burn, turbocharged, with oxidation catalyst, compressor engine (Model Year 2014)"/>
    <x v="1"/>
    <s v="Waukesha L7044GSI"/>
    <d v="2016-05-12T00:00:00"/>
    <s v="C-2703C(Catalytic Converter): Engine Catalyst"/>
    <s v="E2 Energy Services"/>
    <s v="1680 hp"/>
    <s v="0.28 g/hp-hr"/>
    <s v="1348 hp"/>
    <s v="0.278 g/hp-hr"/>
    <s v="g/hp/hr"/>
    <n v="0.27800000000000002"/>
    <n v="1348"/>
    <n v="0.27800000000000002"/>
    <x v="19"/>
    <n v="4.5003974400000004"/>
    <s v="6348 03"/>
    <s v="NOx - Nitrogen Oxides"/>
    <s v="PP"/>
    <s v="Y"/>
    <s v="NA"/>
    <m/>
    <m/>
  </r>
  <r>
    <x v="10"/>
    <n v="1629"/>
    <x v="39"/>
    <s v="E2 Appalachian LLC - Batesville"/>
    <s v="58380 St John Rd"/>
    <s v="Quaker City"/>
    <s v="43773"/>
    <m/>
    <s v="Noble"/>
    <x v="10"/>
    <s v="1,680 Hp. Waukesha (L7044GSI) natural gas-fired, rich burn, turbocharged, with oxidation catalyst, compressor engine"/>
    <x v="1"/>
    <s v="Waukesha L7044GSI"/>
    <d v="2016-04-13T00:00:00"/>
    <s v="C2701C(Catalytic Converter): Engine Catalyst"/>
    <s v="E2 Appalachian"/>
    <s v="1680 hp"/>
    <s v="1.0 g/hp-hr"/>
    <s v="1539 hp"/>
    <s v="0.278 g/hp-hr"/>
    <s v="g/hp/hr"/>
    <n v="0.16"/>
    <n v="1539"/>
    <n v="0.27800000000000002"/>
    <x v="19"/>
    <n v="4.5003974400000004"/>
    <s v="6348 03"/>
    <s v="NOx - Nitrogen Oxides"/>
    <s v="PP"/>
    <s v="Y"/>
    <s v="NA"/>
    <m/>
    <m/>
  </r>
  <r>
    <x v="10"/>
    <n v="1266"/>
    <x v="48"/>
    <s v="E2 Energy Services - Borton"/>
    <s v="65483 Lydick Rd"/>
    <s v="Quaker City"/>
    <s v="43773"/>
    <m/>
    <s v="Guernsey"/>
    <x v="11"/>
    <s v="1,680 Hp. Waukesha (L7044GSI) natural gas-fired, rich burn, turbocharged, with oxidation catalyst, compressor engine (Model Year 2014)"/>
    <x v="1"/>
    <s v="Waukesha L7044GSI"/>
    <d v="2016-05-12T00:00:00"/>
    <s v="C-2703C(Catalytic Converter): Engine Catalyst"/>
    <s v="E2 Energy Services"/>
    <s v="1680 hp"/>
    <s v="0.28 g/hp-hr"/>
    <s v="1348 hp"/>
    <s v="0.278 g/hp-hr"/>
    <s v="g/hp/hr"/>
    <n v="0.13400000000000001"/>
    <n v="1348"/>
    <n v="0.27800000000000002"/>
    <x v="19"/>
    <n v="4.5003974400000004"/>
    <s v="6348 03"/>
    <s v="NOx - Nitrogen Oxides"/>
    <s v="PP"/>
    <s v="Y"/>
    <s v="NA"/>
    <m/>
    <m/>
  </r>
  <r>
    <x v="3"/>
    <n v="2"/>
    <x v="47"/>
    <s v="Tennessee Gas Pipeline - Station 214"/>
    <s v="2029 Cobbler Road NE"/>
    <s v="Carrollton"/>
    <s v="44615"/>
    <s v="0000"/>
    <s v="Carroll"/>
    <x v="17"/>
    <s v="1320 HP (14.52 mmBtu/hr) natural gas-fired, spark ignition, 4-cycle/rich burn, reciprocating pipeline compressor engine with non-selective catalytic reduction"/>
    <x v="1"/>
    <m/>
    <d v="2010-08-24T00:00:00"/>
    <s v="NSCR"/>
    <s v="El Paso Pipelline Group"/>
    <m/>
    <m/>
    <m/>
    <m/>
    <m/>
    <m/>
    <m/>
    <n v="0.28000000000000003"/>
    <x v="22"/>
    <n v="3.5614656000000005"/>
    <s v="7E"/>
    <s v="Nitrogen Dioxide"/>
    <s v="PASS"/>
    <s v="NA"/>
    <s v="Y"/>
    <s v="Tested pollutants:NO2, NO; Permitted Allowable Emission Rate = 2.0 gram/HP-hr; Permitted Maximum Operating Rate = 1320 HP; Average Tested Emission Rate = 0.28 gram/HP-hr; Average Tested Operating Rate = 1267 HP; Results = Passed; AFS Date = 2010-11-19 00:00:00.0; AFS ID = legacy) OAC rule 3745-14-12 (NOx SIP call)_x000d__x000a__x000d__x000a_RICE MACT requires the pressure drop across the catalyst not vary by more than 2&quot; water at 100% load +/- 10% from the average pressure drop during the test._x000d__x000a_The average pressure drop across the catalyst during the test was 3.92&quot; water._x000d__x000a__x000d__x000a_RICE MACT requires the catalyst inlet temperature be between 450¿F-1350¿F._x000d__x000a_The catalyst inlet temperature during the test was 1072.0¿F."/>
    <m/>
  </r>
  <r>
    <x v="6"/>
    <n v="879"/>
    <x v="9"/>
    <s v="Rockies Express Pipeline - Seneca Compressor Station"/>
    <s v="Seneca Lake Rd"/>
    <s v="Quaker City"/>
    <s v="43773"/>
    <m/>
    <s v="Noble"/>
    <x v="10"/>
    <s v="Natural gas fired 4 stroke rich burn compressor engine, Waukesha VHP-L7042GSI, controlled by air/fuel ratio and nonselective catalytic reduction (NSCR)"/>
    <x v="1"/>
    <s v="Waukesha L7042"/>
    <d v="2015-03-03T00:00:00"/>
    <s v="Engine 1(Catalytic Converter): Compressor Engine 1 catalytic converter; Engine 2(Catalytic Converter): Compressor Engine 2 catalytic converter"/>
    <s v="Compressor Engineering Corp."/>
    <s v="1480 hp"/>
    <s v="2.0 g/hp-hr"/>
    <s v="1574 hp"/>
    <s v="0.3 g/hp-hr"/>
    <s v="g/hp/hr"/>
    <n v="0.3"/>
    <n v="1574"/>
    <n v="0.3"/>
    <x v="20"/>
    <n v="4.278384"/>
    <s v="6348 03"/>
    <s v="NOx - Nitrogen Oxides"/>
    <s v="PP"/>
    <s v="NA"/>
    <s v="Y"/>
    <m/>
    <m/>
  </r>
  <r>
    <x v="10"/>
    <n v="1643"/>
    <x v="39"/>
    <s v="E2 Appalachian LLC - Batesville"/>
    <s v="58380 St John Rd"/>
    <s v="Quaker City"/>
    <s v="43773"/>
    <m/>
    <s v="Noble"/>
    <x v="13"/>
    <s v="1,680 Hp. Waukesha (L7044GSI) natural gas-fired, rich burn, turbocharged, with oxidation catalyst, compressor engine"/>
    <x v="1"/>
    <s v="Waukesha L7044GSI"/>
    <d v="2016-04-01T00:00:00"/>
    <s v="C2705C(Catalytic Converter): Engine Catalyst"/>
    <s v="E2 Appalachian"/>
    <s v="1680 hp"/>
    <s v="0.268 g/hp-hr"/>
    <s v="1551 hp"/>
    <s v="0.3119 g/hp-hr"/>
    <s v="g/hp/hr"/>
    <n v="0.31190000000000001"/>
    <n v="1551"/>
    <n v="0.31190000000000001"/>
    <x v="19"/>
    <n v="5.0491869120000006"/>
    <s v="6348 03"/>
    <s v="NOx - Nitrogen Oxides"/>
    <s v="FF"/>
    <s v="Y"/>
    <s v="NA"/>
    <m/>
    <m/>
  </r>
  <r>
    <x v="10"/>
    <n v="1643"/>
    <x v="39"/>
    <s v="E2 Appalachian LLC - Batesville"/>
    <s v="58380 St John Rd"/>
    <s v="Quaker City"/>
    <s v="43773"/>
    <m/>
    <s v="Noble"/>
    <x v="13"/>
    <s v="1,680 Hp. Waukesha (L7044GSI) natural gas-fired, rich burn, turbocharged, with oxidation catalyst, compressor engine"/>
    <x v="1"/>
    <s v="Waukesha L7044GSI"/>
    <d v="2016-04-01T00:00:00"/>
    <s v="C2705C(Catalytic Converter): Engine Catalyst"/>
    <s v="E2 Appalachian"/>
    <s v="1680 hp"/>
    <s v="0.268 g/hp-hr"/>
    <s v="1551 hp"/>
    <s v="0.3119 g/hp-hr"/>
    <s v="g/hp/hr"/>
    <n v="0.2"/>
    <n v="1551"/>
    <n v="0.31190000000000001"/>
    <x v="19"/>
    <n v="5.0491869120000006"/>
    <s v="6348 03"/>
    <s v="NOx - Nitrogen Oxides"/>
    <s v="FF"/>
    <s v="Y"/>
    <s v="NA"/>
    <m/>
    <m/>
  </r>
  <r>
    <x v="1"/>
    <n v="1818"/>
    <x v="4"/>
    <s v="Lake Compressor Station"/>
    <s v="County Highway 21"/>
    <s v="Freeport"/>
    <s v="43973"/>
    <m/>
    <s v="Harrison"/>
    <x v="8"/>
    <s v="Compressor Engine #2 - 1480 HP (11.39 MMBtu/hr) Waukesha L7042  - natural gas-fired four-stroke rich burn internal combustion engine equipped with a three-way oxidation catalyst controlling CH2O, CO, NOx, &amp; VOCs by 80, 97, 98.5 &amp; 66 percent respectively"/>
    <x v="1"/>
    <s v="Waukesha L7042"/>
    <d v="2014-04-11T00:00:00"/>
    <s v="CC002(Catalytic Converter): Compressor Engine #2 - 3-way Catalyst"/>
    <s v="Air Hygiene International"/>
    <s v="1,480 hp"/>
    <s v="1.0 g/hp-hr"/>
    <s v="1,280 hp"/>
    <s v="0.326 g/hp-hr"/>
    <s v="g/hp/hr"/>
    <n v="0.32600000000000001"/>
    <n v="1280"/>
    <n v="0.32600000000000001"/>
    <x v="20"/>
    <n v="4.64917728"/>
    <s v="7E"/>
    <s v="Nitrogen Dioxide"/>
    <s v="PASS"/>
    <s v="NA"/>
    <s v="Y"/>
    <m/>
    <m/>
  </r>
  <r>
    <x v="10"/>
    <n v="1486"/>
    <x v="43"/>
    <s v="Miller Compressor Station"/>
    <s v="51103 Twp Rd 847"/>
    <s v="Seneca Twp."/>
    <s v="43788"/>
    <m/>
    <s v="Monroe"/>
    <x v="15"/>
    <s v="Waukesha 1680 bhp Model L7044GSI 4-stroke Natural Gas Rich Burn Gas Compressor Engine Model Year 2014 controlled by a catalyst"/>
    <x v="1"/>
    <s v="Waukesha L7044GSI"/>
    <d v="2016-01-21T00:00:00"/>
    <s v="C-2708C(Catalytic Converter): Engine Catalyst"/>
    <s v="E2 Energy Services"/>
    <s v="1680 hp"/>
    <s v="0.25 g/hp-hr"/>
    <s v="1510 hp"/>
    <s v="0.42 g/hp-hr"/>
    <s v="g/hp/hr"/>
    <n v="0.42"/>
    <n v="1510"/>
    <n v="0.42"/>
    <x v="19"/>
    <n v="6.7991616000000006"/>
    <s v="6348 03"/>
    <s v="NOx - Nitrogen Oxides"/>
    <s v="FF"/>
    <s v="Y"/>
    <s v="NA"/>
    <m/>
    <m/>
  </r>
  <r>
    <x v="10"/>
    <n v="1610"/>
    <x v="41"/>
    <s v="E2 Appalachian Compression LLC - Upper Hill"/>
    <s v="Opossum Run Rd and Town Hwy 120"/>
    <s v="Sarahsville"/>
    <s v="43779"/>
    <m/>
    <s v="Noble"/>
    <x v="15"/>
    <s v="1,680 Hp. Waukesha (L7044GSI) natural gas-fired, rich burn, turbocharged, with oxidation catalyst, compressor engine."/>
    <x v="1"/>
    <s v="Waukesha L7044GSI"/>
    <d v="2016-03-17T00:00:00"/>
    <s v="C-7(Catalytic Converter): Engine Catalyst; C-8(Catalytic Converter): Engine Catalyst"/>
    <s v="Alliance Source Testing"/>
    <s v="1680 hp"/>
    <s v="2.0 g/hp-hr"/>
    <s v="1406 hp"/>
    <s v="0.42 g/hp-hr"/>
    <s v="g/hp/hr"/>
    <n v="0.42"/>
    <n v="1406"/>
    <n v="0.42"/>
    <x v="19"/>
    <n v="6.7991616000000006"/>
    <s v="7E"/>
    <s v="Nitrogen Dioxide"/>
    <s v="PP"/>
    <s v="Y"/>
    <s v="NA"/>
    <m/>
    <m/>
  </r>
  <r>
    <x v="10"/>
    <n v="1610"/>
    <x v="41"/>
    <s v="E2 Appalachian Compression LLC - Upper Hill"/>
    <s v="Opossum Run Rd and Town Hwy 120"/>
    <s v="Sarahsville"/>
    <s v="43779"/>
    <m/>
    <s v="Noble"/>
    <x v="15"/>
    <s v="1,680 Hp. Waukesha (L7044GSI) natural gas-fired, rich burn, turbocharged, with oxidation catalyst, compressor engine."/>
    <x v="1"/>
    <s v="Waukesha L7044GSI"/>
    <d v="2016-03-17T00:00:00"/>
    <s v="C-7(Catalytic Converter): Engine Catalyst; C-8(Catalytic Converter): Engine Catalyst"/>
    <s v="Alliance Source Testing"/>
    <s v="1680 hp"/>
    <s v="2.0 g/hp-hr"/>
    <s v="1406 hp"/>
    <s v="0.42 g/hp-hr"/>
    <s v="g/hp/hr"/>
    <n v="0.1406"/>
    <n v="1406"/>
    <n v="0.42"/>
    <x v="19"/>
    <n v="6.7991616000000006"/>
    <s v="7E"/>
    <s v="Nitrogen Dioxide"/>
    <s v="PP"/>
    <s v="Y"/>
    <s v="NA"/>
    <m/>
    <m/>
  </r>
  <r>
    <x v="1"/>
    <n v="1776"/>
    <x v="7"/>
    <s v="Harrison West Compressor Station"/>
    <s v="Possum Hollow Road"/>
    <s v="Freeport"/>
    <s v="43973"/>
    <m/>
    <s v="Harrison"/>
    <x v="8"/>
    <s v="Compressor Engine #2 - 1480 HP (11.39 MMBtu/hr) Waukesha L7042  - natural gas-fired four-stroke rich burn internal combustion engine  equipped with a three-way oxidation catalyst controlling CH2O, CO, NOx, &amp; VOCs by 80, 97, 98.5 &amp; 66 percent respectively"/>
    <x v="1"/>
    <s v="Waukesha L7042"/>
    <d v="2014-04-09T00:00:00"/>
    <s v="CC002(Catalytic Converter): Compressor Engine #2 - 3-way Catalyst"/>
    <s v="Air Hygiene International"/>
    <s v="1,480 hp"/>
    <s v="1.0 g/hp-hr"/>
    <s v="1,881 hp"/>
    <s v="0.459 g/hp-hr"/>
    <s v="g/hp/hr"/>
    <n v="0.45900000000000002"/>
    <n v="1881"/>
    <n v="0.45900000000000002"/>
    <x v="20"/>
    <n v="6.5459275200000011"/>
    <s v="7E"/>
    <s v="Nitrogen Dioxide"/>
    <s v="PASS"/>
    <s v="NA"/>
    <s v="Y"/>
    <m/>
    <m/>
  </r>
  <r>
    <x v="3"/>
    <n v="3"/>
    <x v="47"/>
    <s v="Tennessee Gas Pipeline - Station 214"/>
    <s v="2029 Cobbler Road NE"/>
    <s v="Carrollton"/>
    <s v="44615"/>
    <s v="0000"/>
    <s v="Carroll"/>
    <x v="20"/>
    <s v="1320 HP (14.52 mmBtu/hr) natural gas-fired, spark ignition, 4-cycle/rich burn, reciprocating pipeline compressor engine with non-selective catalytic reduction"/>
    <x v="1"/>
    <m/>
    <d v="2010-08-26T00:00:00"/>
    <s v="NSCR"/>
    <s v="Plant Services Dept of Tennessee Gas Pipeline"/>
    <m/>
    <m/>
    <m/>
    <m/>
    <m/>
    <m/>
    <m/>
    <n v="0.48"/>
    <x v="22"/>
    <n v="6.1053696000000004"/>
    <s v="7E"/>
    <s v="Nitrogen Oxide"/>
    <s v="PASS"/>
    <s v="NA"/>
    <s v="Y"/>
    <s v="Tested pollutants:NO2, NO; Permitted Allowable Emission Rate = 2.0 grams/BHP-hr; Permitted Maximum Operating Rate = 1320 HP; Average Tested Emission Rate = 0.48 gram/BHP-hr; Average Tested Operating Rate = 1321 HP; Results = Passed; AFS Date = 2010-11-19 00:00:00.0; AFS ID = legacy) OAC rule 3745-14-12 (NOx SIP call)_x000d__x000a_Ave catalyst inlet temp was 1051.5¿F._x000d__x000a_Ave catalyst differential pressure was 3.62&quot; H2O."/>
    <m/>
  </r>
  <r>
    <x v="10"/>
    <n v="1564"/>
    <x v="40"/>
    <s v="E2 Appalachian Compression LLC - Reusser"/>
    <s v="Twp Hwy 68 and Twp Hwy 66"/>
    <s v="Woodsfield"/>
    <s v="43793"/>
    <m/>
    <s v="Monroe"/>
    <x v="10"/>
    <s v="1680 Hp. natural gas rich burn compressor engine - Waukesha L7044GSI"/>
    <x v="1"/>
    <s v="Waukesha L7044GSI"/>
    <d v="2016-03-18T00:00:00"/>
    <s v="C-1(Catalytic Converter): Engine Catalyst"/>
    <s v="E2 Energy Services"/>
    <s v="1680 hp"/>
    <s v="0.99 lb/hr"/>
    <s v="1538 hp"/>
    <s v="2.10 lb/hr"/>
    <s v="lbs/hr"/>
    <n v="2.1"/>
    <n v="1538"/>
    <n v="0.61989596879063724"/>
    <x v="19"/>
    <n v="10.035173492847857"/>
    <s v="6348 03"/>
    <s v="NOx - Nitrogen Oxides"/>
    <s v="FF"/>
    <s v="Y"/>
    <s v="NA"/>
    <m/>
    <m/>
  </r>
  <r>
    <x v="3"/>
    <n v="6"/>
    <x v="47"/>
    <s v="Tennessee Gas Pipeline - Station 214"/>
    <s v="2029 Cobbler Road NE"/>
    <s v="Carrollton"/>
    <s v="44615"/>
    <s v="0000"/>
    <s v="Carroll"/>
    <x v="16"/>
    <s v="1320 HP (14.52 mmBtu/hr) natural gas-fired, spark ignition, 4-cycle/rich burn, reciprocating pipeline compressor engine with non-selective catalytic reduction"/>
    <x v="1"/>
    <m/>
    <d v="2010-08-24T00:00:00"/>
    <s v="NSCR"/>
    <s v="Plant Services Dept of Tennessee Gas Pipeline"/>
    <m/>
    <m/>
    <m/>
    <m/>
    <m/>
    <m/>
    <m/>
    <n v="0.69"/>
    <x v="22"/>
    <n v="8.7764688000000017"/>
    <s v="7E"/>
    <s v="Nitrogen Dioxide"/>
    <s v="PASS"/>
    <s v="NA"/>
    <s v="Y"/>
    <s v="Tested pollutants:NO2, NO; Permitted Allowable Emission Rate = 2.0 grams/BH-/hr; Permitted Maximum Operating Rate = 1320 HP; Average Tested Emission Rate = 0.69 gram/BHP-hr; Average Tested Operating Rate = 1251 HP; Results = Passed; AFS Date = 2010-11-19 00:00:00.0; AFS ID = legacy) OAC rule 3745-14-12 (NOx SIP call)_x000d__x000a_Ave catalyst inlet temp was 1070.9¿F._x000d__x000a_Ave. catalyst differential pressure was 3.84&quot; H2O."/>
    <m/>
  </r>
  <r>
    <x v="3"/>
    <n v="23"/>
    <x v="47"/>
    <s v="Tennessee Gas Pipeline - Station 214"/>
    <s v="2029 Cobbler Road NE"/>
    <s v="Carrollton"/>
    <s v="44615"/>
    <s v="0000"/>
    <s v="Carroll"/>
    <x v="23"/>
    <s v="2000 HP (22 mmBtu/hr) natural gas-fired, spark ignition, 4-cycle/lean burn, reciprocating pipeline compressor engine"/>
    <x v="2"/>
    <m/>
    <d v="2010-09-01T00:00:00"/>
    <s v="electronic combustion controls"/>
    <s v="Plant Services Dept of Tennessee Gas Pipeline"/>
    <m/>
    <m/>
    <m/>
    <m/>
    <m/>
    <m/>
    <m/>
    <n v="19.62"/>
    <x v="23"/>
    <n v="378.11664000000002"/>
    <s v="7E"/>
    <s v="Nitrogen Oxide"/>
    <s v="PASS"/>
    <s v="NA"/>
    <s v="Y"/>
    <s v="Tested pollutants:NO2, NO; Permitted Allowable Emission Rate = 26.5 grams/BHP-hr; Permitted Maximum Operating Rate = 2000 HP; Average Tested Emission Rate = 19.62 grams/BHP-hr; Average Tested Operating Rate = 1936 HP; Results = Passed; AFS Date = 2010-11-19 00:00:00.0; AFS ID = legacy) OAC rule 3745-14-12 (NOx SIP call)"/>
    <m/>
  </r>
  <r>
    <x v="4"/>
    <n v="246"/>
    <x v="47"/>
    <s v="Tennessee Gas Pipeline - Station 214"/>
    <s v="2029 Cobbler Road NE"/>
    <s v="Carrollton"/>
    <s v="44615"/>
    <s v="0000"/>
    <s v="Carroll"/>
    <x v="17"/>
    <s v="1320 HP (14.52 mmBtu/hr) natural gas-fired, spark ignition, 4-cycle/rich burn, reciprocating pipeline compressor engine with non-selective catalytic reduction"/>
    <x v="1"/>
    <m/>
    <d v="2011-08-18T00:00:00"/>
    <s v="Catalytic Converter"/>
    <s v="TGP/El Paso Co. technicians"/>
    <m/>
    <m/>
    <m/>
    <m/>
    <m/>
    <m/>
    <m/>
    <n v="0.74"/>
    <x v="22"/>
    <n v="9.4124448000000012"/>
    <s v="7E"/>
    <s v="Nitrogen Oxide"/>
    <s v="PASS"/>
    <s v="NA"/>
    <s v="Y"/>
    <s v="Tested pollutants: NO2, NO; Permitted Allowable Emission Rate = 2.0 gr/BHP-hr; Permitted Maximum Operating Rate = 1320 BHP; Average Tested Emission Rate = 0.74 gr/BHP-hr; Average Tested Operating Rate = 1372.7 BHP; Results = Passed; AFS Date = 2012-01-04 00:00:00.0; AFS ID = legacy) The NOx emisssions limit is based on the NOx SIP Call Rule."/>
    <m/>
  </r>
  <r>
    <x v="4"/>
    <n v="247"/>
    <x v="47"/>
    <s v="Tennessee Gas Pipeline - Station 214"/>
    <s v="2029 Cobbler Road NE"/>
    <s v="Carrollton"/>
    <s v="44615"/>
    <s v="0000"/>
    <s v="Carroll"/>
    <x v="17"/>
    <s v="1320 HP (14.52 mmBtu/hr) natural gas-fired, spark ignition, 4-cycle/rich burn, reciprocating pipeline compressor engine with non-selective catalytic reduction"/>
    <x v="1"/>
    <m/>
    <d v="2011-08-18T00:00:00"/>
    <s v="Catalytic Converter"/>
    <s v="TGP/El Paso Co. technicians"/>
    <m/>
    <m/>
    <m/>
    <m/>
    <m/>
    <m/>
    <m/>
    <n v="0.74"/>
    <x v="22"/>
    <n v="9.4124448000000012"/>
    <s v="7E"/>
    <s v="Nitrogen Dioxide"/>
    <s v="PASS"/>
    <s v="NA"/>
    <s v="Y"/>
    <s v="Tested pollutants: NO2, NO; Permitted Allowable Emission Rate = 2.0 gr/BHP-hr; Permitted Maximum Operating Rate = 1320 BHP; Average Tested Emission Rate = 0.74 gr/BHP-hr; Average Tested Operating Rate = 1372.7 BHP; Results = Passed; AFS Date = 2012-01-04 00:00:00.0; AFS ID = legacy) The NOx emisssions limit is based on the NOx SIP Call Rule."/>
    <m/>
  </r>
  <r>
    <x v="4"/>
    <n v="234"/>
    <x v="47"/>
    <s v="Tennessee Gas Pipeline - Station 214"/>
    <s v="2029 Cobbler Road NE"/>
    <s v="Carrollton"/>
    <s v="44615"/>
    <s v="0000"/>
    <s v="Carroll"/>
    <x v="13"/>
    <s v="1320 HP (14.52 mmBtu/hr) natural gas-fired, spark ignition, 4-cycle/rich burn, reciprocating pipeline compressor engine with non-selective catalytic reduction"/>
    <x v="1"/>
    <m/>
    <d v="2011-08-16T00:00:00"/>
    <s v="Catalytic Converter"/>
    <s v="TGP/El Paso Co. technicians"/>
    <m/>
    <m/>
    <m/>
    <m/>
    <m/>
    <m/>
    <m/>
    <n v="0.78"/>
    <x v="22"/>
    <n v="9.9212256000000032"/>
    <s v="7E"/>
    <s v="Nitrogen Dioxide"/>
    <s v="PASS"/>
    <s v="NA"/>
    <s v="Y"/>
    <s v="Tested pollutants: NO2, NO; Permitted Allowable Emission Rate = 2.0 gr/BHP-hr; Permitted Maximum Operating Rate = 1320 BHP; Average Tested Emission Rate = 0.78 gr/BHP-hr; Average Tested Operating Rate = 1159.0 BHP; Results = Passed; AFS Date = 2012-01-04 00:00:00.0; AFS ID = legacy) The NOx emisssions limit is based on the NOx SIP Call Rule."/>
    <m/>
  </r>
  <r>
    <x v="4"/>
    <n v="235"/>
    <x v="47"/>
    <s v="Tennessee Gas Pipeline - Station 214"/>
    <s v="2029 Cobbler Road NE"/>
    <s v="Carrollton"/>
    <s v="44615"/>
    <s v="0000"/>
    <s v="Carroll"/>
    <x v="13"/>
    <s v="1320 HP (14.52 mmBtu/hr) natural gas-fired, spark ignition, 4-cycle/rich burn, reciprocating pipeline compressor engine with non-selective catalytic reduction"/>
    <x v="1"/>
    <m/>
    <d v="2011-08-16T00:00:00"/>
    <s v="Catalytic Converter"/>
    <s v="TGP/El Paso Co. technicians"/>
    <m/>
    <m/>
    <m/>
    <m/>
    <m/>
    <m/>
    <m/>
    <n v="0.78"/>
    <x v="22"/>
    <n v="9.9212256000000032"/>
    <s v="7E"/>
    <s v="Nitrogen Oxide"/>
    <s v="PASS"/>
    <s v="NA"/>
    <s v="Y"/>
    <s v="Tested pollutants: NO2, NO; Permitted Allowable Emission Rate = 2.0 gr/BHP-hr; Permitted Maximum Operating Rate = 1320 BHP; Average Tested Emission Rate = 0.78 gr/BHP-hr; Average Tested Operating Rate = 1159.0 BHP; Results = Passed; AFS Date = 2012-01-04 00:00:00.0; AFS ID = legacy) The NOx emisssions limit is based on the NOx SIP Call Rule."/>
    <m/>
  </r>
  <r>
    <x v="1"/>
    <n v="2095"/>
    <x v="41"/>
    <s v="E2 Appalachian Compression LLC - Upper Hill"/>
    <s v="Opossum Run Rd and Town Hwy 120"/>
    <s v="Sarahsville"/>
    <s v="43779"/>
    <m/>
    <s v="Noble"/>
    <x v="11"/>
    <s v="1,680 Hp. Waukesha (L7044GSI) natural gas-fired, rich burn, turbocharged, with oxidation catalyst, compressor engine."/>
    <x v="1"/>
    <s v="Waukesha L7044GSI"/>
    <d v="2014-11-10T00:00:00"/>
    <s v="C-4(Catalytic Converter): Engine Catalyst"/>
    <s v="E2 Energy Services"/>
    <s v="1680 Hp"/>
    <s v="0.99 lb/hr"/>
    <s v="1547 Hp"/>
    <s v="2.68 lb/hr"/>
    <s v="lbs/hr"/>
    <n v="2.68"/>
    <n v="1547"/>
    <n v="0.78650290885585006"/>
    <x v="19"/>
    <n v="12.732286609954752"/>
    <s v="7E"/>
    <s v="Nitrogen Dioxide"/>
    <s v="FAIL"/>
    <s v="NA"/>
    <s v="Y"/>
    <s v="Method 7E not used.  Method 3a and ASTM 6348-03 used"/>
    <m/>
  </r>
  <r>
    <x v="1"/>
    <n v="2095"/>
    <x v="41"/>
    <s v="E2 Appalachian Compression LLC - Upper Hill"/>
    <s v="Opossum Run Rd and Town Hwy 120"/>
    <s v="Sarahsville"/>
    <s v="43779"/>
    <m/>
    <s v="Noble"/>
    <x v="11"/>
    <s v="1,680 Hp. Waukesha (L7044GSI) natural gas-fired, rich burn, turbocharged, with oxidation catalyst, compressor engine."/>
    <x v="1"/>
    <s v="Waukesha L7044GSI"/>
    <d v="2014-11-10T00:00:00"/>
    <s v="C-4(Catalytic Converter): Engine Catalyst"/>
    <s v="E2 Energy Services"/>
    <s v="1680 Hp"/>
    <s v="0.99 lb/hr"/>
    <s v="1547 Hp"/>
    <s v="2.68 lb/hr"/>
    <s v="lbs/hr"/>
    <n v="2.68"/>
    <n v="1547"/>
    <n v="0.78650290885585006"/>
    <x v="19"/>
    <n v="12.732286609954752"/>
    <s v="7E"/>
    <s v="Nitrogen Dioxide"/>
    <s v="FAIL"/>
    <s v="NA"/>
    <s v="Y"/>
    <s v="Method 7E not used.  Method 3a and ASTM 6348-03 used"/>
    <m/>
  </r>
  <r>
    <x v="10"/>
    <n v="1490"/>
    <x v="43"/>
    <s v="Miller Compressor Station"/>
    <s v="51103 Twp Rd 847"/>
    <s v="Seneca Twp."/>
    <s v="43788"/>
    <m/>
    <s v="Monroe"/>
    <x v="19"/>
    <s v="Waukesha 1680 bhp Model L7044GSI 4-stroke Natural Gas Rich Burn Gas Compressor Engine Model Year 2014 controlled by a catalyst"/>
    <x v="1"/>
    <s v="Waukesha L7044GSI"/>
    <d v="2016-01-22T00:00:00"/>
    <s v="C-2709C(Catalytic Converter): Engine Catalyst"/>
    <s v="E2 Energy Services"/>
    <s v="1680 hp"/>
    <s v="0.25 g/hp-hr"/>
    <s v="1477 hp"/>
    <s v="0.80 g/hp-hr"/>
    <s v="g/hp/hr"/>
    <n v="0.8"/>
    <n v="1477"/>
    <n v="0.8"/>
    <x v="19"/>
    <n v="12.950784000000002"/>
    <s v="6348 03"/>
    <s v="NOx - Nitrogen Oxides"/>
    <s v="FF"/>
    <s v="Y"/>
    <s v="NA"/>
    <m/>
    <m/>
  </r>
  <r>
    <x v="4"/>
    <n v="232"/>
    <x v="47"/>
    <s v="Tennessee Gas Pipeline - Station 214"/>
    <s v="2029 Cobbler Road NE"/>
    <s v="Carrollton"/>
    <s v="44615"/>
    <s v="0000"/>
    <s v="Carroll"/>
    <x v="12"/>
    <s v="1320 HP (14.52 mmBtu/hr) natural gas-fired, spark ignition, 4-cycle/rich burn, reciprocating pipeline compressor engine with non-selective catalytic reduction"/>
    <x v="1"/>
    <m/>
    <d v="2011-08-16T00:00:00"/>
    <s v="Catalytic Converter"/>
    <s v="TGP/El Paso Co. technicians"/>
    <m/>
    <m/>
    <m/>
    <m/>
    <m/>
    <m/>
    <m/>
    <n v="0.82"/>
    <x v="22"/>
    <n v="10.430006399999998"/>
    <s v="7E"/>
    <s v="Nitrogen Oxide"/>
    <s v="PASS"/>
    <s v="NA"/>
    <s v="Y"/>
    <s v="Tested pollutants: NO2, NO; Permitted Allowable Emission Rate = 2.0 gr/BHP-hr; Permitted Maximum Operating Rate = 1320 BHP; Average Tested Emission Rate = 0.82 gr/BHP-hr; Average Tested Operating Rate = 1159.3 BHP; Results = Passed; AFS Date = 2012-01-04 00:00:00.0; AFS ID = legacy) The NOx emisssions limit is based on the NOx SIP Call Rule."/>
    <m/>
  </r>
  <r>
    <x v="4"/>
    <n v="233"/>
    <x v="47"/>
    <s v="Tennessee Gas Pipeline - Station 214"/>
    <s v="2029 Cobbler Road NE"/>
    <s v="Carrollton"/>
    <s v="44615"/>
    <s v="0000"/>
    <s v="Carroll"/>
    <x v="12"/>
    <s v="1320 HP (14.52 mmBtu/hr) natural gas-fired, spark ignition, 4-cycle/rich burn, reciprocating pipeline compressor engine with non-selective catalytic reduction"/>
    <x v="1"/>
    <m/>
    <d v="2011-08-16T00:00:00"/>
    <s v="Catalytic Converter"/>
    <s v="TGP/El Paso Co. technicians"/>
    <m/>
    <m/>
    <m/>
    <m/>
    <m/>
    <m/>
    <m/>
    <n v="0.82"/>
    <x v="22"/>
    <n v="10.430006399999998"/>
    <s v="7E"/>
    <s v="Nitrogen Dioxide"/>
    <s v="PASS"/>
    <s v="NA"/>
    <s v="Y"/>
    <s v="Tested pollutants: NO2, NO; Permitted Allowable Emission Rate = 2.0 gr/BHP-hr; Permitted Maximum Operating Rate = 1320 BHP; Average Tested Emission Rate = 0.82 gr/BHP-hr; Average Tested Operating Rate = 1159.3 BHP; Results = Passed; AFS Date = 2012-01-04 00:00:00.0; AFS ID = legacy) The NOx emisssions limit is based on the NOx SIP Call Rule."/>
    <m/>
  </r>
  <r>
    <x v="1"/>
    <n v="1774"/>
    <x v="7"/>
    <s v="Harrison West Compressor Station"/>
    <s v="Possum Hollow Road"/>
    <s v="Freeport"/>
    <s v="43973"/>
    <m/>
    <s v="Harrison"/>
    <x v="10"/>
    <s v="Compressor Engine #1 - 1480 HP (11.39 MMBtu/hr) Waukesha L7042  - natural gas-fired four-stroke rich burn internal combustion engine equipped with a three-way oxidation catalyst controlling CH2O, CO, NOx, &amp; VOCs by 80, 97, 98.5 &amp; 66 percent respectively"/>
    <x v="1"/>
    <s v="Waukesha L7042"/>
    <d v="2014-04-09T00:00:00"/>
    <s v="CC001(Catalytic Converter): Compressor Engine #1 - 3-way Catalyst"/>
    <s v="Air Hygiene International"/>
    <s v="1,480 hp"/>
    <s v="1.0 g/hp-hr"/>
    <s v="1,406 hp"/>
    <s v="0.854 g/hp-hr"/>
    <s v="g/hp/hr"/>
    <n v="0.85399999999999998"/>
    <n v="1406"/>
    <n v="0.85399999999999998"/>
    <x v="20"/>
    <n v="12.179133120000001"/>
    <s v="7E"/>
    <s v="Nitrogen Dioxide"/>
    <s v="PASS"/>
    <s v="NA"/>
    <s v="Y"/>
    <m/>
    <m/>
  </r>
  <r>
    <x v="4"/>
    <n v="236"/>
    <x v="47"/>
    <s v="Tennessee Gas Pipeline - Station 214"/>
    <s v="2029 Cobbler Road NE"/>
    <s v="Carrollton"/>
    <s v="44615"/>
    <s v="0000"/>
    <s v="Carroll"/>
    <x v="14"/>
    <s v="1320 HP (14.52 mmBtu/hr) natural gas-fired, spark ignition, 4-cycle/rich burn, reciprocating pipeline compressor engine with non-selective catalytic reduction"/>
    <x v="1"/>
    <m/>
    <d v="2011-08-16T00:00:00"/>
    <s v="Catalytic Converter"/>
    <s v="TGP/El Paso Co. technicians"/>
    <m/>
    <m/>
    <m/>
    <m/>
    <m/>
    <m/>
    <m/>
    <n v="0.86"/>
    <x v="22"/>
    <n v="10.938787200000002"/>
    <s v="7E"/>
    <s v="Nitrogen Dioxide"/>
    <s v="PASS"/>
    <s v="NA"/>
    <s v="Y"/>
    <s v="Tested pollutants: NO2, NO; Permitted Allowable Emission Rate = 2.0 gr/BHP-hr; Permitted Maximum Operating Rate = 1320 BHP; Average Tested Emission Rate = 0.86 gr/BHP-hr; Average Tested Operating Rate = 1197.0 BHP; Results = Passed; AFS Date = 2012-01-04 00:00:00.0; AFS ID = legacy) The NOx emisssions limit is based on the NOx SIP Call Rule."/>
    <m/>
  </r>
  <r>
    <x v="4"/>
    <n v="237"/>
    <x v="47"/>
    <s v="Tennessee Gas Pipeline - Station 214"/>
    <s v="2029 Cobbler Road NE"/>
    <s v="Carrollton"/>
    <s v="44615"/>
    <s v="0000"/>
    <s v="Carroll"/>
    <x v="14"/>
    <s v="1320 HP (14.52 mmBtu/hr) natural gas-fired, spark ignition, 4-cycle/rich burn, reciprocating pipeline compressor engine with non-selective catalytic reduction"/>
    <x v="1"/>
    <m/>
    <d v="2011-08-16T00:00:00"/>
    <s v="Catalytic Converter"/>
    <s v="TGP/El Paso Co. technicians"/>
    <m/>
    <m/>
    <m/>
    <m/>
    <m/>
    <m/>
    <m/>
    <n v="0.86"/>
    <x v="22"/>
    <n v="10.938787200000002"/>
    <s v="7E"/>
    <s v="Nitrogen Oxide"/>
    <s v="PASS"/>
    <s v="NA"/>
    <s v="Y"/>
    <s v="Tested pollutants: NO2, NO; Permitted Allowable Emission Rate = 2.0 gr/BHP-hr; Permitted Maximum Operating Rate = 1320 BHP; Average Tested Emission Rate = 0.86 gr/BHP-hr; Average Tested Operating Rate = 1197.0 BHP; Results = Passed; AFS Date = 2012-01-04 00:00:00.0; AFS ID = legacy) The NOx emisssions limit is based on the NOx SIP Call Rule."/>
    <m/>
  </r>
  <r>
    <x v="3"/>
    <n v="7"/>
    <x v="47"/>
    <s v="Tennessee Gas Pipeline - Station 214"/>
    <s v="2029 Cobbler Road NE"/>
    <s v="Carrollton"/>
    <s v="44615"/>
    <s v="0000"/>
    <s v="Carroll"/>
    <x v="19"/>
    <s v="1320 HP (14.52 mmBtu/hr) natural gas-fired, spark ignition, 4-cycle/rich burn, reciprocating pipeline compressor engine with non-selective catalytic reduction"/>
    <x v="1"/>
    <m/>
    <d v="2010-08-31T00:00:00"/>
    <s v="NSCR"/>
    <s v="Plant Services Dept of Tennessee Gas Pipeline"/>
    <m/>
    <m/>
    <m/>
    <m/>
    <m/>
    <m/>
    <m/>
    <n v="0.91"/>
    <x v="22"/>
    <n v="11.574763200000001"/>
    <s v="7E"/>
    <s v="Nitrogen Dioxide"/>
    <s v="PASS"/>
    <s v="NA"/>
    <s v="Y"/>
    <s v="Tested pollutants:NO2, NO; Permitted Allowable Emission Rate = 2.0 grams/BHP-hr; Permitted Maximum Operating Rate = 1320 HP; Average Tested Emission Rate = 0.91 gram/BHP-hr; Average Tested Operating Rate = 1285 HP; Results = Passed; AFS Date = 2010-11-19 00:00:00.0; AFS ID = legacy) OAC rule 3745-14-12 (NOx SIP call)_x000d__x000a_Ave catalyst inlet temp was 1082.7¿F._x000d__x000a_Ave catalyst differential pressure was 3.88&quot; H2O."/>
    <m/>
  </r>
  <r>
    <x v="10"/>
    <n v="1481"/>
    <x v="43"/>
    <s v="Miller Compressor Station"/>
    <s v="51103 Twp Rd 847"/>
    <s v="Seneca Twp."/>
    <s v="43788"/>
    <m/>
    <s v="Monroe"/>
    <x v="13"/>
    <s v="Waukesha 1680 bhp Model L7044GSI 4-stroke Natural Gas Rich Burn Gas Compressor Engine Model Year 2014 controlled by a catalyst"/>
    <x v="1"/>
    <s v="Waukesha L7044GSI"/>
    <d v="2016-01-29T00:00:00"/>
    <s v="C-2706C(Catalytic Converter): Engine Catalyst"/>
    <s v="E2 Energy Services"/>
    <s v="1680 hp"/>
    <s v="0.25 g/hp-hr"/>
    <s v="1545 hp"/>
    <s v="1.15 g/hp-hr"/>
    <s v="g/hp/hr"/>
    <n v="1.1499999999999999"/>
    <n v="1545"/>
    <n v="1.1499999999999999"/>
    <x v="19"/>
    <n v="18.616751999999998"/>
    <s v="6348 03"/>
    <s v="NOx - Nitrogen Oxides"/>
    <s v="FF"/>
    <s v="Y"/>
    <s v="NA"/>
    <m/>
    <m/>
  </r>
  <r>
    <x v="4"/>
    <n v="240"/>
    <x v="47"/>
    <s v="Tennessee Gas Pipeline - Station 214"/>
    <s v="2029 Cobbler Road NE"/>
    <s v="Carrollton"/>
    <s v="44615"/>
    <s v="0000"/>
    <s v="Carroll"/>
    <x v="16"/>
    <s v="1320 HP (14.52 mmBtu/hr) natural gas-fired, spark ignition, 4-cycle/rich burn, reciprocating pipeline compressor engine with non-selective catalytic reduction"/>
    <x v="1"/>
    <m/>
    <d v="2011-08-17T00:00:00"/>
    <s v="Catalytic Converter"/>
    <s v="TGP/El Paso Co. technicians"/>
    <m/>
    <m/>
    <m/>
    <m/>
    <m/>
    <m/>
    <m/>
    <n v="1.23"/>
    <x v="22"/>
    <n v="15.6450096"/>
    <s v="7E"/>
    <s v="Nitrogen Oxide"/>
    <s v="PASS"/>
    <s v="NA"/>
    <s v="Y"/>
    <s v="Tested pollutants: NO2, NO; Permitted Allowable Emission Rate = 2.0 gr/BHP-hr; Permitted Maximum Operating Rate = 1320 BHP; Average Tested Emission Rate = 1.23 gr/BHP-hr; Average Tested Operating Rate = 1275.7 BHP; Results = Passed; AFS Date = 2012-01-04 00:00:00.0; AFS ID = legacy) The NOx emisssions limit is based on the NOx SIP Call Rule."/>
    <m/>
  </r>
  <r>
    <x v="4"/>
    <n v="241"/>
    <x v="47"/>
    <s v="Tennessee Gas Pipeline - Station 214"/>
    <s v="2029 Cobbler Road NE"/>
    <s v="Carrollton"/>
    <s v="44615"/>
    <s v="0000"/>
    <s v="Carroll"/>
    <x v="16"/>
    <s v="1320 HP (14.52 mmBtu/hr) natural gas-fired, spark ignition, 4-cycle/rich burn, reciprocating pipeline compressor engine with non-selective catalytic reduction"/>
    <x v="1"/>
    <m/>
    <d v="2011-08-17T00:00:00"/>
    <s v="Catalytic Converter"/>
    <s v="TGP/El Paso Co. technicians"/>
    <m/>
    <m/>
    <m/>
    <m/>
    <m/>
    <m/>
    <m/>
    <n v="1.23"/>
    <x v="22"/>
    <n v="15.6450096"/>
    <s v="7E"/>
    <s v="Nitrogen Dioxide"/>
    <s v="PASS"/>
    <s v="NA"/>
    <s v="Y"/>
    <s v="Tested pollutants: NO2, NO; Permitted Allowable Emission Rate = 2.0 gr/BHP-hr; Permitted Maximum Operating Rate = 1320 BHP; Average Tested Emission Rate = 1.23 gr/BHP-hr; Average Tested Operating Rate = 1275.7 BHP; Results = Passed; AFS Date = 2012-01-04 00:00:00.0; AFS ID = legacy) The NOx emisssions limit is based on the NOx SIP Call Rule."/>
    <m/>
  </r>
  <r>
    <x v="3"/>
    <n v="9"/>
    <x v="47"/>
    <s v="Tennessee Gas Pipeline - Station 214"/>
    <s v="2029 Cobbler Road NE"/>
    <s v="Carrollton"/>
    <s v="44615"/>
    <s v="0000"/>
    <s v="Carroll"/>
    <x v="3"/>
    <s v="1320 HP (14.52 mmBtu/hr) natural gas-fired, spark ignition, 4-cycle/rich burn, reciprocating pipeline compressor engine with non-selective catalytic reduction"/>
    <x v="1"/>
    <m/>
    <d v="2010-08-26T00:00:00"/>
    <s v="NSCR"/>
    <s v="Plant Services Dept of Tennessee Gas Pipeline"/>
    <m/>
    <m/>
    <m/>
    <m/>
    <m/>
    <m/>
    <m/>
    <n v="1.25"/>
    <x v="22"/>
    <n v="15.899400000000002"/>
    <s v="7E"/>
    <s v="Nitrogen Oxide"/>
    <s v="PASS"/>
    <s v="NA"/>
    <s v="Y"/>
    <s v="Tested pollutants:NO2, NO; Permitted Allowable Emission Rate = 2.0 grams/BHP-hr; Permitted Maximum Operating Rate = 1320 HP; Average Tested Emission Rate = 1.25 gram/BHP-hr; Average Tested Operating Rate = 1324 HP; Results = Passed; AFS Date = 2010-11-19 00:00:00.0; AFS ID = legacy) OAC rule 3745-14-12 (NOx SIP call)_x000d__x000a_Catalyst inlet temp was 1079.7¿F_x000d__x000a_Catalyst differential pressure was 3.55&quot; H2O"/>
    <m/>
  </r>
  <r>
    <x v="3"/>
    <n v="11"/>
    <x v="47"/>
    <s v="Tennessee Gas Pipeline - Station 214"/>
    <s v="2029 Cobbler Road NE"/>
    <s v="Carrollton"/>
    <s v="44615"/>
    <s v="0000"/>
    <s v="Carroll"/>
    <x v="15"/>
    <s v="1320 HP (14.52 mmBtu/hr) natural gas-fired, spark ignition, 4-cycle/rich burn, reciprocating pipeline compressor engine with non-selective catalytic reduction"/>
    <x v="1"/>
    <m/>
    <d v="2010-08-25T00:00:00"/>
    <s v="NSCR"/>
    <s v="Plant Services Dept of Tennessee Gas Pipeline"/>
    <m/>
    <m/>
    <m/>
    <m/>
    <m/>
    <m/>
    <m/>
    <n v="1.31"/>
    <x v="22"/>
    <n v="16.662571200000002"/>
    <s v="7E"/>
    <s v="Nitrogen Oxide"/>
    <s v="PASS"/>
    <s v="NA"/>
    <s v="Y"/>
    <s v="Tested pollutants:NO2, NO; Permitted Allowable Emission Rate = 2.0 grams/BHP-hr; Permitted Maximum Operating Rate = 1320 HP; Average Tested Emission Rate = 1.31 gram/BHP-hr; Average Tested Operating Rate = 1315 HP; Results = Passed; AFS Date = 2010-11-19 00:00:00.0; AFS ID = legacy) OAC rule 3745-14-12 (NOx SIP call)_x000d__x000a_Ave catalyst inlet temp was 1065.0¿F._x000d__x000a_Ave catalyst differential presssure was 3.83&quot; H2O."/>
    <m/>
  </r>
  <r>
    <x v="3"/>
    <n v="12"/>
    <x v="47"/>
    <s v="Tennessee Gas Pipeline - Station 214"/>
    <s v="2029 Cobbler Road NE"/>
    <s v="Carrollton"/>
    <s v="44615"/>
    <s v="0000"/>
    <s v="Carroll"/>
    <x v="13"/>
    <s v="1320 HP (14.52 mmBtu/hr) natural gas-fired, spark ignition, 4-cycle/rich burn, reciprocating pipeline compressor engine with non-selective catalytic reduction"/>
    <x v="1"/>
    <m/>
    <d v="2010-08-31T00:00:00"/>
    <s v="NSCR"/>
    <s v="Plant Services Dept of Tennessee Gas Pipeline"/>
    <m/>
    <m/>
    <m/>
    <m/>
    <m/>
    <m/>
    <m/>
    <n v="1.34"/>
    <x v="22"/>
    <n v="17.044156800000003"/>
    <s v="7E"/>
    <s v="Nitrogen Oxide"/>
    <s v="PASS"/>
    <s v="NA"/>
    <s v="Y"/>
    <s v="Tested pollutants:NO2, NO; Permitted Allowable Emission Rate = 2.0 grams/BHP-hr; Permitted Maximum Operating Rate = 1320 HP; Average Tested Emission Rate = 1.34 gram/BHP-hr; Average Tested Operating Rate = 1305 HP; Results = Passed; AFS Date = 2010-11-19 00:00:00.0; AFS ID = legacy) OAC rule 3745-14-12 (NOx SIP call)_x000d__x000a_Ave catalyst inlet temp was 1059.7¿F._x000d__x000a_Ave catalyst differential pressure was 3.78&quot; H2O."/>
    <m/>
  </r>
  <r>
    <x v="3"/>
    <n v="16"/>
    <x v="47"/>
    <s v="Tennessee Gas Pipeline - Station 214"/>
    <s v="2029 Cobbler Road NE"/>
    <s v="Carrollton"/>
    <s v="44615"/>
    <s v="0000"/>
    <s v="Carroll"/>
    <x v="14"/>
    <s v="1320 HP (14.52 mmBtu/hr) natural gas-fired, spark ignition, 4-cycle/rich burn, reciprocating pipeline compressor engine with non-selective catalytic reduction"/>
    <x v="1"/>
    <m/>
    <d v="2010-08-26T00:00:00"/>
    <s v="NSCR"/>
    <s v="Plant Services Dept of Tennessee Gas Pipeline"/>
    <m/>
    <m/>
    <m/>
    <m/>
    <m/>
    <m/>
    <m/>
    <n v="1.53"/>
    <x v="22"/>
    <n v="19.460865600000002"/>
    <s v="7E"/>
    <s v="Nitrogen Dioxide"/>
    <s v="PASS"/>
    <s v="NA"/>
    <s v="Y"/>
    <s v="Tested pollutants:NO2, NO; Permitted Allowable Emission Rate = 2.0 grams/BHP-hr; Permitted Maximum Operating Rate = 1320 HP; Average Tested Emission Rate = 1.53 gram/BHP-hr; Average Tested Operating Rate = 1304 HP; Results = Passed; AFS Date = 2010-11-19 00:00:00.0; AFS ID = legacy) OAC rule 3745-14-12 (NOx SIP call)_x000d__x000a_Ave catalyst inlet temp was 1069.8¿F._x000d__x000a_Ave catalyst differential pressure was 3.88&quot; H2O."/>
    <m/>
  </r>
  <r>
    <x v="4"/>
    <n v="252"/>
    <x v="47"/>
    <s v="Tennessee Gas Pipeline - Station 214"/>
    <s v="2029 Cobbler Road NE"/>
    <s v="Carrollton"/>
    <s v="44615"/>
    <s v="0000"/>
    <s v="Carroll"/>
    <x v="3"/>
    <s v="1320 HP (14.52 mmBtu/hr) natural gas-fired, spark ignition, 4-cycle/rich burn, reciprocating pipeline compressor engine with non-selective catalytic reduction"/>
    <x v="1"/>
    <m/>
    <d v="2011-09-22T00:00:00"/>
    <s v="Catalytic Converter"/>
    <s v="TGP/El Paso Co. technicians"/>
    <m/>
    <m/>
    <m/>
    <m/>
    <m/>
    <m/>
    <m/>
    <n v="1.6"/>
    <x v="22"/>
    <n v="20.351232000000003"/>
    <s v="7E"/>
    <s v="Nitrogen Dioxide"/>
    <s v="PASS"/>
    <s v="NA"/>
    <s v="Y"/>
    <s v="Tested pollutants: NO2, NO; Permitted Allowable Emission Rate = 2.0 gr/BHP-hr; Permitted Maximum Operating Rate = 1320 BHP; Average Tested Emission Rate = 1.6 gr/BHP-hr; Average Tested Operating Rate = 1,273.3 BHP; Results = Passed; AFS Date = 2012-01-04 00:00:00.0; AFS ID = legacy) The NOx emisssions limit is based on the NOx SIP Call Rule."/>
    <m/>
  </r>
  <r>
    <x v="4"/>
    <n v="253"/>
    <x v="47"/>
    <s v="Tennessee Gas Pipeline - Station 214"/>
    <s v="2029 Cobbler Road NE"/>
    <s v="Carrollton"/>
    <s v="44615"/>
    <s v="0000"/>
    <s v="Carroll"/>
    <x v="3"/>
    <s v="1320 HP (14.52 mmBtu/hr) natural gas-fired, spark ignition, 4-cycle/rich burn, reciprocating pipeline compressor engine with non-selective catalytic reduction"/>
    <x v="1"/>
    <m/>
    <d v="2011-09-22T00:00:00"/>
    <s v="Catalytic Converter"/>
    <s v="TGP/El Paso Co. technicians"/>
    <m/>
    <m/>
    <m/>
    <m/>
    <m/>
    <m/>
    <m/>
    <n v="1.6"/>
    <x v="22"/>
    <n v="20.351232000000003"/>
    <s v="7E"/>
    <s v="Nitrogen Oxide"/>
    <s v="PASS"/>
    <s v="NA"/>
    <s v="Y"/>
    <s v="Tested pollutants: NO2, NO; Permitted Allowable Emission Rate = 2.0 gr/BHP-hr; Permitted Maximum Operating Rate = 1320 BHP; Average Tested Emission Rate = 1.6 gr/BHP-hr; Average Tested Operating Rate = 1,273.3 BHP; Results = Passed; AFS Date = 2012-01-04 00:00:00.0; AFS ID = legacy) The NOx emisssions limit is based on the NOx SIP Call Rule."/>
    <m/>
  </r>
  <r>
    <x v="4"/>
    <n v="238"/>
    <x v="47"/>
    <s v="Tennessee Gas Pipeline - Station 214"/>
    <s v="2029 Cobbler Road NE"/>
    <s v="Carrollton"/>
    <s v="44615"/>
    <s v="0000"/>
    <s v="Carroll"/>
    <x v="20"/>
    <s v="1320 HP (14.52 mmBtu/hr) natural gas-fired, spark ignition, 4-cycle/rich burn, reciprocating pipeline compressor engine with non-selective catalytic reduction"/>
    <x v="1"/>
    <m/>
    <d v="2011-08-17T00:00:00"/>
    <s v="Catalytic Converter"/>
    <s v="TGP/El Paso Co. technicians"/>
    <m/>
    <m/>
    <m/>
    <m/>
    <m/>
    <m/>
    <m/>
    <n v="1.62"/>
    <x v="22"/>
    <n v="20.605622400000001"/>
    <s v="7E"/>
    <s v="Nitrogen Dioxide"/>
    <s v="PASS"/>
    <s v="NA"/>
    <s v="Y"/>
    <s v="Tested pollutants: NO2, NO; Permitted Allowable Emission Rate = 2.0 gr/BHP-hr; Permitted Maximum Operating Rate = 1320 BHP; Average Tested Emission Rate = 1.62 gr/BHP-hr; Average Tested Operating Rate = 1312.3 BHP; Results = Passed; AFS Date = 2012-01-04 00:00:00.0; AFS ID = legacy) The NOx emisssions limit is based on the NOx SIP Call Rule."/>
    <m/>
  </r>
  <r>
    <x v="4"/>
    <n v="239"/>
    <x v="47"/>
    <s v="Tennessee Gas Pipeline - Station 214"/>
    <s v="2029 Cobbler Road NE"/>
    <s v="Carrollton"/>
    <s v="44615"/>
    <s v="0000"/>
    <s v="Carroll"/>
    <x v="20"/>
    <s v="1320 HP (14.52 mmBtu/hr) natural gas-fired, spark ignition, 4-cycle/rich burn, reciprocating pipeline compressor engine with non-selective catalytic reduction"/>
    <x v="1"/>
    <m/>
    <d v="2011-08-17T00:00:00"/>
    <s v="Catalytic Converter"/>
    <s v="TGP/El Paso Co. technicians"/>
    <m/>
    <m/>
    <m/>
    <m/>
    <m/>
    <m/>
    <m/>
    <n v="1.62"/>
    <x v="22"/>
    <n v="20.605622400000001"/>
    <s v="7E"/>
    <s v="Nitrogen Oxide"/>
    <s v="PASS"/>
    <s v="NA"/>
    <s v="Y"/>
    <s v="Tested pollutants: NO2, NO; Permitted Allowable Emission Rate = 2.0 gr/BHP-hr; Permitted Maximum Operating Rate = 1320 BHP; Average Tested Emission Rate = 1.62 gr/BHP-hr; Average Tested Operating Rate = 1312.3 BHP; Results = Passed; AFS Date = 2012-01-04 00:00:00.0; AFS ID = legacy) The NOx emisssions limit is based on the NOx SIP Call Rule."/>
    <m/>
  </r>
  <r>
    <x v="4"/>
    <n v="254"/>
    <x v="47"/>
    <s v="Tennessee Gas Pipeline - Station 214"/>
    <s v="2029 Cobbler Road NE"/>
    <s v="Carrollton"/>
    <s v="44615"/>
    <s v="0000"/>
    <s v="Carroll"/>
    <x v="15"/>
    <s v="1320 HP (14.52 mmBtu/hr) natural gas-fired, spark ignition, 4-cycle/rich burn, reciprocating pipeline compressor engine with non-selective catalytic reduction"/>
    <x v="1"/>
    <m/>
    <d v="2011-09-22T00:00:00"/>
    <s v="Catalytic Converter"/>
    <s v="TGP/El Paso Co. technicians"/>
    <m/>
    <m/>
    <m/>
    <m/>
    <m/>
    <m/>
    <m/>
    <n v="1.71"/>
    <x v="22"/>
    <n v="21.750379200000001"/>
    <s v="7E"/>
    <s v="Nitrogen Dioxide"/>
    <s v="PASS"/>
    <s v="NA"/>
    <s v="Y"/>
    <s v="Tested pollutants: NO2, NO; Permitted Allowable Emission Rate = 2.0 gr/BHP-hr; Permitted Maximum Operating Rate = 1320 BHP; Average Tested Emission Rate = 1.71 gr/BHP-hr; Average Tested Operating Rate = 1277.0 BHP; Results = Passed; AFS Date = 2012-01-04 00:00:00.0; AFS ID = legacy) The NOx emisssions limit is based on the NOx SIP Call Rule."/>
    <m/>
  </r>
  <r>
    <x v="4"/>
    <n v="255"/>
    <x v="47"/>
    <s v="Tennessee Gas Pipeline - Station 214"/>
    <s v="2029 Cobbler Road NE"/>
    <s v="Carrollton"/>
    <s v="44615"/>
    <s v="0000"/>
    <s v="Carroll"/>
    <x v="15"/>
    <s v="1320 HP (14.52 mmBtu/hr) natural gas-fired, spark ignition, 4-cycle/rich burn, reciprocating pipeline compressor engine with non-selective catalytic reduction"/>
    <x v="1"/>
    <m/>
    <d v="2011-09-22T00:00:00"/>
    <s v="Catalytic Converter"/>
    <s v="TGP/El Paso Co. technicians"/>
    <m/>
    <m/>
    <m/>
    <m/>
    <m/>
    <m/>
    <m/>
    <n v="1.71"/>
    <x v="22"/>
    <n v="21.750379200000001"/>
    <s v="7E"/>
    <s v="Nitrogen Oxide"/>
    <s v="PASS"/>
    <s v="NA"/>
    <s v="Y"/>
    <s v="Tested pollutants: NO2, NO; Permitted Allowable Emission Rate = 2.0 gr/BHP-hr; Permitted Maximum Operating Rate = 1320 BHP; Average Tested Emission Rate = 1.71 gr/BHP-hr; Average Tested Operating Rate = 1277.0 BHP; Results = Passed; AFS Date = 2012-01-04 00:00:00.0; AFS ID = legacy) The NOx emisssions limit is based on the NOx SIP Call Rule."/>
    <m/>
  </r>
  <r>
    <x v="4"/>
    <n v="256"/>
    <x v="47"/>
    <s v="Tennessee Gas Pipeline - Station 214"/>
    <s v="2029 Cobbler Road NE"/>
    <s v="Carrollton"/>
    <s v="44615"/>
    <s v="0000"/>
    <s v="Carroll"/>
    <x v="19"/>
    <s v="1320 HP (14.52 mmBtu/hr) natural gas-fired, spark ignition, 4-cycle/rich burn, reciprocating pipeline compressor engine with non-selective catalytic reduction"/>
    <x v="1"/>
    <m/>
    <d v="2011-09-22T00:00:00"/>
    <s v="Catalytic Converter"/>
    <s v="TGP/El Paso Co. technicians"/>
    <m/>
    <m/>
    <m/>
    <m/>
    <m/>
    <m/>
    <m/>
    <n v="1.71"/>
    <x v="22"/>
    <n v="21.750379200000001"/>
    <s v="7E"/>
    <s v="Nitrogen Oxide"/>
    <s v="PASS"/>
    <s v="NA"/>
    <s v="Y"/>
    <s v="Tested pollutants: NO2, NO; Permitted Allowable Emission Rate = 2.0 gr/BHP-hr; Permitted Maximum Operating Rate = 1320 BHP; Average Tested Emission Rate = 1.71 gr/BHP-hr; Average Tested Operating Rate = 1,273.3 BHP; Results = Passed; AFS Date = 2012-01-04 00:00:00.0; AFS ID = legacy) The NOx emisssions limit is based on the NOx SIP Call Rule."/>
    <m/>
  </r>
  <r>
    <x v="4"/>
    <n v="257"/>
    <x v="47"/>
    <s v="Tennessee Gas Pipeline - Station 214"/>
    <s v="2029 Cobbler Road NE"/>
    <s v="Carrollton"/>
    <s v="44615"/>
    <s v="0000"/>
    <s v="Carroll"/>
    <x v="19"/>
    <s v="1320 HP (14.52 mmBtu/hr) natural gas-fired, spark ignition, 4-cycle/rich burn, reciprocating pipeline compressor engine with non-selective catalytic reduction"/>
    <x v="1"/>
    <m/>
    <d v="2011-09-22T00:00:00"/>
    <s v="Catalytic Converter"/>
    <s v="TGP/El Paso Co. technicians"/>
    <m/>
    <m/>
    <m/>
    <m/>
    <m/>
    <m/>
    <m/>
    <n v="1.71"/>
    <x v="22"/>
    <n v="21.750379200000001"/>
    <s v="7E"/>
    <s v="Nitrogen Dioxide"/>
    <s v="PASS"/>
    <s v="NA"/>
    <s v="Y"/>
    <s v="Tested pollutants: NO2, NO; Permitted Allowable Emission Rate = 2.0 gr/BHP-hr; Permitted Maximum Operating Rate = 1320 BHP; Average Tested Emission Rate = 1.71 gr/BHP-hr; Average Tested Operating Rate = 1,273.3 BHP; Results = Passed; AFS Date = 2012-01-04 00:00:00.0; AFS ID = legacy) The NOx emisssions limit is based on the NOx SIP Call Rule."/>
    <m/>
  </r>
  <r>
    <x v="10"/>
    <n v="1479"/>
    <x v="43"/>
    <s v="Miller Compressor Station"/>
    <s v="51103 Twp Rd 847"/>
    <s v="Seneca Twp."/>
    <s v="43788"/>
    <m/>
    <s v="Monroe"/>
    <x v="12"/>
    <s v="Waukesha 1680 bhp Model L7044GSI 4-stroke Natural Gas Rich Burn Gas Compressor Engine Model Year 2014 controlled by a catalyst"/>
    <x v="1"/>
    <s v="Waukesha L7044GSI"/>
    <d v="2016-02-05T00:00:00"/>
    <s v="C-2705C(Catalytic Converter): Engine Catalyst"/>
    <s v="E2 Energy Services"/>
    <s v="1680 hp"/>
    <s v="0.25 g/hp-hr"/>
    <s v="1542 hp"/>
    <s v="2.40 g/hp-hr"/>
    <s v="g/hp/hr"/>
    <n v="2.4"/>
    <n v="1542"/>
    <n v="2.4"/>
    <x v="19"/>
    <n v="38.852352000000003"/>
    <s v="6348 03"/>
    <s v="NOx - Nitrogen Oxides"/>
    <s v="FF"/>
    <s v="Y"/>
    <s v="NA"/>
    <m/>
    <m/>
  </r>
  <r>
    <x v="10"/>
    <n v="1603"/>
    <x v="41"/>
    <s v="E2 Appalachian Compression LLC - Upper Hill"/>
    <s v="Opossum Run Rd and Town Hwy 120"/>
    <s v="Sarahsville"/>
    <s v="43779"/>
    <m/>
    <s v="Noble"/>
    <x v="9"/>
    <s v="1,680 Hp. Waukesha (L7044GSI) natural gas-fired, rich burn, turbocharged, with oxidation catalyst, compressor engine."/>
    <x v="1"/>
    <s v="Waukesha L7044GSI"/>
    <d v="2016-04-29T00:00:00"/>
    <s v="C-3(Catalytic Converter): Engine Catalyst; C-9(Catalytic Converter): Engine Catalyst"/>
    <s v="Alliance Source Testing"/>
    <s v="1680 hp"/>
    <s v="2.0 g/hp-hr"/>
    <s v="1658 hp"/>
    <s v="3.19 g/hp-hr"/>
    <s v="g/hp/hr"/>
    <n v="3.19"/>
    <n v="1658"/>
    <n v="3.19"/>
    <x v="19"/>
    <n v="51.641251200000006"/>
    <s v="7E"/>
    <s v="Nitrogen Dioxide"/>
    <s v="FF"/>
    <s v="Y"/>
    <s v="NA"/>
    <m/>
    <m/>
  </r>
  <r>
    <x v="10"/>
    <n v="1615"/>
    <x v="41"/>
    <s v="E2 Appalachian Compression LLC - Upper Hill"/>
    <s v="Opossum Run Rd and Town Hwy 120"/>
    <s v="Sarahsville"/>
    <s v="43779"/>
    <m/>
    <s v="Noble"/>
    <x v="9"/>
    <s v="1,680 Hp. Waukesha (L7044GSI) natural gas-fired, rich burn, turbocharged, with oxidation catalyst, compressor engine."/>
    <x v="1"/>
    <s v="Waukesha L7044GSI"/>
    <d v="2016-04-29T00:00:00"/>
    <s v="C-3(Catalytic Converter): Engine Catalyst; C-9(Catalytic Converter): Engine Catalyst"/>
    <s v="Ecotest Energy Services"/>
    <s v="1680 hp"/>
    <s v="2.0 g/hp-hr"/>
    <s v="1658 hp"/>
    <s v="3.19 g/hp-hr"/>
    <s v="g/hp/hr"/>
    <n v="3.19"/>
    <n v="1658"/>
    <n v="3.19"/>
    <x v="19"/>
    <n v="51.641251200000006"/>
    <s v="6348 03"/>
    <s v="NOx - Nitrogen Oxides"/>
    <s v="FF"/>
    <s v="Y"/>
    <s v="NA"/>
    <m/>
    <m/>
  </r>
  <r>
    <x v="10"/>
    <n v="1603"/>
    <x v="41"/>
    <s v="E2 Appalachian Compression LLC - Upper Hill"/>
    <s v="Opossum Run Rd and Town Hwy 120"/>
    <s v="Sarahsville"/>
    <s v="43779"/>
    <m/>
    <s v="Noble"/>
    <x v="9"/>
    <s v="1,680 Hp. Waukesha (L7044GSI) natural gas-fired, rich burn, turbocharged, with oxidation catalyst, compressor engine."/>
    <x v="1"/>
    <s v="Waukesha L7044GSI"/>
    <d v="2016-04-29T00:00:00"/>
    <s v="C-3(Catalytic Converter): Engine Catalyst; C-9(Catalytic Converter): Engine Catalyst"/>
    <s v="Alliance Source Testing"/>
    <s v="1680 hp"/>
    <s v="2.0 g/hp-hr"/>
    <s v="1658 hp"/>
    <s v="3.19 g/hp-hr"/>
    <s v="g/hp/hr"/>
    <n v="0.13600000000000001"/>
    <n v="1658"/>
    <n v="3.19"/>
    <x v="19"/>
    <n v="51.641251200000006"/>
    <s v="7E"/>
    <s v="Nitrogen Dioxide"/>
    <s v="FF"/>
    <s v="Y"/>
    <s v="NA"/>
    <m/>
    <m/>
  </r>
  <r>
    <x v="10"/>
    <n v="1615"/>
    <x v="41"/>
    <s v="E2 Appalachian Compression LLC - Upper Hill"/>
    <s v="Opossum Run Rd and Town Hwy 120"/>
    <s v="Sarahsville"/>
    <s v="43779"/>
    <m/>
    <s v="Noble"/>
    <x v="9"/>
    <s v="1,680 Hp. Waukesha (L7044GSI) natural gas-fired, rich burn, turbocharged, with oxidation catalyst, compressor engine."/>
    <x v="1"/>
    <s v="Waukesha L7044GSI"/>
    <d v="2016-04-29T00:00:00"/>
    <s v="C-3(Catalytic Converter): Engine Catalyst; C-9(Catalytic Converter): Engine Catalyst"/>
    <s v="Ecotest Energy Services"/>
    <s v="1680 hp"/>
    <s v="2.0 g/hp-hr"/>
    <s v="1658 hp"/>
    <s v="3.19 g/hp-hr"/>
    <s v="g/hp/hr"/>
    <n v="0.15"/>
    <n v="1658"/>
    <n v="3.19"/>
    <x v="19"/>
    <n v="51.641251200000006"/>
    <s v="6348 03"/>
    <s v="NOx - Nitrogen Oxides"/>
    <s v="FF"/>
    <s v="Y"/>
    <s v="NA"/>
    <m/>
    <m/>
  </r>
  <r>
    <x v="10"/>
    <n v="1621"/>
    <x v="41"/>
    <s v="E2 Appalachian Compression LLC - Upper Hill"/>
    <s v="Opossum Run Rd and Town Hwy 120"/>
    <s v="Sarahsville"/>
    <s v="43779"/>
    <m/>
    <s v="Noble"/>
    <x v="8"/>
    <s v="1,680 Hp. Waukesha (L7044GSI) natural gas-fired, rich burn, turbocharged, with oxidation catalyst, compressor engine."/>
    <x v="1"/>
    <s v="Waukesha L7044GSI"/>
    <d v="2016-07-13T00:00:00"/>
    <s v="C-2(Catalytic Converter): Engine Catalyst; C-8(Catalytic Converter): Engine Catalyst"/>
    <s v="Alliance Source Testing"/>
    <s v="1,680 hp"/>
    <s v="160 ppm"/>
    <s v="1,529 hp"/>
    <s v="7.0 ppm"/>
    <m/>
    <m/>
    <n v="1529"/>
    <m/>
    <x v="19"/>
    <n v="0"/>
    <s v="7E"/>
    <s v="Nitrogen Dioxide"/>
    <s v="PP"/>
    <s v="Y"/>
    <s v="NA"/>
    <m/>
    <m/>
  </r>
  <r>
    <x v="10"/>
    <n v="1622"/>
    <x v="41"/>
    <s v="E2 Appalachian Compression LLC - Upper Hill"/>
    <s v="Opossum Run Rd and Town Hwy 120"/>
    <s v="Sarahsville"/>
    <s v="43779"/>
    <m/>
    <s v="Noble"/>
    <x v="15"/>
    <s v="1,680 Hp. Waukesha (L7044GSI) natural gas-fired, rich burn, turbocharged, with oxidation catalyst, compressor engine."/>
    <x v="1"/>
    <s v="Waukesha L7044GSI"/>
    <d v="2016-07-13T00:00:00"/>
    <s v="C-2(Catalytic Converter): Engine Catalyst; C-8(Catalytic Converter): Engine Catalyst"/>
    <s v="Alliance Source Testing"/>
    <s v="1,680 hp"/>
    <s v="160 ppm"/>
    <s v="1,528 hp"/>
    <s v="4.3 ppm"/>
    <m/>
    <m/>
    <n v="1528"/>
    <m/>
    <x v="19"/>
    <n v="0"/>
    <s v="7E"/>
    <s v="Nitrogen Dioxide"/>
    <s v="PP"/>
    <s v="Y"/>
    <s v="NA"/>
    <m/>
    <m/>
  </r>
  <r>
    <x v="10"/>
    <n v="1621"/>
    <x v="41"/>
    <s v="E2 Appalachian Compression LLC - Upper Hill"/>
    <s v="Opossum Run Rd and Town Hwy 120"/>
    <s v="Sarahsville"/>
    <s v="43779"/>
    <m/>
    <s v="Noble"/>
    <x v="8"/>
    <s v="1,680 Hp. Waukesha (L7044GSI) natural gas-fired, rich burn, turbocharged, with oxidation catalyst, compressor engine."/>
    <x v="1"/>
    <s v="Waukesha L7044GSI"/>
    <d v="2016-07-13T00:00:00"/>
    <s v="C-2(Catalytic Converter): Engine Catalyst; C-8(Catalytic Converter): Engine Catalyst"/>
    <s v="Alliance Source Testing"/>
    <s v="1,680 hp"/>
    <s v="160 ppm"/>
    <s v="1,529 hp"/>
    <s v="7.0 ppm"/>
    <m/>
    <m/>
    <m/>
    <m/>
    <x v="19"/>
    <m/>
    <s v="7E"/>
    <s v="Nitrogen Dioxide"/>
    <s v="PP"/>
    <s v="Y"/>
    <s v="NA"/>
    <m/>
    <m/>
  </r>
  <r>
    <x v="10"/>
    <n v="1622"/>
    <x v="41"/>
    <s v="E2 Appalachian Compression LLC - Upper Hill"/>
    <s v="Opossum Run Rd and Town Hwy 120"/>
    <s v="Sarahsville"/>
    <s v="43779"/>
    <m/>
    <s v="Noble"/>
    <x v="15"/>
    <s v="1,680 Hp. Waukesha (L7044GSI) natural gas-fired, rich burn, turbocharged, with oxidation catalyst, compressor engine."/>
    <x v="1"/>
    <s v="Waukesha L7044GSI"/>
    <d v="2016-07-13T00:00:00"/>
    <s v="C-2(Catalytic Converter): Engine Catalyst; C-8(Catalytic Converter): Engine Catalyst"/>
    <s v="Alliance Source Testing"/>
    <s v="1,680 hp"/>
    <s v="160 ppm"/>
    <s v="1,528 hp"/>
    <s v="4.3 ppm"/>
    <m/>
    <m/>
    <m/>
    <m/>
    <x v="19"/>
    <m/>
    <s v="7E"/>
    <s v="Nitrogen Dioxide"/>
    <s v="PP"/>
    <s v="Y"/>
    <s v="NA"/>
    <m/>
    <m/>
  </r>
  <r>
    <x v="8"/>
    <n v="27"/>
    <x v="47"/>
    <s v="Tennessee Gas Pipeline - Station 214"/>
    <s v="2029 Cobbler Road NE"/>
    <s v="Carrollton"/>
    <s v="44615"/>
    <s v="0000"/>
    <s v="Carroll"/>
    <x v="17"/>
    <s v="1320 HP (14.52 mmBtu/hr) natural gas-fired, spark ignition, 4-cycle/rich burn, reciprocating pipeline compressor engine with non-selective catalytic reduction"/>
    <x v="1"/>
    <m/>
    <d v="2009-06-25T00:00:00"/>
    <s v="NSCR"/>
    <s v="Plant Services Dept of Tennessee Gas Pipeline"/>
    <m/>
    <m/>
    <m/>
    <m/>
    <m/>
    <m/>
    <m/>
    <m/>
    <x v="22"/>
    <n v="0"/>
    <s v="7E"/>
    <s v="Nitrogen Dioxide"/>
    <s v="FAIL"/>
    <s v="NA"/>
    <s v="Y"/>
    <m/>
    <m/>
  </r>
  <r>
    <x v="8"/>
    <n v="28"/>
    <x v="47"/>
    <s v="Tennessee Gas Pipeline - Station 214"/>
    <s v="2029 Cobbler Road NE"/>
    <s v="Carrollton"/>
    <s v="44615"/>
    <s v="0000"/>
    <s v="Carroll"/>
    <x v="17"/>
    <s v="1320 HP (14.52 mmBtu/hr) natural gas-fired, spark ignition, 4-cycle/rich burn, reciprocating pipeline compressor engine with non-selective catalytic reduction"/>
    <x v="1"/>
    <m/>
    <d v="2009-06-25T00:00:00"/>
    <s v="NSCR"/>
    <s v="Plant Services Dept of Tennessee Gas Pipeline"/>
    <m/>
    <m/>
    <m/>
    <m/>
    <m/>
    <m/>
    <m/>
    <m/>
    <x v="22"/>
    <n v="0"/>
    <s v="7E"/>
    <s v="Nitrogen Oxide"/>
    <s v="FAIL"/>
    <s v="NA"/>
    <s v="Y"/>
    <m/>
    <m/>
  </r>
  <r>
    <x v="7"/>
    <n v="327"/>
    <x v="47"/>
    <s v="Tennessee Gas Pipeline - Station 214"/>
    <s v="2029 Cobbler Road NE"/>
    <s v="Carrollton"/>
    <s v="44615"/>
    <s v="0000"/>
    <s v="Carroll"/>
    <x v="13"/>
    <s v="1320 HP (14.52 mmBtu/hr) natural gas-fired, spark ignition, 4-cycle/rich burn, reciprocating pipeline compressor engine with non-selective catalytic reduction"/>
    <x v="1"/>
    <m/>
    <d v="2007-04-13T00:00:00"/>
    <s v="NSCR"/>
    <s v="Clean Air Engineering"/>
    <m/>
    <m/>
    <m/>
    <m/>
    <m/>
    <m/>
    <m/>
    <m/>
    <x v="22"/>
    <n v="0"/>
    <s v="7"/>
    <s v="Nitrogen Dioxide"/>
    <s v="PASS"/>
    <s v="NA"/>
    <s v="Y"/>
    <m/>
    <m/>
  </r>
  <r>
    <x v="7"/>
    <n v="328"/>
    <x v="47"/>
    <s v="Tennessee Gas Pipeline - Station 214"/>
    <s v="2029 Cobbler Road NE"/>
    <s v="Carrollton"/>
    <s v="44615"/>
    <s v="0000"/>
    <s v="Carroll"/>
    <x v="13"/>
    <s v="1320 HP (14.52 mmBtu/hr) natural gas-fired, spark ignition, 4-cycle/rich burn, reciprocating pipeline compressor engine with non-selective catalytic reduction"/>
    <x v="1"/>
    <m/>
    <d v="2007-04-13T00:00:00"/>
    <s v="NSCR"/>
    <s v="Clean Air Engineering"/>
    <m/>
    <m/>
    <m/>
    <m/>
    <m/>
    <m/>
    <m/>
    <m/>
    <x v="22"/>
    <n v="0"/>
    <s v="7"/>
    <s v="Nitrogen Oxide"/>
    <s v="PASS"/>
    <s v="NA"/>
    <s v="Y"/>
    <m/>
    <m/>
  </r>
  <r>
    <x v="7"/>
    <n v="331"/>
    <x v="47"/>
    <s v="Tennessee Gas Pipeline - Station 214"/>
    <s v="2029 Cobbler Road NE"/>
    <s v="Carrollton"/>
    <s v="44615"/>
    <s v="0000"/>
    <s v="Carroll"/>
    <x v="3"/>
    <s v="1320 HP (14.52 mmBtu/hr) natural gas-fired, spark ignition, 4-cycle/rich burn, reciprocating pipeline compressor engine with non-selective catalytic reduction"/>
    <x v="1"/>
    <m/>
    <d v="2007-04-14T00:00:00"/>
    <s v="NSCR"/>
    <s v="Clean Air Engineering"/>
    <m/>
    <m/>
    <m/>
    <m/>
    <m/>
    <m/>
    <m/>
    <m/>
    <x v="22"/>
    <n v="0"/>
    <s v="7"/>
    <s v="Nitrogen Oxide"/>
    <s v="PASS"/>
    <s v="NA"/>
    <s v="Y"/>
    <m/>
    <m/>
  </r>
  <r>
    <x v="7"/>
    <n v="332"/>
    <x v="47"/>
    <s v="Tennessee Gas Pipeline - Station 214"/>
    <s v="2029 Cobbler Road NE"/>
    <s v="Carrollton"/>
    <s v="44615"/>
    <s v="0000"/>
    <s v="Carroll"/>
    <x v="3"/>
    <s v="1320 HP (14.52 mmBtu/hr) natural gas-fired, spark ignition, 4-cycle/rich burn, reciprocating pipeline compressor engine with non-selective catalytic reduction"/>
    <x v="1"/>
    <m/>
    <d v="2007-04-14T00:00:00"/>
    <s v="NSCR"/>
    <s v="Clean Air Engineering"/>
    <m/>
    <m/>
    <m/>
    <m/>
    <m/>
    <m/>
    <m/>
    <m/>
    <x v="22"/>
    <n v="0"/>
    <s v="7"/>
    <s v="Nitrogen Dioxide"/>
    <s v="PASS"/>
    <s v="NA"/>
    <s v="Y"/>
    <m/>
    <m/>
  </r>
  <r>
    <x v="7"/>
    <n v="333"/>
    <x v="47"/>
    <s v="Tennessee Gas Pipeline - Station 214"/>
    <s v="2029 Cobbler Road NE"/>
    <s v="Carrollton"/>
    <s v="44615"/>
    <s v="0000"/>
    <s v="Carroll"/>
    <x v="19"/>
    <s v="1320 HP (14.52 mmBtu/hr) natural gas-fired, spark ignition, 4-cycle/rich burn, reciprocating pipeline compressor engine with non-selective catalytic reduction"/>
    <x v="1"/>
    <m/>
    <d v="2007-04-14T00:00:00"/>
    <s v="NSCR"/>
    <s v="Clean Air Engineering"/>
    <m/>
    <m/>
    <m/>
    <m/>
    <m/>
    <m/>
    <m/>
    <m/>
    <x v="22"/>
    <n v="0"/>
    <s v="7"/>
    <s v="Nitrogen Oxide"/>
    <s v="PASS"/>
    <s v="NA"/>
    <s v="Y"/>
    <m/>
    <m/>
  </r>
  <r>
    <x v="7"/>
    <n v="334"/>
    <x v="47"/>
    <s v="Tennessee Gas Pipeline - Station 214"/>
    <s v="2029 Cobbler Road NE"/>
    <s v="Carrollton"/>
    <s v="44615"/>
    <s v="0000"/>
    <s v="Carroll"/>
    <x v="19"/>
    <s v="1320 HP (14.52 mmBtu/hr) natural gas-fired, spark ignition, 4-cycle/rich burn, reciprocating pipeline compressor engine with non-selective catalytic reduction"/>
    <x v="1"/>
    <m/>
    <d v="2007-04-14T00:00:00"/>
    <s v="NSCR"/>
    <s v="Clean Air Engineering"/>
    <m/>
    <m/>
    <m/>
    <m/>
    <m/>
    <m/>
    <m/>
    <m/>
    <x v="22"/>
    <n v="0"/>
    <s v="7"/>
    <s v="Nitrogen Dioxide"/>
    <s v="PASS"/>
    <s v="NA"/>
    <s v="Y"/>
    <m/>
    <m/>
  </r>
  <r>
    <x v="7"/>
    <n v="335"/>
    <x v="47"/>
    <s v="Tennessee Gas Pipeline - Station 214"/>
    <s v="2029 Cobbler Road NE"/>
    <s v="Carrollton"/>
    <s v="44615"/>
    <s v="0000"/>
    <s v="Carroll"/>
    <x v="12"/>
    <s v="1320 HP (14.52 mmBtu/hr) natural gas-fired, spark ignition, 4-cycle/rich burn, reciprocating pipeline compressor engine with non-selective catalytic reduction"/>
    <x v="1"/>
    <m/>
    <d v="2007-04-16T00:00:00"/>
    <s v="NSCR"/>
    <s v="Clean Air Engineering"/>
    <m/>
    <m/>
    <m/>
    <m/>
    <m/>
    <m/>
    <m/>
    <m/>
    <x v="22"/>
    <n v="0"/>
    <s v="7"/>
    <s v="Nitrogen Dioxide"/>
    <s v="PASS"/>
    <s v="NA"/>
    <s v="Y"/>
    <m/>
    <m/>
  </r>
  <r>
    <x v="7"/>
    <n v="336"/>
    <x v="47"/>
    <s v="Tennessee Gas Pipeline - Station 214"/>
    <s v="2029 Cobbler Road NE"/>
    <s v="Carrollton"/>
    <s v="44615"/>
    <s v="0000"/>
    <s v="Carroll"/>
    <x v="12"/>
    <s v="1320 HP (14.52 mmBtu/hr) natural gas-fired, spark ignition, 4-cycle/rich burn, reciprocating pipeline compressor engine with non-selective catalytic reduction"/>
    <x v="1"/>
    <m/>
    <d v="2007-04-16T00:00:00"/>
    <s v="NSCR"/>
    <s v="Clean Air Engineering"/>
    <m/>
    <m/>
    <m/>
    <m/>
    <m/>
    <m/>
    <m/>
    <m/>
    <x v="22"/>
    <n v="0"/>
    <s v="7"/>
    <s v="Nitrogen Oxide"/>
    <s v="PASS"/>
    <s v="NA"/>
    <s v="Y"/>
    <m/>
    <m/>
  </r>
  <r>
    <x v="7"/>
    <n v="337"/>
    <x v="47"/>
    <s v="Tennessee Gas Pipeline - Station 214"/>
    <s v="2029 Cobbler Road NE"/>
    <s v="Carrollton"/>
    <s v="44615"/>
    <s v="0000"/>
    <s v="Carroll"/>
    <x v="14"/>
    <s v="1320 HP (14.52 mmBtu/hr) natural gas-fired, spark ignition, 4-cycle/rich burn, reciprocating pipeline compressor engine with non-selective catalytic reduction"/>
    <x v="1"/>
    <m/>
    <d v="2007-04-17T00:00:00"/>
    <s v="NSCR"/>
    <s v="Clean Air Engineering"/>
    <m/>
    <m/>
    <m/>
    <m/>
    <m/>
    <m/>
    <m/>
    <m/>
    <x v="22"/>
    <n v="0"/>
    <s v="7"/>
    <s v="Nitrogen Oxide"/>
    <s v="PASS"/>
    <s v="NA"/>
    <s v="Y"/>
    <m/>
    <m/>
  </r>
  <r>
    <x v="7"/>
    <n v="338"/>
    <x v="47"/>
    <s v="Tennessee Gas Pipeline - Station 214"/>
    <s v="2029 Cobbler Road NE"/>
    <s v="Carrollton"/>
    <s v="44615"/>
    <s v="0000"/>
    <s v="Carroll"/>
    <x v="14"/>
    <s v="1320 HP (14.52 mmBtu/hr) natural gas-fired, spark ignition, 4-cycle/rich burn, reciprocating pipeline compressor engine with non-selective catalytic reduction"/>
    <x v="1"/>
    <m/>
    <d v="2007-04-17T00:00:00"/>
    <s v="NSCR"/>
    <s v="Clean Air Engineering"/>
    <m/>
    <m/>
    <m/>
    <m/>
    <m/>
    <m/>
    <m/>
    <m/>
    <x v="22"/>
    <n v="0"/>
    <s v="7"/>
    <s v="Nitrogen Dioxide"/>
    <s v="PASS"/>
    <s v="NA"/>
    <s v="Y"/>
    <m/>
    <m/>
  </r>
  <r>
    <x v="7"/>
    <n v="339"/>
    <x v="47"/>
    <s v="Tennessee Gas Pipeline - Station 214"/>
    <s v="2029 Cobbler Road NE"/>
    <s v="Carrollton"/>
    <s v="44615"/>
    <s v="0000"/>
    <s v="Carroll"/>
    <x v="15"/>
    <s v="1320 HP (14.52 mmBtu/hr) natural gas-fired, spark ignition, 4-cycle/rich burn, reciprocating pipeline compressor engine with non-selective catalytic reduction"/>
    <x v="1"/>
    <m/>
    <d v="2007-04-18T00:00:00"/>
    <s v="NSCR"/>
    <s v="Clean Air Engineering"/>
    <m/>
    <m/>
    <m/>
    <m/>
    <m/>
    <m/>
    <m/>
    <m/>
    <x v="22"/>
    <n v="0"/>
    <s v="7"/>
    <s v="Nitrogen Oxide"/>
    <s v="PASS"/>
    <s v="NA"/>
    <s v="Y"/>
    <m/>
    <m/>
  </r>
  <r>
    <x v="7"/>
    <n v="340"/>
    <x v="47"/>
    <s v="Tennessee Gas Pipeline - Station 214"/>
    <s v="2029 Cobbler Road NE"/>
    <s v="Carrollton"/>
    <s v="44615"/>
    <s v="0000"/>
    <s v="Carroll"/>
    <x v="15"/>
    <s v="1320 HP (14.52 mmBtu/hr) natural gas-fired, spark ignition, 4-cycle/rich burn, reciprocating pipeline compressor engine with non-selective catalytic reduction"/>
    <x v="1"/>
    <m/>
    <d v="2007-04-18T00:00:00"/>
    <s v="NSCR"/>
    <s v="Clean Air Engineering"/>
    <m/>
    <m/>
    <m/>
    <m/>
    <m/>
    <m/>
    <m/>
    <m/>
    <x v="22"/>
    <n v="0"/>
    <s v="7"/>
    <s v="Nitrogen Dioxide"/>
    <s v="PASS"/>
    <s v="NA"/>
    <s v="Y"/>
    <m/>
    <m/>
  </r>
  <r>
    <x v="7"/>
    <n v="341"/>
    <x v="47"/>
    <s v="Tennessee Gas Pipeline - Station 214"/>
    <s v="2029 Cobbler Road NE"/>
    <s v="Carrollton"/>
    <s v="44615"/>
    <s v="0000"/>
    <s v="Carroll"/>
    <x v="20"/>
    <s v="1320 HP (14.52 mmBtu/hr) natural gas-fired, spark ignition, 4-cycle/rich burn, reciprocating pipeline compressor engine with non-selective catalytic reduction"/>
    <x v="1"/>
    <m/>
    <d v="2007-04-18T00:00:00"/>
    <s v="NSCR"/>
    <s v="Clean Air Engineering"/>
    <m/>
    <m/>
    <m/>
    <m/>
    <m/>
    <m/>
    <m/>
    <m/>
    <x v="22"/>
    <n v="0"/>
    <s v="7"/>
    <s v="Nitrogen Oxide"/>
    <s v="PASS"/>
    <s v="NA"/>
    <s v="Y"/>
    <m/>
    <m/>
  </r>
  <r>
    <x v="7"/>
    <n v="342"/>
    <x v="47"/>
    <s v="Tennessee Gas Pipeline - Station 214"/>
    <s v="2029 Cobbler Road NE"/>
    <s v="Carrollton"/>
    <s v="44615"/>
    <s v="0000"/>
    <s v="Carroll"/>
    <x v="20"/>
    <s v="1320 HP (14.52 mmBtu/hr) natural gas-fired, spark ignition, 4-cycle/rich burn, reciprocating pipeline compressor engine with non-selective catalytic reduction"/>
    <x v="1"/>
    <m/>
    <d v="2007-04-18T00:00:00"/>
    <s v="NSCR"/>
    <s v="Clean Air Engineering"/>
    <m/>
    <m/>
    <m/>
    <m/>
    <m/>
    <m/>
    <m/>
    <m/>
    <x v="22"/>
    <n v="0"/>
    <s v="7"/>
    <s v="Nitrogen Dioxide"/>
    <s v="PASS"/>
    <s v="NA"/>
    <s v="Y"/>
    <m/>
    <m/>
  </r>
  <r>
    <x v="7"/>
    <n v="343"/>
    <x v="47"/>
    <s v="Tennessee Gas Pipeline - Station 214"/>
    <s v="2029 Cobbler Road NE"/>
    <s v="Carrollton"/>
    <s v="44615"/>
    <s v="0000"/>
    <s v="Carroll"/>
    <x v="16"/>
    <s v="1320 HP (14.52 mmBtu/hr) natural gas-fired, spark ignition, 4-cycle/rich burn, reciprocating pipeline compressor engine with non-selective catalytic reduction"/>
    <x v="1"/>
    <m/>
    <d v="2007-04-19T00:00:00"/>
    <s v="NSCR"/>
    <s v="Clean Air Engineering"/>
    <m/>
    <m/>
    <m/>
    <m/>
    <m/>
    <m/>
    <m/>
    <m/>
    <x v="22"/>
    <n v="0"/>
    <s v="7"/>
    <s v="Nitrogen Oxide"/>
    <s v="PASS"/>
    <s v="NA"/>
    <s v="Y"/>
    <m/>
    <m/>
  </r>
  <r>
    <x v="7"/>
    <n v="344"/>
    <x v="47"/>
    <s v="Tennessee Gas Pipeline - Station 214"/>
    <s v="2029 Cobbler Road NE"/>
    <s v="Carrollton"/>
    <s v="44615"/>
    <s v="0000"/>
    <s v="Carroll"/>
    <x v="16"/>
    <s v="1320 HP (14.52 mmBtu/hr) natural gas-fired, spark ignition, 4-cycle/rich burn, reciprocating pipeline compressor engine with non-selective catalytic reduction"/>
    <x v="1"/>
    <m/>
    <d v="2007-04-19T00:00:00"/>
    <s v="NSCR"/>
    <s v="Clean Air Engineering"/>
    <m/>
    <m/>
    <m/>
    <m/>
    <m/>
    <m/>
    <m/>
    <m/>
    <x v="22"/>
    <n v="0"/>
    <s v="7"/>
    <s v="Nitrogen Dioxide"/>
    <s v="PASS"/>
    <s v="NA"/>
    <s v="Y"/>
    <m/>
    <m/>
  </r>
  <r>
    <x v="7"/>
    <n v="345"/>
    <x v="47"/>
    <s v="Tennessee Gas Pipeline - Station 214"/>
    <s v="2029 Cobbler Road NE"/>
    <s v="Carrollton"/>
    <s v="44615"/>
    <s v="0000"/>
    <s v="Carroll"/>
    <x v="17"/>
    <s v="1320 HP (14.52 mmBtu/hr) natural gas-fired, spark ignition, 4-cycle/rich burn, reciprocating pipeline compressor engine with non-selective catalytic reduction"/>
    <x v="1"/>
    <m/>
    <d v="2007-04-19T00:00:00"/>
    <s v="NSCR"/>
    <s v="Clean Air Engineering"/>
    <m/>
    <m/>
    <m/>
    <m/>
    <m/>
    <m/>
    <m/>
    <m/>
    <x v="22"/>
    <n v="0"/>
    <s v="7"/>
    <s v="Nitrogen Oxide"/>
    <s v="PASS"/>
    <s v="NA"/>
    <s v="Y"/>
    <m/>
    <m/>
  </r>
  <r>
    <x v="7"/>
    <n v="346"/>
    <x v="47"/>
    <s v="Tennessee Gas Pipeline - Station 214"/>
    <s v="2029 Cobbler Road NE"/>
    <s v="Carrollton"/>
    <s v="44615"/>
    <s v="0000"/>
    <s v="Carroll"/>
    <x v="17"/>
    <s v="1320 HP (14.52 mmBtu/hr) natural gas-fired, spark ignition, 4-cycle/rich burn, reciprocating pipeline compressor engine with non-selective catalytic reduction"/>
    <x v="1"/>
    <m/>
    <d v="2007-04-19T00:00:00"/>
    <s v="NSCR"/>
    <s v="Clean Air Engineering"/>
    <m/>
    <m/>
    <m/>
    <m/>
    <m/>
    <m/>
    <m/>
    <m/>
    <x v="22"/>
    <n v="0"/>
    <s v="7"/>
    <s v="Nitrogen Dioxide"/>
    <s v="PASS"/>
    <s v="NA"/>
    <s v="Y"/>
    <m/>
    <m/>
  </r>
  <r>
    <x v="8"/>
    <n v="3"/>
    <x v="47"/>
    <s v="Tennessee Gas Pipeline - Station 214"/>
    <s v="2029 Cobbler Road NE"/>
    <s v="Carrollton"/>
    <s v="44615"/>
    <s v="0000"/>
    <s v="Carroll"/>
    <x v="13"/>
    <s v="1320 HP (14.52 mmBtu/hr) natural gas-fired, spark ignition, 4-cycle/rich burn, reciprocating pipeline compressor engine with non-selective catalytic reduction"/>
    <x v="1"/>
    <m/>
    <d v="2009-06-16T00:00:00"/>
    <s v="NSCR"/>
    <s v="Plant Services Dept of Tennessee Gas Pipeline"/>
    <m/>
    <m/>
    <m/>
    <m/>
    <m/>
    <m/>
    <m/>
    <m/>
    <x v="22"/>
    <n v="0"/>
    <s v="7E"/>
    <s v="Nitrogen Oxide"/>
    <s v="PASS"/>
    <s v="NA"/>
    <s v="Y"/>
    <m/>
    <m/>
  </r>
  <r>
    <x v="8"/>
    <n v="4"/>
    <x v="47"/>
    <s v="Tennessee Gas Pipeline - Station 214"/>
    <s v="2029 Cobbler Road NE"/>
    <s v="Carrollton"/>
    <s v="44615"/>
    <s v="0000"/>
    <s v="Carroll"/>
    <x v="13"/>
    <s v="1320 HP (14.52 mmBtu/hr) natural gas-fired, spark ignition, 4-cycle/rich burn, reciprocating pipeline compressor engine with non-selective catalytic reduction"/>
    <x v="1"/>
    <m/>
    <d v="2009-06-16T00:00:00"/>
    <s v="NSCR"/>
    <s v="Plant Services Dept of Tennessee Gas Pipeline"/>
    <m/>
    <m/>
    <m/>
    <m/>
    <m/>
    <m/>
    <m/>
    <m/>
    <x v="22"/>
    <n v="0"/>
    <s v="7E"/>
    <s v="Nitrogen Dioxide"/>
    <s v="PASS"/>
    <s v="NA"/>
    <s v="Y"/>
    <m/>
    <m/>
  </r>
  <r>
    <x v="8"/>
    <n v="5"/>
    <x v="47"/>
    <s v="Tennessee Gas Pipeline - Station 214"/>
    <s v="2029 Cobbler Road NE"/>
    <s v="Carrollton"/>
    <s v="44615"/>
    <s v="0000"/>
    <s v="Carroll"/>
    <x v="14"/>
    <s v="1320 HP (14.52 mmBtu/hr) natural gas-fired, spark ignition, 4-cycle/rich burn, reciprocating pipeline compressor engine with non-selective catalytic reduction"/>
    <x v="1"/>
    <m/>
    <d v="2009-06-16T00:00:00"/>
    <s v="NSCR"/>
    <s v="Plant Services Dept of Tennessee Gas Pipeline"/>
    <m/>
    <m/>
    <m/>
    <m/>
    <m/>
    <m/>
    <m/>
    <m/>
    <x v="22"/>
    <n v="0"/>
    <s v="7E"/>
    <s v="Nitrogen Oxide"/>
    <s v="PASS"/>
    <s v="NA"/>
    <s v="Y"/>
    <m/>
    <m/>
  </r>
  <r>
    <x v="8"/>
    <n v="6"/>
    <x v="47"/>
    <s v="Tennessee Gas Pipeline - Station 214"/>
    <s v="2029 Cobbler Road NE"/>
    <s v="Carrollton"/>
    <s v="44615"/>
    <s v="0000"/>
    <s v="Carroll"/>
    <x v="14"/>
    <s v="1320 HP (14.52 mmBtu/hr) natural gas-fired, spark ignition, 4-cycle/rich burn, reciprocating pipeline compressor engine with non-selective catalytic reduction"/>
    <x v="1"/>
    <m/>
    <d v="2009-06-16T00:00:00"/>
    <s v="NSCR"/>
    <s v="Plant Services Dept of Tennessee Gas Pipeline"/>
    <m/>
    <m/>
    <m/>
    <m/>
    <m/>
    <m/>
    <m/>
    <m/>
    <x v="22"/>
    <n v="0"/>
    <s v="7E"/>
    <s v="Nitrogen Dioxide"/>
    <s v="PASS"/>
    <s v="NA"/>
    <s v="Y"/>
    <m/>
    <m/>
  </r>
  <r>
    <x v="8"/>
    <n v="7"/>
    <x v="47"/>
    <s v="Tennessee Gas Pipeline - Station 214"/>
    <s v="2029 Cobbler Road NE"/>
    <s v="Carrollton"/>
    <s v="44615"/>
    <s v="0000"/>
    <s v="Carroll"/>
    <x v="15"/>
    <s v="1320 HP (14.52 mmBtu/hr) natural gas-fired, spark ignition, 4-cycle/rich burn, reciprocating pipeline compressor engine with non-selective catalytic reduction"/>
    <x v="1"/>
    <m/>
    <d v="2009-06-17T00:00:00"/>
    <s v="NSCR"/>
    <s v="Plant Services Dept of Tennessee Gas Pipeline"/>
    <m/>
    <m/>
    <m/>
    <m/>
    <m/>
    <m/>
    <m/>
    <m/>
    <x v="22"/>
    <n v="0"/>
    <s v="7E"/>
    <s v="Nitrogen Oxide"/>
    <s v="PASS"/>
    <s v="NA"/>
    <s v="Y"/>
    <m/>
    <m/>
  </r>
  <r>
    <x v="8"/>
    <n v="8"/>
    <x v="47"/>
    <s v="Tennessee Gas Pipeline - Station 214"/>
    <s v="2029 Cobbler Road NE"/>
    <s v="Carrollton"/>
    <s v="44615"/>
    <s v="0000"/>
    <s v="Carroll"/>
    <x v="15"/>
    <s v="1320 HP (14.52 mmBtu/hr) natural gas-fired, spark ignition, 4-cycle/rich burn, reciprocating pipeline compressor engine with non-selective catalytic reduction"/>
    <x v="1"/>
    <m/>
    <d v="2009-06-17T00:00:00"/>
    <s v="NSCR"/>
    <s v="Plant Services Dept of Tennessee Gas Pipeline"/>
    <m/>
    <m/>
    <m/>
    <m/>
    <m/>
    <m/>
    <m/>
    <m/>
    <x v="22"/>
    <n v="0"/>
    <s v="7E"/>
    <s v="Nitrogen Dioxide"/>
    <s v="PASS"/>
    <s v="NA"/>
    <s v="Y"/>
    <m/>
    <m/>
  </r>
  <r>
    <x v="8"/>
    <n v="9"/>
    <x v="47"/>
    <s v="Tennessee Gas Pipeline - Station 214"/>
    <s v="2029 Cobbler Road NE"/>
    <s v="Carrollton"/>
    <s v="44615"/>
    <s v="0000"/>
    <s v="Carroll"/>
    <x v="19"/>
    <s v="1320 HP (14.52 mmBtu/hr) natural gas-fired, spark ignition, 4-cycle/rich burn, reciprocating pipeline compressor engine with non-selective catalytic reduction"/>
    <x v="1"/>
    <m/>
    <d v="2009-06-17T00:00:00"/>
    <s v="NSCR"/>
    <s v="Plant Services Dept of Tennessee Gas Pipeline"/>
    <m/>
    <m/>
    <m/>
    <m/>
    <m/>
    <m/>
    <m/>
    <m/>
    <x v="22"/>
    <n v="0"/>
    <s v="7E"/>
    <s v="Nitrogen Oxide"/>
    <s v="PASS"/>
    <s v="NA"/>
    <s v="Y"/>
    <m/>
    <m/>
  </r>
  <r>
    <x v="8"/>
    <n v="10"/>
    <x v="47"/>
    <s v="Tennessee Gas Pipeline - Station 214"/>
    <s v="2029 Cobbler Road NE"/>
    <s v="Carrollton"/>
    <s v="44615"/>
    <s v="0000"/>
    <s v="Carroll"/>
    <x v="19"/>
    <s v="1320 HP (14.52 mmBtu/hr) natural gas-fired, spark ignition, 4-cycle/rich burn, reciprocating pipeline compressor engine with non-selective catalytic reduction"/>
    <x v="1"/>
    <m/>
    <d v="2009-06-17T00:00:00"/>
    <s v="NSCR"/>
    <s v="Plant Services Dept of Tennessee Gas Pipeline"/>
    <m/>
    <m/>
    <m/>
    <m/>
    <m/>
    <m/>
    <m/>
    <m/>
    <x v="22"/>
    <n v="0"/>
    <s v="7E"/>
    <s v="Nitrogen Dioxide"/>
    <s v="PASS"/>
    <s v="NA"/>
    <s v="Y"/>
    <m/>
    <m/>
  </r>
  <r>
    <x v="8"/>
    <n v="11"/>
    <x v="47"/>
    <s v="Tennessee Gas Pipeline - Station 214"/>
    <s v="2029 Cobbler Road NE"/>
    <s v="Carrollton"/>
    <s v="44615"/>
    <s v="0000"/>
    <s v="Carroll"/>
    <x v="20"/>
    <s v="1320 HP (14.52 mmBtu/hr) natural gas-fired, spark ignition, 4-cycle/rich burn, reciprocating pipeline compressor engine with non-selective catalytic reduction"/>
    <x v="1"/>
    <m/>
    <d v="2009-06-18T00:00:00"/>
    <s v="NSCR"/>
    <s v="Plant Services Dept of Tennessee Gas Pipeline"/>
    <m/>
    <m/>
    <m/>
    <m/>
    <m/>
    <m/>
    <m/>
    <m/>
    <x v="22"/>
    <n v="0"/>
    <s v="7E"/>
    <s v="Nitrogen Oxide"/>
    <s v="PASS"/>
    <s v="NA"/>
    <s v="Y"/>
    <m/>
    <m/>
  </r>
  <r>
    <x v="8"/>
    <n v="12"/>
    <x v="47"/>
    <s v="Tennessee Gas Pipeline - Station 214"/>
    <s v="2029 Cobbler Road NE"/>
    <s v="Carrollton"/>
    <s v="44615"/>
    <s v="0000"/>
    <s v="Carroll"/>
    <x v="20"/>
    <s v="1320 HP (14.52 mmBtu/hr) natural gas-fired, spark ignition, 4-cycle/rich burn, reciprocating pipeline compressor engine with non-selective catalytic reduction"/>
    <x v="1"/>
    <m/>
    <d v="2009-06-18T00:00:00"/>
    <s v="NSCR"/>
    <s v="Plant Services Dept of Tennessee Gas Pipeline"/>
    <m/>
    <m/>
    <m/>
    <m/>
    <m/>
    <m/>
    <m/>
    <m/>
    <x v="22"/>
    <n v="0"/>
    <s v="7E"/>
    <s v="Nitrogen Dioxide"/>
    <s v="PASS"/>
    <s v="NA"/>
    <s v="Y"/>
    <m/>
    <m/>
  </r>
  <r>
    <x v="8"/>
    <n v="13"/>
    <x v="47"/>
    <s v="Tennessee Gas Pipeline - Station 214"/>
    <s v="2029 Cobbler Road NE"/>
    <s v="Carrollton"/>
    <s v="44615"/>
    <s v="0000"/>
    <s v="Carroll"/>
    <x v="16"/>
    <s v="1320 HP (14.52 mmBtu/hr) natural gas-fired, spark ignition, 4-cycle/rich burn, reciprocating pipeline compressor engine with non-selective catalytic reduction"/>
    <x v="1"/>
    <m/>
    <d v="2009-06-18T00:00:00"/>
    <s v="NSCR"/>
    <s v="Plant Services Dept of Tennessee Gas Pipeline"/>
    <m/>
    <m/>
    <m/>
    <m/>
    <m/>
    <m/>
    <m/>
    <m/>
    <x v="22"/>
    <n v="0"/>
    <s v="7E"/>
    <s v="Nitrogen Dioxide"/>
    <s v="PASS"/>
    <s v="NA"/>
    <s v="Y"/>
    <m/>
    <m/>
  </r>
  <r>
    <x v="8"/>
    <n v="14"/>
    <x v="47"/>
    <s v="Tennessee Gas Pipeline - Station 214"/>
    <s v="2029 Cobbler Road NE"/>
    <s v="Carrollton"/>
    <s v="44615"/>
    <s v="0000"/>
    <s v="Carroll"/>
    <x v="16"/>
    <s v="1320 HP (14.52 mmBtu/hr) natural gas-fired, spark ignition, 4-cycle/rich burn, reciprocating pipeline compressor engine with non-selective catalytic reduction"/>
    <x v="1"/>
    <m/>
    <d v="2009-06-18T00:00:00"/>
    <s v="NSCR"/>
    <s v="Plant Services Dept of Tennessee Gas Pipeline"/>
    <m/>
    <m/>
    <m/>
    <m/>
    <m/>
    <m/>
    <m/>
    <m/>
    <x v="22"/>
    <n v="0"/>
    <s v="7E"/>
    <s v="Nitrogen Oxide"/>
    <s v="PASS"/>
    <s v="NA"/>
    <s v="Y"/>
    <m/>
    <m/>
  </r>
  <r>
    <x v="8"/>
    <n v="21"/>
    <x v="47"/>
    <s v="Tennessee Gas Pipeline - Station 214"/>
    <s v="2029 Cobbler Road NE"/>
    <s v="Carrollton"/>
    <s v="44615"/>
    <s v="0000"/>
    <s v="Carroll"/>
    <x v="3"/>
    <s v="1320 HP (14.52 mmBtu/hr) natural gas-fired, spark ignition, 4-cycle/rich burn, reciprocating pipeline compressor engine with non-selective catalytic reduction"/>
    <x v="1"/>
    <m/>
    <d v="2009-06-24T00:00:00"/>
    <s v="NSCR"/>
    <s v="Plant Services Dept of Tennessee Gas Pipeline"/>
    <m/>
    <m/>
    <m/>
    <m/>
    <m/>
    <m/>
    <m/>
    <m/>
    <x v="22"/>
    <n v="0"/>
    <s v="7E"/>
    <s v="Nitrogen Oxide"/>
    <s v="PASS"/>
    <s v="NA"/>
    <s v="Y"/>
    <m/>
    <m/>
  </r>
  <r>
    <x v="8"/>
    <n v="22"/>
    <x v="47"/>
    <s v="Tennessee Gas Pipeline - Station 214"/>
    <s v="2029 Cobbler Road NE"/>
    <s v="Carrollton"/>
    <s v="44615"/>
    <s v="0000"/>
    <s v="Carroll"/>
    <x v="3"/>
    <s v="1320 HP (14.52 mmBtu/hr) natural gas-fired, spark ignition, 4-cycle/rich burn, reciprocating pipeline compressor engine with non-selective catalytic reduction"/>
    <x v="1"/>
    <m/>
    <d v="2009-06-24T00:00:00"/>
    <s v="NSCR"/>
    <s v="Plant Services Dept of Tennessee Gas Pipeline"/>
    <m/>
    <m/>
    <m/>
    <m/>
    <m/>
    <m/>
    <m/>
    <m/>
    <x v="22"/>
    <n v="0"/>
    <s v="7E"/>
    <s v="Nitrogen Dioxide"/>
    <s v="PASS"/>
    <s v="NA"/>
    <s v="Y"/>
    <m/>
    <m/>
  </r>
  <r>
    <x v="8"/>
    <n v="25"/>
    <x v="47"/>
    <s v="Tennessee Gas Pipeline - Station 214"/>
    <s v="2029 Cobbler Road NE"/>
    <s v="Carrollton"/>
    <s v="44615"/>
    <s v="0000"/>
    <s v="Carroll"/>
    <x v="12"/>
    <s v="1320 HP (14.52 mmBtu/hr) natural gas-fired, spark ignition, 4-cycle/rich burn, reciprocating pipeline compressor engine with non-selective catalytic reduction"/>
    <x v="1"/>
    <m/>
    <d v="2009-06-25T00:00:00"/>
    <s v="NSCR"/>
    <s v="Plant Services Dept of Tennessee Gas Pipeline"/>
    <m/>
    <m/>
    <m/>
    <m/>
    <m/>
    <m/>
    <m/>
    <m/>
    <x v="22"/>
    <n v="0"/>
    <s v="7E"/>
    <s v="Nitrogen Dioxide"/>
    <s v="PASS"/>
    <s v="NA"/>
    <s v="Y"/>
    <m/>
    <m/>
  </r>
  <r>
    <x v="8"/>
    <n v="26"/>
    <x v="47"/>
    <s v="Tennessee Gas Pipeline - Station 214"/>
    <s v="2029 Cobbler Road NE"/>
    <s v="Carrollton"/>
    <s v="44615"/>
    <s v="0000"/>
    <s v="Carroll"/>
    <x v="12"/>
    <s v="1320 HP (14.52 mmBtu/hr) natural gas-fired, spark ignition, 4-cycle/rich burn, reciprocating pipeline compressor engine with non-selective catalytic reduction"/>
    <x v="1"/>
    <m/>
    <d v="2009-06-25T00:00:00"/>
    <s v="NSCR"/>
    <s v="Plant Services Dept of Tennessee Gas Pipeline"/>
    <m/>
    <m/>
    <m/>
    <m/>
    <m/>
    <m/>
    <m/>
    <m/>
    <x v="22"/>
    <n v="0"/>
    <s v="7E"/>
    <s v="Nitrogen Oxide"/>
    <s v="PASS"/>
    <s v="NA"/>
    <s v="Y"/>
    <m/>
    <m/>
  </r>
  <r>
    <x v="8"/>
    <n v="29"/>
    <x v="47"/>
    <s v="Tennessee Gas Pipeline - Station 214"/>
    <s v="2029 Cobbler Road NE"/>
    <s v="Carrollton"/>
    <s v="44615"/>
    <s v="0000"/>
    <s v="Carroll"/>
    <x v="17"/>
    <s v="1320 HP (14.52 mmBtu/hr) natural gas-fired, spark ignition, 4-cycle/rich burn, reciprocating pipeline compressor engine with non-selective catalytic reduction"/>
    <x v="1"/>
    <m/>
    <d v="2009-06-26T00:00:00"/>
    <s v="NSCR"/>
    <s v="Plant Services Dept of Tennessee Gas Pipeline"/>
    <m/>
    <m/>
    <m/>
    <m/>
    <m/>
    <m/>
    <m/>
    <m/>
    <x v="22"/>
    <n v="0"/>
    <s v="7E"/>
    <s v="Nitrogen Oxide"/>
    <s v="PASS"/>
    <s v="NA"/>
    <s v="Y"/>
    <m/>
    <m/>
  </r>
  <r>
    <x v="8"/>
    <n v="30"/>
    <x v="47"/>
    <s v="Tennessee Gas Pipeline - Station 214"/>
    <s v="2029 Cobbler Road NE"/>
    <s v="Carrollton"/>
    <s v="44615"/>
    <s v="0000"/>
    <s v="Carroll"/>
    <x v="17"/>
    <s v="1320 HP (14.52 mmBtu/hr) natural gas-fired, spark ignition, 4-cycle/rich burn, reciprocating pipeline compressor engine with non-selective catalytic reduction"/>
    <x v="1"/>
    <m/>
    <d v="2009-06-26T00:00:00"/>
    <s v="NSCR"/>
    <s v="Plant Services Dept of Tennessee Gas Pipeline"/>
    <m/>
    <m/>
    <m/>
    <m/>
    <m/>
    <m/>
    <m/>
    <m/>
    <x v="22"/>
    <n v="0"/>
    <s v="7E"/>
    <s v="Nitrogen Dioxide"/>
    <s v="PASS"/>
    <s v="NA"/>
    <s v="Y"/>
    <m/>
    <m/>
  </r>
  <r>
    <x v="10"/>
    <n v="1370"/>
    <x v="49"/>
    <s v="E2 Ohio Compression LLC - Mizer"/>
    <s v="84500 Addy Rd"/>
    <s v="Cadiz"/>
    <s v="43907"/>
    <m/>
    <s v="Harrison"/>
    <x v="19"/>
    <s v="One stationary natural gas-fired spark ignition (SI) internal combustion engine (ICE) with a total horsepower (HP) of 1680 HP.  Includes a 2007 and later model year engine manufactured after the applicable effective date identified in 40 CFR 60.4230(a)(3)"/>
    <x v="3"/>
    <m/>
    <d v="2016-02-24T00:00:00"/>
    <s v="Cat02(Catalytic Converter): 3-Way NSCR for 4SRB RICE"/>
    <s v="E2 Energy Services"/>
    <s v="1680 hp"/>
    <s v="0.27 g/hp-hr"/>
    <s v="1563 hp"/>
    <s v="0.03 g/hp-hr"/>
    <s v="g/hp/hr"/>
    <n v="0.03"/>
    <n v="1563"/>
    <n v="0.03"/>
    <x v="19"/>
    <n v="0.48565440000000004"/>
    <s v="6348 03"/>
    <s v="NOx - Nitrogen Oxides"/>
    <s v="PP"/>
    <s v="Y"/>
    <s v="NA"/>
    <m/>
    <m/>
  </r>
  <r>
    <x v="2"/>
    <n v="1"/>
    <x v="50"/>
    <s v="NORWALK COMPRESSOR STATION"/>
    <s v="4481 SR 601"/>
    <s v="Norwalk"/>
    <s v="44857"/>
    <m/>
    <s v="Huron"/>
    <x v="8"/>
    <s v="1680 hp natural gas fired engine with catalytic reduction"/>
    <x v="3"/>
    <m/>
    <d v="2003-11-21T00:00:00"/>
    <s v="catalytic"/>
    <s v="ALMEGA ENVIRONMENTAL, INC."/>
    <s v="1680 hp"/>
    <s v="7.41 lbs/hr"/>
    <s v="1525.3 hp"/>
    <s v="0.11 lbs/hr"/>
    <s v="lbs/hr"/>
    <n v="0.11"/>
    <n v="1525.3"/>
    <n v="3.2741100111453487E-2"/>
    <x v="19"/>
    <n v="0.5300286443322626"/>
    <s v="7"/>
    <s v="Nitrogen Dioxide"/>
    <s v="PASS"/>
    <s v="NA"/>
    <s v="Y"/>
    <m/>
    <m/>
  </r>
  <r>
    <x v="10"/>
    <n v="1373"/>
    <x v="49"/>
    <s v="E2 Ohio Compression LLC - Mizer"/>
    <s v="84500 Addy Rd"/>
    <s v="Cadiz"/>
    <s v="43907"/>
    <m/>
    <s v="Harrison"/>
    <x v="16"/>
    <s v="One stationary natural gas-fired spark ignition (SI) internal combustion engine (ICE) with a total horsepower (HP) of 1680 HP.  Includes a 2007 and later model year engine manufactured after the applicable effective date identified in 40 CFR 60.4230(a)(3)"/>
    <x v="3"/>
    <m/>
    <d v="2016-02-26T00:00:00"/>
    <s v="Cat04(Catalytic Converter): 3-Way NSCR for 4SLB Rice"/>
    <s v="E2 Energy Services"/>
    <s v="1680 hp"/>
    <s v="0.27 g/hp-hr"/>
    <s v="1431 hp"/>
    <s v="0.05 g/hp-hr"/>
    <s v="g/hp/hr"/>
    <n v="0.05"/>
    <n v="1431"/>
    <n v="0.05"/>
    <x v="19"/>
    <n v="0.80942400000000014"/>
    <s v="6348 03"/>
    <s v="NOx - Nitrogen Oxides"/>
    <s v="PP"/>
    <s v="Y"/>
    <s v="NA"/>
    <m/>
    <m/>
  </r>
  <r>
    <x v="2"/>
    <n v="2"/>
    <x v="51"/>
    <s v="CYGNET COMPRESSOR STATION"/>
    <s v="5215 ROCK RIDGE RD"/>
    <s v="Cygnet"/>
    <s v="43413"/>
    <m/>
    <s v="Wood"/>
    <x v="10"/>
    <s v="1680 hp natural gas fired engine with catalytic reduction"/>
    <x v="3"/>
    <m/>
    <d v="2003-12-16T00:00:00"/>
    <s v="catalytic"/>
    <s v="ALMEGA ENVIRONMENTAL, INC."/>
    <s v="1680 hp"/>
    <s v="7.41 lbs/hr"/>
    <s v="1518.2 hp"/>
    <s v="0.30 lbs/hr"/>
    <s v="lbs/hr"/>
    <n v="0.3"/>
    <n v="1518.2"/>
    <n v="8.9711500461072319E-2"/>
    <x v="19"/>
    <n v="1.4522928309840604"/>
    <s v="7"/>
    <s v="Nitrogen Dioxide"/>
    <s v="PASS"/>
    <s v="NA"/>
    <s v="Y"/>
    <m/>
    <m/>
  </r>
  <r>
    <x v="3"/>
    <n v="24"/>
    <x v="47"/>
    <s v="Tennessee Gas Pipeline - Station 214"/>
    <s v="2029 Cobbler Road NE"/>
    <s v="Carrollton"/>
    <s v="44615"/>
    <s v="0000"/>
    <s v="Carroll"/>
    <x v="24"/>
    <s v="2000 HP (22 mmBtu/hr) natural gas-fired, spark ignition, 4-cycle/lean burn, reciprocating pipeline compressor engine"/>
    <x v="2"/>
    <m/>
    <d v="2010-08-25T00:00:00"/>
    <s v="electronic combustion controls"/>
    <s v="Plant Services Dept of Tennessee Gas Pipeline"/>
    <m/>
    <m/>
    <m/>
    <m/>
    <m/>
    <m/>
    <m/>
    <n v="19.850000000000001"/>
    <x v="23"/>
    <n v="382.54920000000004"/>
    <s v="7E"/>
    <s v="Nitrogen Oxide"/>
    <s v="PASS"/>
    <s v="NA"/>
    <s v="Y"/>
    <s v="Tested pollutants:NO2, NO; Permitted Allowable Emission Rate = 26.5 grams/BHP-hr; Permitted Maximum Operating Rate = 2000 HP; Average Tested Emission Rate = 19.85 grams/BHP-hr; Average Tested Operating Rate = 2000 HP; Results = Passed; AFS Date = 2010-11-19 00:00:00.0; AFS ID = legacy) OAC rule 3745-14-12 (NOx SIP call)"/>
    <m/>
  </r>
  <r>
    <x v="10"/>
    <n v="1366"/>
    <x v="49"/>
    <s v="E2 Ohio Compression LLC - Mizer"/>
    <s v="84500 Addy Rd"/>
    <s v="Cadiz"/>
    <s v="43907"/>
    <m/>
    <s v="Harrison"/>
    <x v="20"/>
    <s v="One stationary natural gas-fired spark ignition (SI) internal combustion engine (ICE) with a total horsepower (HP) of 1680 HP.  Includes a 2007 and later model year engine manufactured after the applicable effective date identified in 40 CFR 60.4230(a)(3)"/>
    <x v="3"/>
    <m/>
    <d v="2016-02-25T00:00:00"/>
    <s v="Cat03(Catalytic Converter): 3-Way NSCR for 4SRB RICE"/>
    <s v="E2 Energy Services"/>
    <s v="1680 hp"/>
    <s v="0.27 g/hp-hr"/>
    <s v="1534 hp"/>
    <s v="0.22 g/hp-hr"/>
    <s v="g/hp/hr"/>
    <n v="0.22"/>
    <n v="1534"/>
    <n v="0.22"/>
    <x v="19"/>
    <n v="3.5614656000000005"/>
    <s v="6348 03"/>
    <s v="NOx - Nitrogen Oxides"/>
    <s v="PP"/>
    <s v="Y"/>
    <s v="NA"/>
    <m/>
    <m/>
  </r>
  <r>
    <x v="3"/>
    <n v="25"/>
    <x v="47"/>
    <s v="Tennessee Gas Pipeline - Station 214"/>
    <s v="2029 Cobbler Road NE"/>
    <s v="Carrollton"/>
    <s v="44615"/>
    <s v="0000"/>
    <s v="Carroll"/>
    <x v="18"/>
    <s v="2000 HP (22 mmBtu/hr) natural gas-fired, spark ignition, 4-cycle/lean burn, reciprocating pipeline compressor engine"/>
    <x v="2"/>
    <m/>
    <d v="2010-08-25T00:00:00"/>
    <s v="electronic combustion controls"/>
    <s v="Plant Services Dept of Tennessee Gas Pipeline"/>
    <m/>
    <m/>
    <m/>
    <m/>
    <m/>
    <m/>
    <m/>
    <n v="22.35"/>
    <x v="23"/>
    <n v="430.72920000000005"/>
    <s v="7E"/>
    <s v="Nitrogen Dioxide"/>
    <s v="PASS"/>
    <s v="NA"/>
    <s v="Y"/>
    <s v="Tested pollutants:NO2, NO; Permitted Allowable Emission Rate = 26.5 grams/BHP-hr; Permitted Maximum Operating Rate = 2000 HP; Average Tested Emission Rate = 22.35 grams/BHP-hr; Average Tested Operating Rate = 1990 HP; Results = Passed; AFS Date = 2010-11-19 00:00:00.0; AFS ID = legacy) OAC rule 3745-14-12 (NOx SIP call)"/>
    <m/>
  </r>
  <r>
    <x v="3"/>
    <n v="26"/>
    <x v="47"/>
    <s v="Tennessee Gas Pipeline - Station 214"/>
    <s v="2029 Cobbler Road NE"/>
    <s v="Carrollton"/>
    <s v="44615"/>
    <s v="0000"/>
    <s v="Carroll"/>
    <x v="25"/>
    <s v="2000 HP (22 mmBtu/hr) natural gas-fired, spark ignition, 4-cycle/lean burn, reciprocating pipeline compressor engine"/>
    <x v="2"/>
    <m/>
    <d v="2010-08-24T00:00:00"/>
    <s v="electronic combustion controls"/>
    <s v="Plant Services Dept of Tennessee Gas Pipeline"/>
    <m/>
    <m/>
    <m/>
    <m/>
    <m/>
    <m/>
    <m/>
    <n v="26.38"/>
    <x v="23"/>
    <n v="508.39536000000004"/>
    <s v="7E"/>
    <s v="Nitrogen Dioxide"/>
    <s v="PASS"/>
    <s v="NA"/>
    <s v="Y"/>
    <s v="Tested pollutants:NO2, NO; Permitted Allowable Emission Rate = 26.5 grams/BHP-hr; Permitted Maximum Operating Rate = 2000 HP; Average Tested Emission Rate = 26.38 grams/BHP-hr; Average Tested Operating Rate = 2005 HP; Results = Passed; AFS Date = 2010-11-19 00:00:00.0; AFS ID = legacy) OAC rule 3745-14-12 (NOx SIP call)"/>
    <m/>
  </r>
  <r>
    <x v="7"/>
    <n v="321"/>
    <x v="47"/>
    <s v="Tennessee Gas Pipeline - Station 214"/>
    <s v="2029 Cobbler Road NE"/>
    <s v="Carrollton"/>
    <s v="44615"/>
    <s v="0000"/>
    <s v="Carroll"/>
    <x v="24"/>
    <s v="2000 HP (22 mmBtu/hr) natural gas-fired, spark ignition, 4-cycle/lean burn, reciprocating pipeline compressor engine"/>
    <x v="2"/>
    <m/>
    <d v="2007-04-10T00:00:00"/>
    <s v="LEC"/>
    <s v="Clean Air Engineering"/>
    <m/>
    <m/>
    <m/>
    <m/>
    <m/>
    <m/>
    <m/>
    <m/>
    <x v="23"/>
    <n v="0"/>
    <s v="7"/>
    <s v="Nitrogen Dioxide"/>
    <s v="PASS"/>
    <s v="NA"/>
    <s v="Y"/>
    <m/>
    <m/>
  </r>
  <r>
    <x v="7"/>
    <n v="322"/>
    <x v="47"/>
    <s v="Tennessee Gas Pipeline - Station 214"/>
    <s v="2029 Cobbler Road NE"/>
    <s v="Carrollton"/>
    <s v="44615"/>
    <s v="0000"/>
    <s v="Carroll"/>
    <x v="24"/>
    <s v="2000 HP (22 mmBtu/hr) natural gas-fired, spark ignition, 4-cycle/lean burn, reciprocating pipeline compressor engine"/>
    <x v="2"/>
    <m/>
    <d v="2007-04-10T00:00:00"/>
    <s v="LEC"/>
    <s v="Clean Air Engineering"/>
    <m/>
    <m/>
    <m/>
    <m/>
    <m/>
    <m/>
    <m/>
    <m/>
    <x v="23"/>
    <n v="0"/>
    <s v="7"/>
    <s v="Nitrogen Oxide"/>
    <s v="PASS"/>
    <s v="NA"/>
    <s v="Y"/>
    <m/>
    <m/>
  </r>
  <r>
    <x v="7"/>
    <n v="323"/>
    <x v="47"/>
    <s v="Tennessee Gas Pipeline - Station 214"/>
    <s v="2029 Cobbler Road NE"/>
    <s v="Carrollton"/>
    <s v="44615"/>
    <s v="0000"/>
    <s v="Carroll"/>
    <x v="25"/>
    <s v="2000 HP (22 mmBtu/hr) natural gas-fired, spark ignition, 4-cycle/lean burn, reciprocating pipeline compressor engine"/>
    <x v="2"/>
    <m/>
    <d v="2007-04-11T00:00:00"/>
    <s v="LEC"/>
    <s v="Clean Air Engineering"/>
    <m/>
    <m/>
    <m/>
    <m/>
    <m/>
    <m/>
    <m/>
    <m/>
    <x v="23"/>
    <n v="0"/>
    <s v="7"/>
    <s v="Nitrogen Oxide"/>
    <s v="PASS"/>
    <s v="NA"/>
    <s v="Y"/>
    <m/>
    <m/>
  </r>
  <r>
    <x v="6"/>
    <n v="456"/>
    <x v="9"/>
    <s v="Rockies Express Pipeline - Seneca Compressor Station"/>
    <s v="Seneca Lake Rd"/>
    <s v="Quaker City"/>
    <s v="43773"/>
    <m/>
    <s v="Noble"/>
    <x v="12"/>
    <s v="compressor engine"/>
    <x v="3"/>
    <m/>
    <d v="2015-05-18T00:00:00"/>
    <s v="Engine 5(Catalytic Converter): Compressor Engine 5 Catalytic Convertor; Engine 4(Catalytic Converter): Compressor Engine 4 Catalytic Convertor;"/>
    <s v="Compressor Engineering Cort."/>
    <s v="5000 hp"/>
    <s v="0.50 g/hp-hr"/>
    <s v="4761 hp"/>
    <s v="0.3658 g/hp-hr"/>
    <s v="g/hp/hr"/>
    <n v="0.36580000000000001"/>
    <n v="4761"/>
    <n v="0.36580000000000001"/>
    <x v="24"/>
    <n v="17.624244000000001"/>
    <s v="7E"/>
    <s v="Nitrogen Dioxide"/>
    <s v="PP"/>
    <s v="NA"/>
    <s v="Y"/>
    <m/>
    <m/>
  </r>
  <r>
    <x v="7"/>
    <n v="324"/>
    <x v="47"/>
    <s v="Tennessee Gas Pipeline - Station 214"/>
    <s v="2029 Cobbler Road NE"/>
    <s v="Carrollton"/>
    <s v="44615"/>
    <s v="0000"/>
    <s v="Carroll"/>
    <x v="25"/>
    <s v="2000 HP (22 mmBtu/hr) natural gas-fired, spark ignition, 4-cycle/lean burn, reciprocating pipeline compressor engine"/>
    <x v="2"/>
    <m/>
    <d v="2007-04-11T00:00:00"/>
    <s v="LEC"/>
    <s v="Clean Air Engineering"/>
    <m/>
    <m/>
    <m/>
    <m/>
    <m/>
    <m/>
    <m/>
    <m/>
    <x v="23"/>
    <n v="0"/>
    <s v="7"/>
    <s v="Nitrogen Dioxide"/>
    <s v="PASS"/>
    <s v="NA"/>
    <s v="Y"/>
    <m/>
    <m/>
  </r>
  <r>
    <x v="7"/>
    <n v="325"/>
    <x v="47"/>
    <s v="Tennessee Gas Pipeline - Station 214"/>
    <s v="2029 Cobbler Road NE"/>
    <s v="Carrollton"/>
    <s v="44615"/>
    <s v="0000"/>
    <s v="Carroll"/>
    <x v="23"/>
    <s v="2000 HP (22 mmBtu/hr) natural gas-fired, spark ignition, 4-cycle/lean burn, reciprocating pipeline compressor engine"/>
    <x v="2"/>
    <m/>
    <d v="2007-04-11T00:00:00"/>
    <s v="LEC"/>
    <s v="Clean Air Engineering"/>
    <m/>
    <m/>
    <m/>
    <m/>
    <m/>
    <m/>
    <m/>
    <m/>
    <x v="23"/>
    <n v="0"/>
    <s v="7"/>
    <s v="Nitrogen Dioxide"/>
    <s v="PASS"/>
    <s v="NA"/>
    <s v="Y"/>
    <m/>
    <m/>
  </r>
  <r>
    <x v="7"/>
    <n v="326"/>
    <x v="47"/>
    <s v="Tennessee Gas Pipeline - Station 214"/>
    <s v="2029 Cobbler Road NE"/>
    <s v="Carrollton"/>
    <s v="44615"/>
    <s v="0000"/>
    <s v="Carroll"/>
    <x v="23"/>
    <s v="2000 HP (22 mmBtu/hr) natural gas-fired, spark ignition, 4-cycle/lean burn, reciprocating pipeline compressor engine"/>
    <x v="2"/>
    <m/>
    <d v="2007-04-11T00:00:00"/>
    <s v="LEC"/>
    <s v="Clean Air Engineering"/>
    <m/>
    <m/>
    <m/>
    <m/>
    <m/>
    <m/>
    <m/>
    <m/>
    <x v="23"/>
    <n v="0"/>
    <s v="7"/>
    <s v="Nitrogen Oxide"/>
    <s v="PASS"/>
    <s v="NA"/>
    <s v="Y"/>
    <m/>
    <m/>
  </r>
  <r>
    <x v="7"/>
    <n v="329"/>
    <x v="47"/>
    <s v="Tennessee Gas Pipeline - Station 214"/>
    <s v="2029 Cobbler Road NE"/>
    <s v="Carrollton"/>
    <s v="44615"/>
    <s v="0000"/>
    <s v="Carroll"/>
    <x v="18"/>
    <s v="2000 HP (22 mmBtu/hr) natural gas-fired, spark ignition, 4-cycle/lean burn, reciprocating pipeline compressor engine"/>
    <x v="2"/>
    <m/>
    <d v="2007-04-13T00:00:00"/>
    <s v="LEC"/>
    <s v="Clean Air Engineering"/>
    <m/>
    <m/>
    <m/>
    <m/>
    <m/>
    <m/>
    <m/>
    <m/>
    <x v="23"/>
    <n v="0"/>
    <s v="7"/>
    <s v="Nitrogen Dioxide"/>
    <s v="PASS"/>
    <s v="NA"/>
    <s v="Y"/>
    <m/>
    <m/>
  </r>
  <r>
    <x v="7"/>
    <n v="330"/>
    <x v="47"/>
    <s v="Tennessee Gas Pipeline - Station 214"/>
    <s v="2029 Cobbler Road NE"/>
    <s v="Carrollton"/>
    <s v="44615"/>
    <s v="0000"/>
    <s v="Carroll"/>
    <x v="18"/>
    <s v="2000 HP (22 mmBtu/hr) natural gas-fired, spark ignition, 4-cycle/lean burn, reciprocating pipeline compressor engine"/>
    <x v="2"/>
    <m/>
    <d v="2007-04-13T00:00:00"/>
    <s v="LEC"/>
    <s v="Clean Air Engineering"/>
    <m/>
    <m/>
    <m/>
    <m/>
    <m/>
    <m/>
    <m/>
    <m/>
    <x v="23"/>
    <n v="0"/>
    <s v="7"/>
    <s v="Nitrogen Oxide"/>
    <s v="PASS"/>
    <s v="NA"/>
    <s v="Y"/>
    <m/>
    <m/>
  </r>
  <r>
    <x v="6"/>
    <n v="885"/>
    <x v="9"/>
    <s v="Rockies Express Pipeline - Seneca Compressor Station"/>
    <s v="Seneca Lake Rd"/>
    <s v="Quaker City"/>
    <s v="43773"/>
    <m/>
    <s v="Noble"/>
    <x v="11"/>
    <s v="compressor engine"/>
    <x v="3"/>
    <m/>
    <d v="2015-05-18T00:00:00"/>
    <s v="Engine 5(Catalytic Converter): Compressor Engine 5 Catalytic Convertor; Engine 4(Catalytic Converter): Compressor Engine 4 Catalytic Convertor;"/>
    <s v="Compressor Engineering Cort."/>
    <s v="5000 hp"/>
    <s v="0.50 g/hp-hr"/>
    <s v="4728 hp"/>
    <s v="0.4217 g/hp-hr"/>
    <s v="g/hp/hr"/>
    <n v="0.42170000000000002"/>
    <n v="4728"/>
    <n v="0.42170000000000002"/>
    <x v="24"/>
    <n v="20.317506000000002"/>
    <s v="7E"/>
    <s v="Nitrogen Dioxide"/>
    <s v="PP"/>
    <s v="NA"/>
    <s v="Y"/>
    <m/>
    <m/>
  </r>
  <r>
    <x v="8"/>
    <n v="15"/>
    <x v="47"/>
    <s v="Tennessee Gas Pipeline - Station 214"/>
    <s v="2029 Cobbler Road NE"/>
    <s v="Carrollton"/>
    <s v="44615"/>
    <s v="0000"/>
    <s v="Carroll"/>
    <x v="18"/>
    <s v="2000 HP (22 mmBtu/hr) natural gas-fired, spark ignition, 4-cycle/lean burn, reciprocating pipeline compressor engine"/>
    <x v="2"/>
    <m/>
    <d v="2009-06-22T00:00:00"/>
    <s v="NSCR"/>
    <s v="Plant Services Dept of Tennessee Gas Pipeline"/>
    <m/>
    <m/>
    <m/>
    <m/>
    <m/>
    <m/>
    <m/>
    <m/>
    <x v="23"/>
    <n v="0"/>
    <s v="7E"/>
    <s v="Nitrogen Oxide"/>
    <s v="PASS"/>
    <s v="NA"/>
    <s v="Y"/>
    <m/>
    <m/>
  </r>
  <r>
    <x v="8"/>
    <n v="16"/>
    <x v="47"/>
    <s v="Tennessee Gas Pipeline - Station 214"/>
    <s v="2029 Cobbler Road NE"/>
    <s v="Carrollton"/>
    <s v="44615"/>
    <s v="0000"/>
    <s v="Carroll"/>
    <x v="18"/>
    <s v="2000 HP (22 mmBtu/hr) natural gas-fired, spark ignition, 4-cycle/lean burn, reciprocating pipeline compressor engine"/>
    <x v="2"/>
    <m/>
    <d v="2009-06-22T00:00:00"/>
    <s v="NSCR"/>
    <s v="Plant Services Dept of Tennessee Gas Pipeline"/>
    <m/>
    <m/>
    <m/>
    <m/>
    <m/>
    <m/>
    <m/>
    <m/>
    <x v="23"/>
    <n v="0"/>
    <s v="7E"/>
    <s v="Nitrogen Dioxide"/>
    <s v="PASS"/>
    <s v="NA"/>
    <s v="Y"/>
    <m/>
    <m/>
  </r>
  <r>
    <x v="8"/>
    <n v="17"/>
    <x v="47"/>
    <s v="Tennessee Gas Pipeline - Station 214"/>
    <s v="2029 Cobbler Road NE"/>
    <s v="Carrollton"/>
    <s v="44615"/>
    <s v="0000"/>
    <s v="Carroll"/>
    <x v="25"/>
    <s v="2000 HP (22 mmBtu/hr) natural gas-fired, spark ignition, 4-cycle/lean burn, reciprocating pipeline compressor engine"/>
    <x v="2"/>
    <m/>
    <d v="2009-06-23T00:00:00"/>
    <s v="NSCR"/>
    <s v="Plant Services Dept of Tennessee Gas Pipeline"/>
    <m/>
    <m/>
    <m/>
    <m/>
    <m/>
    <m/>
    <m/>
    <m/>
    <x v="23"/>
    <n v="0"/>
    <s v="7E"/>
    <s v="Nitrogen Dioxide"/>
    <s v="PASS"/>
    <s v="NA"/>
    <s v="Y"/>
    <m/>
    <m/>
  </r>
  <r>
    <x v="8"/>
    <n v="18"/>
    <x v="47"/>
    <s v="Tennessee Gas Pipeline - Station 214"/>
    <s v="2029 Cobbler Road NE"/>
    <s v="Carrollton"/>
    <s v="44615"/>
    <s v="0000"/>
    <s v="Carroll"/>
    <x v="25"/>
    <s v="2000 HP (22 mmBtu/hr) natural gas-fired, spark ignition, 4-cycle/lean burn, reciprocating pipeline compressor engine"/>
    <x v="2"/>
    <m/>
    <d v="2009-06-23T00:00:00"/>
    <s v="NSCR"/>
    <s v="Plant Services Dept of Tennessee Gas Pipeline"/>
    <m/>
    <m/>
    <m/>
    <m/>
    <m/>
    <m/>
    <m/>
    <m/>
    <x v="23"/>
    <n v="0"/>
    <s v="7E"/>
    <s v="Nitrogen Oxide"/>
    <s v="PASS"/>
    <s v="NA"/>
    <s v="Y"/>
    <m/>
    <m/>
  </r>
  <r>
    <x v="8"/>
    <n v="19"/>
    <x v="47"/>
    <s v="Tennessee Gas Pipeline - Station 214"/>
    <s v="2029 Cobbler Road NE"/>
    <s v="Carrollton"/>
    <s v="44615"/>
    <s v="0000"/>
    <s v="Carroll"/>
    <x v="23"/>
    <s v="2000 HP (22 mmBtu/hr) natural gas-fired, spark ignition, 4-cycle/lean burn, reciprocating pipeline compressor engine"/>
    <x v="2"/>
    <m/>
    <d v="2009-06-23T00:00:00"/>
    <s v="NSCR"/>
    <s v="Plant Services Dept of Tennessee Gas Pipeline"/>
    <m/>
    <m/>
    <m/>
    <m/>
    <m/>
    <m/>
    <m/>
    <m/>
    <x v="23"/>
    <n v="0"/>
    <s v="7E"/>
    <s v="Nitrogen Dioxide"/>
    <s v="PASS"/>
    <s v="NA"/>
    <s v="Y"/>
    <m/>
    <m/>
  </r>
  <r>
    <x v="8"/>
    <n v="20"/>
    <x v="47"/>
    <s v="Tennessee Gas Pipeline - Station 214"/>
    <s v="2029 Cobbler Road NE"/>
    <s v="Carrollton"/>
    <s v="44615"/>
    <s v="0000"/>
    <s v="Carroll"/>
    <x v="23"/>
    <s v="2000 HP (22 mmBtu/hr) natural gas-fired, spark ignition, 4-cycle/lean burn, reciprocating pipeline compressor engine"/>
    <x v="2"/>
    <m/>
    <d v="2009-06-23T00:00:00"/>
    <s v="NSCR"/>
    <s v="Plant Services Dept of Tennessee Gas Pipeline"/>
    <m/>
    <m/>
    <m/>
    <m/>
    <m/>
    <m/>
    <m/>
    <m/>
    <x v="23"/>
    <n v="0"/>
    <s v="7E"/>
    <s v="Nitrogen Oxide"/>
    <s v="PASS"/>
    <s v="NA"/>
    <s v="Y"/>
    <m/>
    <m/>
  </r>
  <r>
    <x v="2"/>
    <n v="12"/>
    <x v="51"/>
    <s v="CYGNET COMPRESSOR STATION"/>
    <s v="5215 ROCK RIDGE RD"/>
    <s v="Cygnet"/>
    <s v="43413"/>
    <m/>
    <s v="Wood"/>
    <x v="8"/>
    <s v="1680 hp natural gas fired engine with catalytic reduction"/>
    <x v="3"/>
    <m/>
    <d v="2003-12-17T00:00:00"/>
    <s v="catalytic"/>
    <s v="ALMEGA ENVIRONMENTAL, INC."/>
    <s v="1680 hp"/>
    <s v="7.41 lbs/hr"/>
    <s v="1518.2 hp"/>
    <s v="1.8 lbs/hr"/>
    <s v="lbs/hr"/>
    <n v="1.8"/>
    <n v="1518.2"/>
    <n v="0.53826900276643397"/>
    <x v="19"/>
    <n v="8.7137569859043627"/>
    <s v="7"/>
    <s v="Nitrogen Dioxide"/>
    <s v="PASS"/>
    <s v="NA"/>
    <s v="Y"/>
    <m/>
    <m/>
  </r>
  <r>
    <x v="8"/>
    <n v="23"/>
    <x v="47"/>
    <s v="Tennessee Gas Pipeline - Station 214"/>
    <s v="2029 Cobbler Road NE"/>
    <s v="Carrollton"/>
    <s v="44615"/>
    <s v="0000"/>
    <s v="Carroll"/>
    <x v="24"/>
    <s v="2000 HP (22 mmBtu/hr) natural gas-fired, spark ignition, 4-cycle/lean burn, reciprocating pipeline compressor engine"/>
    <x v="2"/>
    <m/>
    <d v="2009-06-24T00:00:00"/>
    <s v="NSCR"/>
    <s v="Plant Services Dept of Tennessee Gas Pipeline"/>
    <m/>
    <m/>
    <m/>
    <m/>
    <m/>
    <m/>
    <m/>
    <m/>
    <x v="23"/>
    <n v="0"/>
    <s v="7E"/>
    <s v="Nitrogen Dioxide"/>
    <s v="PASS"/>
    <s v="NA"/>
    <s v="Y"/>
    <m/>
    <m/>
  </r>
  <r>
    <x v="1"/>
    <n v="2070"/>
    <x v="52"/>
    <s v="Summerfield Compressor Station"/>
    <s v="between  CR-45 and HWY 233"/>
    <s v="Caldwell"/>
    <s v="43724"/>
    <m/>
    <s v="Noble"/>
    <x v="10"/>
    <s v="Natural Gas Engine(1)   1,380 hp engine"/>
    <x v="3"/>
    <m/>
    <d v="2014-05-01T00:00:00"/>
    <s v="Catalyst 1(Catalytic Converter): Oxidation Catalyst 1;; Flare(Flare): FL-1"/>
    <s v="Environmental Quality Management"/>
    <s v="1,380 hp"/>
    <s v="1.0 g/hp-hr"/>
    <s v="889 hp"/>
    <s v="0.597 g/hp-hr"/>
    <s v="g/hp/hr"/>
    <n v="0.59699999999999998"/>
    <n v="889"/>
    <n v="0.59699999999999998"/>
    <x v="15"/>
    <n v="7.9387149600000013"/>
    <s v="7E"/>
    <s v="Nitrogen Dioxide"/>
    <s v="PASS"/>
    <s v="NA"/>
    <s v="Y"/>
    <m/>
    <m/>
  </r>
  <r>
    <x v="9"/>
    <n v="1254"/>
    <x v="52"/>
    <s v="Summerfield Compressor Station"/>
    <s v="between  CR-45 and HWY 233"/>
    <s v="Caldwell"/>
    <s v="43724"/>
    <m/>
    <s v="Noble"/>
    <x v="8"/>
    <s v="Natural Gas Engine (2) 1,380 hp"/>
    <x v="3"/>
    <m/>
    <d v="2013-03-12T00:00:00"/>
    <s v="Catalyst 1(Catalytic Converter): Oxidation Catalyst 1"/>
    <s v="BCMJ Controls"/>
    <s v="1380 Hp"/>
    <s v="1.0 g/Hp-hr"/>
    <s v="1173 Hp"/>
    <s v="0.6 g/Hp-hr"/>
    <s v="g/hp/hr"/>
    <n v="0.6"/>
    <n v="1173"/>
    <n v="0.6"/>
    <x v="15"/>
    <n v="7.9786080000000013"/>
    <s v="7E"/>
    <s v="Nitrogen Dioxide"/>
    <s v="PASS"/>
    <s v="NA"/>
    <s v="Y"/>
    <m/>
    <m/>
  </r>
  <r>
    <x v="8"/>
    <n v="24"/>
    <x v="47"/>
    <s v="Tennessee Gas Pipeline - Station 214"/>
    <s v="2029 Cobbler Road NE"/>
    <s v="Carrollton"/>
    <s v="44615"/>
    <s v="0000"/>
    <s v="Carroll"/>
    <x v="24"/>
    <s v="2000 HP (22 mmBtu/hr) natural gas-fired, spark ignition, 4-cycle/lean burn, reciprocating pipeline compressor engine"/>
    <x v="2"/>
    <m/>
    <d v="2009-06-24T00:00:00"/>
    <s v="NSCR"/>
    <s v="Plant Services Dept of Tennessee Gas Pipeline"/>
    <m/>
    <m/>
    <m/>
    <m/>
    <m/>
    <m/>
    <m/>
    <m/>
    <x v="23"/>
    <n v="0"/>
    <s v="7E"/>
    <s v="Nitrogen Oxide"/>
    <s v="PASS"/>
    <s v="NA"/>
    <s v="Y"/>
    <m/>
    <m/>
  </r>
  <r>
    <x v="5"/>
    <n v="728"/>
    <x v="52"/>
    <s v="Summerfield Compressor Station"/>
    <s v="between  CR-45 and HWY 233"/>
    <s v="Caldwell"/>
    <s v="43724"/>
    <m/>
    <s v="Noble"/>
    <x v="10"/>
    <s v="Natural Gas Engine(1)   1,380 hp engine"/>
    <x v="3"/>
    <m/>
    <d v="2012-03-12T00:00:00"/>
    <s v="Catalytic Silencer"/>
    <s v="BCMJ Controls"/>
    <m/>
    <m/>
    <m/>
    <m/>
    <m/>
    <m/>
    <m/>
    <n v="0.66"/>
    <x v="15"/>
    <n v="8.7764688000000017"/>
    <s v="7E"/>
    <s v="Nitrogen Dioxide"/>
    <s v="PASS"/>
    <s v="NA"/>
    <s v="Y"/>
    <s v="Tested pollutants: NO2, NO; Permitted Allowable Emission Rate = 1.0 g/Hp-hr, 82 -15% O2 ppmvd; Permitted Maximum Operating Rate = 1,380 Hp; Average Tested Emission Rate = 0.66 g/Hp-hr, 37.9  - 15% O2 ppmvd; Average Tested Operating Rate = 1,104 Hp; Results = Passed; AFS Date = 2012-08-01 00:00:00.0; AFS ID = legacy)"/>
    <m/>
  </r>
  <r>
    <x v="5"/>
    <n v="731"/>
    <x v="52"/>
    <s v="Summerfield Compressor Station"/>
    <s v="between  CR-45 and HWY 233"/>
    <s v="Caldwell"/>
    <s v="43724"/>
    <m/>
    <s v="Noble"/>
    <x v="10"/>
    <s v="Natural Gas Engine(1)   1,380 hp engine"/>
    <x v="3"/>
    <m/>
    <d v="2012-03-12T00:00:00"/>
    <s v="Catalytic Silencer"/>
    <s v="BCMJ Controls"/>
    <m/>
    <m/>
    <m/>
    <m/>
    <m/>
    <m/>
    <m/>
    <n v="0.66"/>
    <x v="15"/>
    <n v="8.7764688000000017"/>
    <s v="7E"/>
    <s v="Nitrogen Oxide"/>
    <s v="PASS"/>
    <s v="NA"/>
    <s v="Y"/>
    <s v="Tested pollutants: NO2, NO; Permitted Allowable Emission Rate = 1.0 g/Hp-hr, 82 -15% O2 ppmvd; Permitted Maximum Operating Rate = 1,380 Hp; Average Tested Emission Rate = 0.66 g/Hp-hr, 37.9  - 15% O2 ppmvd; Average Tested Operating Rate = 1,104 Hp; Results = Passed; AFS Date = 2012-08-01 00:00:00.0; AFS ID = legacy)"/>
    <m/>
  </r>
  <r>
    <x v="5"/>
    <n v="732"/>
    <x v="52"/>
    <s v="Summerfield Compressor Station"/>
    <s v="between  CR-45 and HWY 233"/>
    <s v="Caldwell"/>
    <s v="43724"/>
    <m/>
    <s v="Noble"/>
    <x v="8"/>
    <s v="Natural Gas Engine (2) 1,380 hp"/>
    <x v="3"/>
    <m/>
    <d v="2012-03-12T00:00:00"/>
    <s v="Catalytic Silencer"/>
    <s v="BCMJ Controls"/>
    <m/>
    <m/>
    <m/>
    <m/>
    <m/>
    <m/>
    <m/>
    <n v="0.68"/>
    <x v="15"/>
    <n v="9.0424224000000013"/>
    <s v="7E"/>
    <s v="Nitrogen Dioxide"/>
    <s v="PASS"/>
    <s v="NA"/>
    <s v="Y"/>
    <s v="Tested pollutants: NO2, NO; Permitted Allowable Emission Rate = 1.0 g/Hp-hr, 82 -15% O2 ppmvd; Permitted Maximum Operating Rate = 1,380 Hp; Average Tested Emission Rate = 0.68 g/Hp-hr, 37.7  - 15% O2 ppmvd; Average Tested Operating Rate = 1,104 Hp; Results = Passed; AFS Date = 2012-08-01 00:00:00.0; AFS ID = legacy)"/>
    <m/>
  </r>
  <r>
    <x v="5"/>
    <n v="733"/>
    <x v="52"/>
    <s v="Summerfield Compressor Station"/>
    <s v="between  CR-45 and HWY 233"/>
    <s v="Caldwell"/>
    <s v="43724"/>
    <m/>
    <s v="Noble"/>
    <x v="8"/>
    <s v="Natural Gas Engine (2) 1,380 hp"/>
    <x v="3"/>
    <m/>
    <d v="2012-03-12T00:00:00"/>
    <s v="Catalytic Silencer"/>
    <s v="BCMJ Controls"/>
    <m/>
    <m/>
    <m/>
    <m/>
    <m/>
    <m/>
    <m/>
    <n v="0.68"/>
    <x v="15"/>
    <n v="9.0424224000000013"/>
    <s v="7E"/>
    <s v="Nitrogen Oxide"/>
    <s v="PASS"/>
    <s v="NA"/>
    <s v="Y"/>
    <s v="Tested pollutants: NO2, NO; Permitted Allowable Emission Rate = 1.0 g/Hp-hr, 82 -15% O2 ppmvd; Permitted Maximum Operating Rate = 1,380 Hp; Average Tested Emission Rate = 0.68 g/Hp-hr, 37.7  - 15% O2 ppmvd; Average Tested Operating Rate = 1,104 Hp; Results = Passed; AFS Date = 2012-08-01 00:00:00.0; AFS ID = legacy)"/>
    <m/>
  </r>
  <r>
    <x v="1"/>
    <n v="2074"/>
    <x v="52"/>
    <s v="Summerfield Compressor Station"/>
    <s v="between  CR-45 and HWY 233"/>
    <s v="Caldwell"/>
    <s v="43724"/>
    <m/>
    <s v="Noble"/>
    <x v="8"/>
    <s v="Natural Gas Engine (2) 1,380 hp"/>
    <x v="3"/>
    <m/>
    <d v="2014-05-01T00:00:00"/>
    <s v="Catalyst 2(Catalytic Converter): Oxidation Catalyst; Flare(Flare): FL-1"/>
    <s v="Environmental Quality Management"/>
    <s v="1,380 hp"/>
    <s v="1.0 g/hp-hr"/>
    <s v="911 hp"/>
    <s v="0.689 g/hp-hr"/>
    <s v="g/hp/hr"/>
    <n v="0.68899999999999995"/>
    <n v="911"/>
    <n v="0.68899999999999995"/>
    <x v="15"/>
    <n v="9.1621015200000002"/>
    <s v="7E"/>
    <s v="Nitrogen Dioxide"/>
    <s v="PASS"/>
    <s v="NA"/>
    <s v="Y"/>
    <m/>
    <m/>
  </r>
  <r>
    <x v="2"/>
    <n v="13"/>
    <x v="50"/>
    <s v="NORWALK COMPRESSOR STATION"/>
    <s v="4481 SR 601"/>
    <s v="Norwalk"/>
    <s v="44857"/>
    <m/>
    <s v="Huron"/>
    <x v="10"/>
    <s v="1680 hp Natrual gas fired engine with catalytic reduction"/>
    <x v="3"/>
    <m/>
    <d v="2003-11-21T00:00:00"/>
    <s v="catalytic"/>
    <s v="ALMEGA ENVIRONMENTAL, INC."/>
    <s v="1680 hp"/>
    <s v="7.41 lbs/hr"/>
    <s v="1557.6 hp"/>
    <s v="2.4 lbs/hr"/>
    <s v="lbs/hr"/>
    <n v="2.4"/>
    <n v="1557.6"/>
    <n v="0.69953775038520805"/>
    <x v="19"/>
    <n v="11.324452881355935"/>
    <s v="7"/>
    <s v="Nitrogen Dioxide"/>
    <s v="PASS"/>
    <s v="NA"/>
    <s v="Y"/>
    <m/>
    <m/>
  </r>
  <r>
    <x v="9"/>
    <n v="1251"/>
    <x v="52"/>
    <s v="Summerfield Compressor Station"/>
    <s v="between  CR-45 and HWY 233"/>
    <s v="Caldwell"/>
    <s v="43724"/>
    <m/>
    <s v="Noble"/>
    <x v="10"/>
    <s v="Natural Gas Engine(1)   1,380 hp engine"/>
    <x v="3"/>
    <m/>
    <d v="2013-03-12T00:00:00"/>
    <s v="Catalyst 1(Catalytic Converter): Oxidation Catalyst 1"/>
    <s v="BCMJ Controls"/>
    <s v="1380 Hp"/>
    <s v="1.0 g/Hp-hr"/>
    <s v="1173 Hp"/>
    <s v="0.7 g/Hp-hr"/>
    <s v="g/hp/hr"/>
    <n v="0.7"/>
    <n v="1173"/>
    <n v="0.7"/>
    <x v="15"/>
    <n v="9.3083759999999991"/>
    <s v="7E"/>
    <s v="Nitrogen Dioxide"/>
    <s v="PASS"/>
    <s v="NA"/>
    <s v="Y"/>
    <m/>
    <m/>
  </r>
  <r>
    <x v="4"/>
    <n v="769"/>
    <x v="52"/>
    <s v="Summerfield Compressor Station"/>
    <s v="between  CR-45 and HWY 233"/>
    <s v="Caldwell"/>
    <s v="43724"/>
    <m/>
    <s v="Noble"/>
    <x v="10"/>
    <s v="Natural Gas Engine(1)   1,380 hp engine"/>
    <x v="3"/>
    <m/>
    <d v="2011-03-29T00:00:00"/>
    <s v="Catalytic Silencer"/>
    <s v="BCMJ Controls"/>
    <m/>
    <m/>
    <m/>
    <m/>
    <m/>
    <m/>
    <m/>
    <n v="0.83"/>
    <x v="15"/>
    <n v="11.0370744"/>
    <s v="7E"/>
    <s v="Nitrogen Oxide"/>
    <s v="PASS"/>
    <s v="NA"/>
    <s v="Y"/>
    <s v="Tested pollutants: NO2, NO; Permitted Allowable Emission Rate = 1.0 g/Hp-hr, 82 -15% O2 ppmvd; Permitted Maximum Operating Rate = 1,380 Hp; Average Tested Emission Rate = 0.83 g/Hp-hr, 45.7  - 15% O2 ppmvd; Average Tested Operating Rate = 1,104 Hp; Results = Passed; AFS Date = 2011-08-26 00:00:00.0; AFS ID = legacy)"/>
    <m/>
  </r>
  <r>
    <x v="4"/>
    <n v="771"/>
    <x v="52"/>
    <s v="Summerfield Compressor Station"/>
    <s v="between  CR-45 and HWY 233"/>
    <s v="Caldwell"/>
    <s v="43724"/>
    <m/>
    <s v="Noble"/>
    <x v="10"/>
    <s v="Natural Gas Engine(1)   1,380 hp engine"/>
    <x v="3"/>
    <m/>
    <d v="2011-03-29T00:00:00"/>
    <s v="Catalytic Silencer"/>
    <s v="BCMJ Controls"/>
    <m/>
    <m/>
    <m/>
    <m/>
    <m/>
    <m/>
    <m/>
    <n v="0.83"/>
    <x v="15"/>
    <n v="11.0370744"/>
    <s v="7E"/>
    <s v="Nitrogen Dioxide"/>
    <s v="PASS"/>
    <s v="NA"/>
    <s v="Y"/>
    <s v="Tested pollutants: NO2, NO; Permitted Allowable Emission Rate = 1.0 g/Hp-hr, 82 -15% O2 ppmvd; Permitted Maximum Operating Rate = 1,380 Hp; Average Tested Emission Rate = 0.83 g/Hp-hr, 45.7  - 15% O2 ppmvd; Average Tested Operating Rate = 1,104 Hp; Results = Passed; AFS Date = 2011-08-26 00:00:00.0; AFS ID = legacy)"/>
    <m/>
  </r>
  <r>
    <x v="4"/>
    <n v="774"/>
    <x v="52"/>
    <s v="Summerfield Compressor Station"/>
    <s v="between  CR-45 and HWY 233"/>
    <s v="Caldwell"/>
    <s v="43724"/>
    <m/>
    <s v="Noble"/>
    <x v="8"/>
    <s v="Natural Gas Engine (2) 1,380 hp"/>
    <x v="3"/>
    <m/>
    <d v="2011-03-29T00:00:00"/>
    <s v="Catalytic Silencer"/>
    <s v="BCMJ Controls"/>
    <m/>
    <m/>
    <m/>
    <m/>
    <m/>
    <m/>
    <m/>
    <n v="0.98"/>
    <x v="15"/>
    <n v="13.031726399999998"/>
    <s v="7E"/>
    <s v="Nitrogen Oxide"/>
    <s v="PASS"/>
    <s v="NA"/>
    <s v="Y"/>
    <s v="Tested pollutants: NO2, NO; Permitted Allowable Emission Rate = 1.0 g/Hp-hr, 82 -15% O2 ppmvd; Permitted Maximum Operating Rate = 1,380 Hp; Average Tested Emission Rate = 0.98 g/Hp-hr, 52.2  - 15% O2 ppmvd; Average Tested Operating Rate = 1,104 Hp; Results = Passed; AFS Date = 2011-08-26 00:00:00.0; AFS ID = legacy)"/>
    <m/>
  </r>
  <r>
    <x v="4"/>
    <n v="775"/>
    <x v="52"/>
    <s v="Summerfield Compressor Station"/>
    <s v="between  CR-45 and HWY 233"/>
    <s v="Caldwell"/>
    <s v="43724"/>
    <m/>
    <s v="Noble"/>
    <x v="8"/>
    <s v="Natural Gas Engine (2) 1,380 hp"/>
    <x v="3"/>
    <m/>
    <d v="2011-03-29T00:00:00"/>
    <s v="Catalytic Silencer"/>
    <s v="BCMJ Controls"/>
    <m/>
    <m/>
    <m/>
    <m/>
    <m/>
    <m/>
    <m/>
    <n v="0.98"/>
    <x v="15"/>
    <n v="13.031726399999998"/>
    <s v="7E"/>
    <s v="Nitrogen Dioxide"/>
    <s v="PASS"/>
    <s v="NA"/>
    <s v="Y"/>
    <s v="Tested pollutants: NO2, NO; Permitted Allowable Emission Rate = 1.0 g/Hp-hr, 82 -15% O2 ppmvd; Permitted Maximum Operating Rate = 1,380 Hp; Average Tested Emission Rate = 0.98 g/Hp-hr, 52.2  - 15% O2 ppmvd; Average Tested Operating Rate = 1,104 Hp; Results = Passed; AFS Date = 2011-08-26 00:00:00.0; AFS ID = legacy)"/>
    <m/>
  </r>
  <r>
    <x v="1"/>
    <n v="2424"/>
    <x v="53"/>
    <s v="PINNACLE GAS PRODUCERS LLC"/>
    <s v="4220 PINNACLE RD"/>
    <s v="MORAINE"/>
    <s v="45439"/>
    <m/>
    <s v="Montgomery"/>
    <x v="0"/>
    <s v="12 MMBtu/hour (1,626 bhp) pipeline quality gas/natural gas-fired compressor engine"/>
    <x v="3"/>
    <m/>
    <d v="2014-05-20T00:00:00"/>
    <s v="N/A"/>
    <s v="DTE ENERGY"/>
    <s v="1200 RPM"/>
    <s v="5.37 lb NOx/hr"/>
    <s v="856RPM"/>
    <s v="2.58 lb/hr"/>
    <m/>
    <m/>
    <n v="1159.8800000000001"/>
    <n v="1.0098630892850984"/>
    <x v="25"/>
    <n v="15.822672224299065"/>
    <s v="7E"/>
    <s v="Nitrogen Oxide"/>
    <s v="PASS"/>
    <s v="NA"/>
    <s v="Y"/>
    <s v="Fuel BTU Content 978.  Average gas process rate for the plant on this date 3.54MMSCF/day."/>
    <m/>
  </r>
  <r>
    <x v="1"/>
    <n v="2428"/>
    <x v="53"/>
    <s v="PINNACLE GAS PRODUCERS LLC"/>
    <s v="4220 PINNACLE RD"/>
    <s v="MORAINE"/>
    <s v="45439"/>
    <m/>
    <s v="Montgomery"/>
    <x v="0"/>
    <s v="12 MMBtu/hour (1,626 bhp) pipeline quality gas/natural gas-fired compressor engine"/>
    <x v="3"/>
    <m/>
    <d v="2014-05-20T00:00:00"/>
    <s v="N/A"/>
    <s v="DTE ENERGY"/>
    <s v="1200 RPM"/>
    <s v="5.37 lb NOx/hr"/>
    <s v="856 RPM"/>
    <s v="2.58 lb/hr"/>
    <m/>
    <m/>
    <n v="1159.8800000000001"/>
    <n v="1.0098630892850984"/>
    <x v="25"/>
    <n v="15.822672224299065"/>
    <s v="7E"/>
    <s v="Nitrogen Dioxide"/>
    <s v="PASS"/>
    <s v="NA"/>
    <s v="Y"/>
    <s v="Fuel BTU Content 978.  Average gas process rate for the plant on this date 3.54MMSCF/day."/>
    <m/>
  </r>
  <r>
    <x v="3"/>
    <n v="30"/>
    <x v="53"/>
    <s v="PINNACLE GAS PRODUCERS LLC"/>
    <s v="4220 PINNACLE RD"/>
    <s v="MORAINE"/>
    <s v="45439"/>
    <m/>
    <s v="Montgomery"/>
    <x v="0"/>
    <s v="12 MMBtu/hour (1,626 bhp) pipeline quality gas/natural gas-fired compressor engine"/>
    <x v="3"/>
    <m/>
    <d v="2010-11-18T00:00:00"/>
    <s v="N/A"/>
    <s v="DERENZO &amp; ASSOCIATES"/>
    <m/>
    <m/>
    <m/>
    <m/>
    <m/>
    <n v="3.38"/>
    <n v="1451.2049999999999"/>
    <n v="1.0574109102435563"/>
    <x v="25"/>
    <n v="16.567657949579832"/>
    <s v="7E"/>
    <s v="Nitrogen Dioxide"/>
    <s v="PASS"/>
    <s v="NA"/>
    <s v="Y"/>
    <s v="Tested pollutants:NO2, NO; Permitted Allowable Emission Rate = 5.37 LB/HR NOX; Permitted Maximum Operating Rate = 1200 RPM; Average Tested Emission Rate = 3.83 LB/HR NOX; Average Tested Operating Rate = 1071 RPM; Results = Passed; AFS Date = 2011-03-23 00:00:00.0; AFS ID = legacy) FACILITY DID FAIL NMOC FROM B001 AND WILL RETET ALL PARAMETERS MARCH 2011."/>
    <m/>
  </r>
  <r>
    <x v="4"/>
    <n v="965"/>
    <x v="53"/>
    <s v="PINNACLE GAS PRODUCERS LLC"/>
    <s v="4220 PINNACLE RD"/>
    <s v="MORAINE"/>
    <s v="45439"/>
    <m/>
    <s v="Montgomery"/>
    <x v="0"/>
    <s v="12 MMBtu/hour (1,626 bhp) pipeline quality gas/natural gas-fired compressor engine"/>
    <x v="3"/>
    <m/>
    <d v="2011-03-10T00:00:00"/>
    <s v="N/A"/>
    <s v="DTE ENERGY"/>
    <m/>
    <m/>
    <m/>
    <m/>
    <m/>
    <n v="3.47"/>
    <n v="1378.0350000000001"/>
    <n v="1.143207538270073"/>
    <x v="25"/>
    <n v="17.911931185840711"/>
    <s v="7E"/>
    <s v="Nitrogen Oxide"/>
    <s v="PASS"/>
    <s v="NA"/>
    <s v="Y"/>
    <s v="Tested pollutants: NO2, NO; Permitted Allowable Emission Rate = 5.37 LB/HR NOX; Permitted Maximum Operating Rate = 1200 RPM; Average Tested Emission Rate = 3.47 LB/RH NOX; Average Tested Operating Rate = 1017 RPM; Results = Passed; AFS Date = 2011-06-27 00:00:00.0; AFS ID = legacy)"/>
    <m/>
  </r>
  <r>
    <x v="4"/>
    <n v="966"/>
    <x v="53"/>
    <s v="PINNACLE GAS PRODUCERS LLC"/>
    <s v="4220 PINNACLE RD"/>
    <s v="MORAINE"/>
    <s v="45439"/>
    <m/>
    <s v="Montgomery"/>
    <x v="0"/>
    <s v="12 MMBtu/hour (1,626 bhp) pipeline quality gas/natural gas-fired compressor engine"/>
    <x v="3"/>
    <m/>
    <d v="2011-03-10T00:00:00"/>
    <s v="N/A"/>
    <s v="DTE ENERGY"/>
    <m/>
    <m/>
    <m/>
    <m/>
    <m/>
    <n v="3.47"/>
    <n v="1378.0350000000001"/>
    <n v="1.143207538270073"/>
    <x v="25"/>
    <n v="17.911931185840711"/>
    <s v="7E"/>
    <s v="Nitrogen Dioxide"/>
    <s v="PASS"/>
    <s v="NA"/>
    <s v="Y"/>
    <s v="Tested pollutants: NO2, NO; Permitted Allowable Emission Rate = 5.37 LB/HR NOX; Permitted Maximum Operating Rate = 1200 RPM; Average Tested Emission Rate = 3.47 LB/RH NOX; Average Tested Operating Rate = 1017 RPM; Results = Passed; AFS Date = 2011-06-27 00:00:00.0; AFS ID = legacy)"/>
    <m/>
  </r>
  <r>
    <x v="10"/>
    <n v="1961"/>
    <x v="53"/>
    <s v="PINNACLE GAS PRODUCERS LLC"/>
    <s v="4220 PINNACLE RD"/>
    <s v="MORAINE"/>
    <s v="45439"/>
    <m/>
    <s v="Montgomery"/>
    <x v="1"/>
    <s v="Natural Gas Fired Compressor Engine, 12 MMBtu/hour nominal heat input"/>
    <x v="3"/>
    <m/>
    <d v="2016-02-24T00:00:00"/>
    <s v="n/a"/>
    <s v="DTE Energy"/>
    <s v="12MMBtu/hr heat input"/>
    <s v="160ppmvd@15%O2"/>
    <s v="867 RPM"/>
    <s v="93ppmvd@15%O2"/>
    <m/>
    <m/>
    <m/>
    <n v="1.395"/>
    <x v="26"/>
    <n v="19.066444848000003"/>
    <s v="7E"/>
    <s v="Nitrogen Dioxide"/>
    <s v="PP"/>
    <s v="Y"/>
    <s v="NA"/>
    <s v="Average fuel content at 984 BTU/scf with combustion temperature at 1503 degrees Fahrenheit."/>
    <m/>
  </r>
  <r>
    <x v="10"/>
    <n v="1962"/>
    <x v="53"/>
    <s v="PINNACLE GAS PRODUCERS LLC"/>
    <s v="4220 PINNACLE RD"/>
    <s v="MORAINE"/>
    <s v="45439"/>
    <m/>
    <s v="Montgomery"/>
    <x v="1"/>
    <s v="Natural Gas Fired Compressor Engine, 12 MMBtu/hour nominal heat input"/>
    <x v="3"/>
    <m/>
    <d v="2016-02-24T00:00:00"/>
    <s v="n/a"/>
    <s v="DTE Energy"/>
    <s v="12MMBtu/hr heat input"/>
    <s v="160ppmvd@15%O2"/>
    <s v="867 RPM"/>
    <s v="93ppmvd@15%O2"/>
    <m/>
    <m/>
    <m/>
    <n v="1.395"/>
    <x v="26"/>
    <n v="19.066444848000003"/>
    <s v="7E"/>
    <s v="Nitrogen Oxide"/>
    <s v="PP"/>
    <s v="Y"/>
    <s v="NA"/>
    <s v="Average fuel content at 984 BTU/scf with combustion temperature at 1503 degrees Fahrenheit."/>
    <m/>
  </r>
  <r>
    <x v="2"/>
    <n v="41"/>
    <x v="53"/>
    <s v="PINNACLE GAS PRODUCERS LLC"/>
    <s v="4220 PINNACLE RD"/>
    <s v="MORAINE"/>
    <s v="45439"/>
    <m/>
    <s v="Montgomery"/>
    <x v="0"/>
    <s v="12 MMBtu/hour (1,626 bhp) pipeline quality gas/natural gas-fired compressor engine"/>
    <x v="3"/>
    <m/>
    <d v="2003-07-30T00:00:00"/>
    <s v="N/A"/>
    <s v="DERENZO &amp; ASSOCIATES"/>
    <m/>
    <m/>
    <m/>
    <m/>
    <m/>
    <m/>
    <m/>
    <m/>
    <x v="25"/>
    <n v="0"/>
    <s v="7"/>
    <s v="Nitrogen Dioxide"/>
    <s v="PASS"/>
    <s v="NA"/>
    <s v="Y"/>
    <m/>
    <m/>
  </r>
  <r>
    <x v="2"/>
    <n v="42"/>
    <x v="53"/>
    <s v="PINNACLE GAS PRODUCERS LLC"/>
    <s v="4220 PINNACLE RD"/>
    <s v="MORAINE"/>
    <s v="45439"/>
    <m/>
    <s v="Montgomery"/>
    <x v="0"/>
    <s v="12 MMBtu/hour (1,626 bhp) pipeline quality gas/natural gas-fired compressor engine"/>
    <x v="3"/>
    <m/>
    <d v="2003-07-30T00:00:00"/>
    <s v="N/A"/>
    <s v="DERENZO &amp; ASSOCIATES"/>
    <m/>
    <m/>
    <m/>
    <m/>
    <m/>
    <m/>
    <m/>
    <m/>
    <x v="25"/>
    <n v="0"/>
    <s v="7"/>
    <s v="Nitrogen Oxide"/>
    <s v="PASS"/>
    <s v="NA"/>
    <s v="Y"/>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E566AE0-3556-422A-9670-DE7410F83A0E}" name="PivotTable1" cacheId="0" applyNumberFormats="0" applyBorderFormats="0" applyFontFormats="0" applyPatternFormats="0" applyAlignmentFormats="0" applyWidthHeightFormats="1" dataCaption="Values" updatedVersion="7" minRefreshableVersion="3" useAutoFormatting="1" rowGrandTotals="0" colGrandTotals="0" itemPrintTitles="1" createdVersion="7" indent="0" compact="0" compactData="0" multipleFieldFilters="0">
  <location ref="A3:H233" firstHeaderRow="0" firstDataRow="1" firstDataCol="4"/>
  <pivotFields count="33">
    <pivotField dataField="1" compact="0" outline="0" showAll="0" defaultSubtotal="0">
      <items count="11">
        <item x="2"/>
        <item x="7"/>
        <item x="0"/>
        <item x="8"/>
        <item x="3"/>
        <item x="4"/>
        <item x="5"/>
        <item x="9"/>
        <item x="1"/>
        <item x="6"/>
        <item x="10"/>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compact="0" outline="0" showAll="0" defaultSubtotal="0">
      <items count="54">
        <item x="0"/>
        <item x="47"/>
        <item x="14"/>
        <item x="5"/>
        <item x="15"/>
        <item x="24"/>
        <item x="37"/>
        <item x="34"/>
        <item x="32"/>
        <item x="18"/>
        <item x="33"/>
        <item x="45"/>
        <item x="50"/>
        <item x="51"/>
        <item x="27"/>
        <item x="25"/>
        <item x="19"/>
        <item x="6"/>
        <item x="21"/>
        <item x="2"/>
        <item x="29"/>
        <item x="48"/>
        <item x="10"/>
        <item x="13"/>
        <item x="7"/>
        <item x="4"/>
        <item x="8"/>
        <item x="17"/>
        <item x="49"/>
        <item x="20"/>
        <item x="22"/>
        <item x="30"/>
        <item x="28"/>
        <item x="12"/>
        <item x="43"/>
        <item x="44"/>
        <item x="46"/>
        <item x="26"/>
        <item x="11"/>
        <item x="23"/>
        <item x="40"/>
        <item x="35"/>
        <item x="52"/>
        <item x="16"/>
        <item x="41"/>
        <item x="9"/>
        <item x="39"/>
        <item x="42"/>
        <item x="38"/>
        <item x="1"/>
        <item x="31"/>
        <item x="53"/>
        <item x="3"/>
        <item x="36"/>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compact="0" outline="0" showAll="0" defaultSubtotal="0">
      <items count="26">
        <item x="0"/>
        <item x="3"/>
        <item x="1"/>
        <item x="22"/>
        <item x="5"/>
        <item x="2"/>
        <item x="21"/>
        <item x="4"/>
        <item x="6"/>
        <item x="7"/>
        <item x="10"/>
        <item x="8"/>
        <item x="9"/>
        <item x="11"/>
        <item x="12"/>
        <item x="13"/>
        <item x="14"/>
        <item x="15"/>
        <item x="19"/>
        <item x="20"/>
        <item x="16"/>
        <item x="17"/>
        <item x="18"/>
        <item x="25"/>
        <item x="23"/>
        <item x="24"/>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compact="0" outline="0" showAll="0" defaultSubtotal="0">
      <items count="4">
        <item x="0"/>
        <item x="2"/>
        <item x="1"/>
        <item x="3"/>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14"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dataField="1" compact="0" outline="0" showAll="0" defaultSubtotal="0">
      <extLst>
        <ext xmlns:x14="http://schemas.microsoft.com/office/spreadsheetml/2009/9/main" uri="{2946ED86-A175-432a-8AC1-64E0C546D7DE}">
          <x14:pivotField fillDownLabels="1"/>
        </ext>
      </extLst>
    </pivotField>
    <pivotField axis="axisRow" compact="0" outline="0" showAll="0" defaultSubtotal="0">
      <items count="27">
        <item x="17"/>
        <item x="22"/>
        <item x="12"/>
        <item x="3"/>
        <item x="15"/>
        <item x="26"/>
        <item x="20"/>
        <item x="25"/>
        <item x="19"/>
        <item x="6"/>
        <item x="14"/>
        <item x="5"/>
        <item x="21"/>
        <item x="23"/>
        <item x="16"/>
        <item x="7"/>
        <item x="13"/>
        <item x="8"/>
        <item x="2"/>
        <item x="1"/>
        <item x="4"/>
        <item x="11"/>
        <item x="0"/>
        <item x="9"/>
        <item x="10"/>
        <item x="24"/>
        <item x="18"/>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s>
  <rowFields count="4">
    <field x="11"/>
    <field x="24"/>
    <field x="2"/>
    <field x="9"/>
  </rowFields>
  <rowItems count="230">
    <i>
      <x/>
      <x v="3"/>
      <x v="52"/>
      <x v="10"/>
    </i>
    <i r="3">
      <x v="11"/>
    </i>
    <i r="3">
      <x v="12"/>
    </i>
    <i r="3">
      <x v="13"/>
    </i>
    <i r="1">
      <x v="18"/>
      <x v="19"/>
      <x v="7"/>
    </i>
    <i r="3">
      <x v="8"/>
    </i>
    <i r="3">
      <x v="9"/>
    </i>
    <i r="1">
      <x v="19"/>
      <x/>
      <x v="2"/>
    </i>
    <i r="2">
      <x v="49"/>
      <x v="5"/>
    </i>
    <i r="1">
      <x v="20"/>
      <x v="19"/>
      <x v="7"/>
    </i>
    <i r="3">
      <x v="8"/>
    </i>
    <i r="1">
      <x v="22"/>
      <x/>
      <x/>
    </i>
    <i r="3">
      <x v="1"/>
    </i>
    <i r="2">
      <x v="49"/>
      <x v="4"/>
    </i>
    <i>
      <x v="1"/>
      <x/>
      <x v="41"/>
      <x v="10"/>
    </i>
    <i r="1">
      <x v="2"/>
      <x v="5"/>
      <x v="10"/>
    </i>
    <i r="3">
      <x v="11"/>
    </i>
    <i r="3">
      <x v="12"/>
    </i>
    <i r="2">
      <x v="7"/>
      <x v="2"/>
    </i>
    <i r="2">
      <x v="8"/>
      <x v="11"/>
    </i>
    <i r="2">
      <x v="10"/>
      <x v="1"/>
    </i>
    <i r="2">
      <x v="50"/>
      <x v="10"/>
    </i>
    <i r="2">
      <x v="53"/>
      <x v="10"/>
    </i>
    <i r="3">
      <x v="11"/>
    </i>
    <i r="1">
      <x v="4"/>
      <x v="31"/>
      <x v="10"/>
    </i>
    <i r="1">
      <x v="9"/>
      <x v="2"/>
      <x v="10"/>
    </i>
    <i r="3">
      <x v="11"/>
    </i>
    <i r="3">
      <x v="12"/>
    </i>
    <i r="3">
      <x v="13"/>
    </i>
    <i r="3">
      <x v="14"/>
    </i>
    <i r="3">
      <x v="15"/>
    </i>
    <i r="3">
      <x v="16"/>
    </i>
    <i r="3">
      <x v="17"/>
    </i>
    <i r="3">
      <x v="18"/>
    </i>
    <i r="3">
      <x v="19"/>
    </i>
    <i r="2">
      <x v="3"/>
      <x v="13"/>
    </i>
    <i r="3">
      <x v="14"/>
    </i>
    <i r="3">
      <x v="15"/>
    </i>
    <i r="3">
      <x v="16"/>
    </i>
    <i r="3">
      <x v="17"/>
    </i>
    <i r="3">
      <x v="18"/>
    </i>
    <i r="3">
      <x v="19"/>
    </i>
    <i r="3">
      <x v="20"/>
    </i>
    <i r="3">
      <x v="21"/>
    </i>
    <i r="3">
      <x v="22"/>
    </i>
    <i r="2">
      <x v="4"/>
      <x v="15"/>
    </i>
    <i r="3">
      <x v="16"/>
    </i>
    <i r="3">
      <x v="17"/>
    </i>
    <i r="3">
      <x v="18"/>
    </i>
    <i r="3">
      <x v="19"/>
    </i>
    <i r="3">
      <x v="20"/>
    </i>
    <i r="3">
      <x v="21"/>
    </i>
    <i r="3">
      <x v="22"/>
    </i>
    <i r="2">
      <x v="26"/>
      <x v="10"/>
    </i>
    <i r="3">
      <x v="11"/>
    </i>
    <i r="3">
      <x v="12"/>
    </i>
    <i r="3">
      <x v="13"/>
    </i>
    <i r="3">
      <x v="14"/>
    </i>
    <i r="3">
      <x v="15"/>
    </i>
    <i r="3">
      <x v="16"/>
    </i>
    <i r="3">
      <x v="17"/>
    </i>
    <i r="2">
      <x v="27"/>
      <x v="10"/>
    </i>
    <i r="3">
      <x v="11"/>
    </i>
    <i r="3">
      <x v="12"/>
    </i>
    <i r="3">
      <x v="13"/>
    </i>
    <i r="3">
      <x v="14"/>
    </i>
    <i r="3">
      <x v="15"/>
    </i>
    <i r="3">
      <x v="16"/>
    </i>
    <i r="3">
      <x v="17"/>
    </i>
    <i r="3">
      <x v="18"/>
    </i>
    <i r="3">
      <x v="19"/>
    </i>
    <i r="1">
      <x v="10"/>
      <x v="20"/>
      <x v="20"/>
    </i>
    <i r="3">
      <x v="21"/>
    </i>
    <i r="1">
      <x v="13"/>
      <x v="1"/>
      <x v="22"/>
    </i>
    <i r="3">
      <x v="23"/>
    </i>
    <i r="3">
      <x v="24"/>
    </i>
    <i r="3">
      <x v="25"/>
    </i>
    <i r="1">
      <x v="14"/>
      <x v="33"/>
      <x v="13"/>
    </i>
    <i r="1">
      <x v="16"/>
      <x v="14"/>
      <x v="10"/>
    </i>
    <i r="3">
      <x v="12"/>
    </i>
    <i r="1">
      <x v="17"/>
      <x v="9"/>
      <x v="6"/>
    </i>
    <i r="3">
      <x v="9"/>
    </i>
    <i r="2">
      <x v="16"/>
      <x v="15"/>
    </i>
    <i r="3">
      <x v="16"/>
    </i>
    <i r="3">
      <x v="17"/>
    </i>
    <i r="3">
      <x v="18"/>
    </i>
    <i r="3">
      <x v="19"/>
    </i>
    <i r="3">
      <x v="20"/>
    </i>
    <i r="2">
      <x v="22"/>
      <x v="15"/>
    </i>
    <i r="3">
      <x v="16"/>
    </i>
    <i r="3">
      <x v="17"/>
    </i>
    <i r="3">
      <x v="18"/>
    </i>
    <i r="3">
      <x v="19"/>
    </i>
    <i r="3">
      <x v="20"/>
    </i>
    <i r="2">
      <x v="29"/>
      <x v="10"/>
    </i>
    <i r="3">
      <x v="11"/>
    </i>
    <i r="3">
      <x v="12"/>
    </i>
    <i r="2">
      <x v="37"/>
      <x v="10"/>
    </i>
    <i r="3">
      <x v="11"/>
    </i>
    <i r="3">
      <x v="12"/>
    </i>
    <i r="3">
      <x v="13"/>
    </i>
    <i r="3">
      <x v="14"/>
    </i>
    <i r="2">
      <x v="38"/>
      <x v="15"/>
    </i>
    <i r="3">
      <x v="16"/>
    </i>
    <i r="1">
      <x v="21"/>
      <x v="18"/>
      <x v="10"/>
    </i>
    <i r="3">
      <x v="11"/>
    </i>
    <i r="3">
      <x v="12"/>
    </i>
    <i r="3">
      <x v="13"/>
    </i>
    <i r="3">
      <x v="14"/>
    </i>
    <i r="3">
      <x v="15"/>
    </i>
    <i r="2">
      <x v="30"/>
      <x v="10"/>
    </i>
    <i r="3">
      <x v="11"/>
    </i>
    <i r="3">
      <x v="12"/>
    </i>
    <i r="1">
      <x v="23"/>
      <x v="33"/>
      <x v="10"/>
    </i>
    <i r="3">
      <x v="11"/>
    </i>
    <i r="3">
      <x v="12"/>
    </i>
    <i r="1">
      <x v="24"/>
      <x v="23"/>
      <x v="16"/>
    </i>
    <i r="3">
      <x v="17"/>
    </i>
    <i r="2">
      <x v="43"/>
      <x v="10"/>
    </i>
    <i r="3">
      <x v="11"/>
    </i>
    <i r="1">
      <x v="26"/>
      <x v="6"/>
      <x v="3"/>
    </i>
    <i>
      <x v="2"/>
      <x v="1"/>
      <x v="1"/>
      <x v="1"/>
    </i>
    <i r="3">
      <x v="14"/>
    </i>
    <i r="3">
      <x v="15"/>
    </i>
    <i r="3">
      <x v="16"/>
    </i>
    <i r="3">
      <x v="17"/>
    </i>
    <i r="3">
      <x v="18"/>
    </i>
    <i r="3">
      <x v="19"/>
    </i>
    <i r="3">
      <x v="20"/>
    </i>
    <i r="3">
      <x v="21"/>
    </i>
    <i r="1">
      <x v="6"/>
      <x v="24"/>
      <x v="10"/>
    </i>
    <i r="3">
      <x v="11"/>
    </i>
    <i r="2">
      <x v="25"/>
      <x v="10"/>
    </i>
    <i r="3">
      <x v="11"/>
    </i>
    <i r="3">
      <x v="20"/>
    </i>
    <i r="2">
      <x v="45"/>
      <x v="10"/>
    </i>
    <i r="1">
      <x v="8"/>
      <x v="21"/>
      <x v="11"/>
    </i>
    <i r="3">
      <x v="13"/>
    </i>
    <i r="2">
      <x v="34"/>
      <x v="10"/>
    </i>
    <i r="3">
      <x v="11"/>
    </i>
    <i r="3">
      <x v="12"/>
    </i>
    <i r="3">
      <x v="13"/>
    </i>
    <i r="3">
      <x v="14"/>
    </i>
    <i r="3">
      <x v="15"/>
    </i>
    <i r="3">
      <x v="16"/>
    </i>
    <i r="3">
      <x v="17"/>
    </i>
    <i r="3">
      <x v="18"/>
    </i>
    <i r="2">
      <x v="40"/>
      <x v="10"/>
    </i>
    <i r="3">
      <x v="11"/>
    </i>
    <i r="3">
      <x v="12"/>
    </i>
    <i r="3">
      <x v="13"/>
    </i>
    <i r="3">
      <x v="14"/>
    </i>
    <i r="3">
      <x v="15"/>
    </i>
    <i r="3">
      <x v="16"/>
    </i>
    <i r="3">
      <x v="17"/>
    </i>
    <i r="3">
      <x v="18"/>
    </i>
    <i r="2">
      <x v="44"/>
      <x v="11"/>
    </i>
    <i r="3">
      <x v="12"/>
    </i>
    <i r="3">
      <x v="13"/>
    </i>
    <i r="3">
      <x v="16"/>
    </i>
    <i r="3">
      <x v="17"/>
    </i>
    <i r="3">
      <x v="18"/>
    </i>
    <i r="2">
      <x v="46"/>
      <x v="10"/>
    </i>
    <i r="3">
      <x v="11"/>
    </i>
    <i r="3">
      <x v="12"/>
    </i>
    <i r="3">
      <x v="13"/>
    </i>
    <i r="3">
      <x v="14"/>
    </i>
    <i r="3">
      <x v="15"/>
    </i>
    <i r="3">
      <x v="16"/>
    </i>
    <i r="3">
      <x v="17"/>
    </i>
    <i r="2">
      <x v="47"/>
      <x v="10"/>
    </i>
    <i r="3">
      <x v="11"/>
    </i>
    <i r="3">
      <x v="12"/>
    </i>
    <i r="3">
      <x v="13"/>
    </i>
    <i r="3">
      <x v="14"/>
    </i>
    <i r="3">
      <x v="15"/>
    </i>
    <i r="3">
      <x v="16"/>
    </i>
    <i r="3">
      <x v="17"/>
    </i>
    <i r="3">
      <x v="18"/>
    </i>
    <i r="2">
      <x v="48"/>
      <x v="10"/>
    </i>
    <i r="3">
      <x v="11"/>
    </i>
    <i r="3">
      <x v="12"/>
    </i>
    <i r="3">
      <x v="13"/>
    </i>
    <i r="3">
      <x v="14"/>
    </i>
    <i r="3">
      <x v="15"/>
    </i>
    <i r="3">
      <x v="16"/>
    </i>
    <i r="3">
      <x v="17"/>
    </i>
    <i r="3">
      <x v="18"/>
    </i>
    <i r="1">
      <x v="11"/>
      <x v="17"/>
      <x v="12"/>
    </i>
    <i r="3">
      <x v="13"/>
    </i>
    <i r="3">
      <x v="14"/>
    </i>
    <i r="3">
      <x v="15"/>
    </i>
    <i r="3">
      <x v="16"/>
    </i>
    <i r="3">
      <x v="17"/>
    </i>
    <i r="2">
      <x v="24"/>
      <x v="12"/>
    </i>
    <i r="3">
      <x v="13"/>
    </i>
    <i r="3">
      <x v="14"/>
    </i>
    <i r="3">
      <x v="15"/>
    </i>
    <i r="3">
      <x v="16"/>
    </i>
    <i r="2">
      <x v="25"/>
      <x v="12"/>
    </i>
    <i r="3">
      <x v="13"/>
    </i>
    <i r="3">
      <x v="14"/>
    </i>
    <i r="3">
      <x v="20"/>
    </i>
    <i r="1">
      <x v="15"/>
      <x v="45"/>
      <x v="11"/>
    </i>
    <i>
      <x v="3"/>
      <x v="4"/>
      <x v="42"/>
      <x v="10"/>
    </i>
    <i r="3">
      <x v="11"/>
    </i>
    <i r="1">
      <x v="5"/>
      <x v="51"/>
      <x v="2"/>
    </i>
    <i r="1">
      <x v="7"/>
      <x v="51"/>
      <x/>
    </i>
    <i r="1">
      <x v="8"/>
      <x v="12"/>
      <x v="10"/>
    </i>
    <i r="3">
      <x v="11"/>
    </i>
    <i r="2">
      <x v="13"/>
      <x v="10"/>
    </i>
    <i r="3">
      <x v="11"/>
    </i>
    <i r="2">
      <x v="28"/>
      <x v="18"/>
    </i>
    <i r="3">
      <x v="19"/>
    </i>
    <i r="3">
      <x v="20"/>
    </i>
    <i r="1">
      <x v="9"/>
      <x v="32"/>
      <x v="11"/>
    </i>
    <i r="2">
      <x v="35"/>
      <x v="11"/>
    </i>
    <i r="2">
      <x v="36"/>
      <x v="11"/>
    </i>
    <i r="2">
      <x v="39"/>
      <x v="11"/>
    </i>
    <i r="1">
      <x v="12"/>
      <x v="11"/>
      <x v="10"/>
    </i>
    <i r="3">
      <x v="11"/>
    </i>
    <i r="1">
      <x v="15"/>
      <x v="45"/>
      <x v="12"/>
    </i>
    <i r="1">
      <x v="17"/>
      <x v="15"/>
      <x v="10"/>
    </i>
    <i r="3">
      <x v="11"/>
    </i>
    <i r="3">
      <x v="12"/>
    </i>
    <i r="3">
      <x v="13"/>
    </i>
    <i r="3">
      <x v="14"/>
    </i>
    <i r="3">
      <x v="15"/>
    </i>
    <i r="1">
      <x v="25"/>
      <x v="45"/>
      <x v="13"/>
    </i>
    <i r="3">
      <x v="14"/>
    </i>
  </rowItems>
  <colFields count="1">
    <field x="-2"/>
  </colFields>
  <colItems count="4">
    <i>
      <x/>
    </i>
    <i i="1">
      <x v="1"/>
    </i>
    <i i="2">
      <x v="2"/>
    </i>
    <i i="3">
      <x v="3"/>
    </i>
  </colItems>
  <dataFields count="4">
    <dataField name="Max of REPORTING YEAR" fld="0" subtotal="max" baseField="2" baseItem="0"/>
    <dataField name="Count of EMISSION_RATE_g/hp_hr" fld="23" subtotal="count" baseField="9" baseItem="10"/>
    <dataField name="Average of EMISSION_RATE_g/hp_hr" fld="23" subtotal="average" baseField="2" baseItem="0"/>
    <dataField name="StdDev of EMISSION_RATE_g/hp_hr" fld="23" subtotal="stdDev" baseField="9" baseItem="10"/>
  </dataFields>
  <formats count="54">
    <format dxfId="53">
      <pivotArea field="24" type="button" dataOnly="0" labelOnly="1" outline="0" axis="axisRow" fieldPosition="1"/>
    </format>
    <format dxfId="52">
      <pivotArea field="11" type="button" dataOnly="0" labelOnly="1" outline="0" axis="axisRow" fieldPosition="0"/>
    </format>
    <format dxfId="51">
      <pivotArea field="24" type="button" dataOnly="0" labelOnly="1" outline="0" axis="axisRow" fieldPosition="1"/>
    </format>
    <format dxfId="50">
      <pivotArea field="2" type="button" dataOnly="0" labelOnly="1" outline="0" axis="axisRow" fieldPosition="2"/>
    </format>
    <format dxfId="49">
      <pivotArea field="9" type="button" dataOnly="0" labelOnly="1" outline="0" axis="axisRow" fieldPosition="3"/>
    </format>
    <format dxfId="48">
      <pivotArea dataOnly="0" labelOnly="1" outline="0" fieldPosition="0">
        <references count="1">
          <reference field="4294967294" count="4">
            <x v="0"/>
            <x v="1"/>
            <x v="2"/>
            <x v="3"/>
          </reference>
        </references>
      </pivotArea>
    </format>
    <format dxfId="47">
      <pivotArea outline="0" fieldPosition="0">
        <references count="4">
          <reference field="2" count="28" selected="0">
            <x v="1"/>
            <x v="2"/>
            <x v="3"/>
            <x v="4"/>
            <x v="5"/>
            <x v="6"/>
            <x v="7"/>
            <x v="8"/>
            <x v="9"/>
            <x v="10"/>
            <x v="14"/>
            <x v="16"/>
            <x v="18"/>
            <x v="20"/>
            <x v="22"/>
            <x v="23"/>
            <x v="26"/>
            <x v="27"/>
            <x v="29"/>
            <x v="30"/>
            <x v="31"/>
            <x v="33"/>
            <x v="37"/>
            <x v="38"/>
            <x v="41"/>
            <x v="43"/>
            <x v="50"/>
            <x v="53"/>
          </reference>
          <reference field="9" count="21" selected="0">
            <x v="1"/>
            <x v="2"/>
            <x v="3"/>
            <x v="6"/>
            <x v="9"/>
            <x v="10"/>
            <x v="11"/>
            <x v="12"/>
            <x v="13"/>
            <x v="14"/>
            <x v="15"/>
            <x v="16"/>
            <x v="17"/>
            <x v="18"/>
            <x v="19"/>
            <x v="20"/>
            <x v="21"/>
            <x v="22"/>
            <x v="23"/>
            <x v="24"/>
            <x v="25"/>
          </reference>
          <reference field="11" count="1" selected="0">
            <x v="1"/>
          </reference>
          <reference field="24" count="13" selected="0">
            <x v="0"/>
            <x v="2"/>
            <x v="4"/>
            <x v="9"/>
            <x v="10"/>
            <x v="13"/>
            <x v="14"/>
            <x v="16"/>
            <x v="17"/>
            <x v="21"/>
            <x v="23"/>
            <x v="24"/>
            <x v="26"/>
          </reference>
        </references>
      </pivotArea>
    </format>
    <format dxfId="46">
      <pivotArea dataOnly="0" labelOnly="1" outline="0" fieldPosition="0">
        <references count="1">
          <reference field="11" count="1">
            <x v="1"/>
          </reference>
        </references>
      </pivotArea>
    </format>
    <format dxfId="45">
      <pivotArea dataOnly="0" labelOnly="1" outline="0" fieldPosition="0">
        <references count="2">
          <reference field="11" count="1" selected="0">
            <x v="1"/>
          </reference>
          <reference field="24" count="13">
            <x v="0"/>
            <x v="2"/>
            <x v="4"/>
            <x v="9"/>
            <x v="10"/>
            <x v="13"/>
            <x v="14"/>
            <x v="16"/>
            <x v="17"/>
            <x v="21"/>
            <x v="23"/>
            <x v="24"/>
            <x v="26"/>
          </reference>
        </references>
      </pivotArea>
    </format>
    <format dxfId="44">
      <pivotArea dataOnly="0" labelOnly="1" outline="0" fieldPosition="0">
        <references count="3">
          <reference field="2" count="1">
            <x v="41"/>
          </reference>
          <reference field="11" count="1" selected="0">
            <x v="1"/>
          </reference>
          <reference field="24" count="1" selected="0">
            <x v="0"/>
          </reference>
        </references>
      </pivotArea>
    </format>
    <format dxfId="43">
      <pivotArea dataOnly="0" labelOnly="1" outline="0" fieldPosition="0">
        <references count="3">
          <reference field="2" count="6">
            <x v="5"/>
            <x v="7"/>
            <x v="8"/>
            <x v="10"/>
            <x v="50"/>
            <x v="53"/>
          </reference>
          <reference field="11" count="1" selected="0">
            <x v="1"/>
          </reference>
          <reference field="24" count="1" selected="0">
            <x v="2"/>
          </reference>
        </references>
      </pivotArea>
    </format>
    <format dxfId="42">
      <pivotArea dataOnly="0" labelOnly="1" outline="0" fieldPosition="0">
        <references count="3">
          <reference field="2" count="1">
            <x v="31"/>
          </reference>
          <reference field="11" count="1" selected="0">
            <x v="1"/>
          </reference>
          <reference field="24" count="1" selected="0">
            <x v="4"/>
          </reference>
        </references>
      </pivotArea>
    </format>
    <format dxfId="41">
      <pivotArea dataOnly="0" labelOnly="1" outline="0" fieldPosition="0">
        <references count="3">
          <reference field="2" count="5">
            <x v="2"/>
            <x v="3"/>
            <x v="4"/>
            <x v="26"/>
            <x v="27"/>
          </reference>
          <reference field="11" count="1" selected="0">
            <x v="1"/>
          </reference>
          <reference field="24" count="1" selected="0">
            <x v="9"/>
          </reference>
        </references>
      </pivotArea>
    </format>
    <format dxfId="40">
      <pivotArea dataOnly="0" labelOnly="1" outline="0" fieldPosition="0">
        <references count="3">
          <reference field="2" count="1">
            <x v="20"/>
          </reference>
          <reference field="11" count="1" selected="0">
            <x v="1"/>
          </reference>
          <reference field="24" count="1" selected="0">
            <x v="10"/>
          </reference>
        </references>
      </pivotArea>
    </format>
    <format dxfId="39">
      <pivotArea dataOnly="0" labelOnly="1" outline="0" fieldPosition="0">
        <references count="3">
          <reference field="2" count="1">
            <x v="33"/>
          </reference>
          <reference field="11" count="1" selected="0">
            <x v="1"/>
          </reference>
          <reference field="24" count="1" selected="0">
            <x v="14"/>
          </reference>
        </references>
      </pivotArea>
    </format>
    <format dxfId="38">
      <pivotArea dataOnly="0" labelOnly="1" outline="0" fieldPosition="0">
        <references count="3">
          <reference field="2" count="1">
            <x v="14"/>
          </reference>
          <reference field="11" count="1" selected="0">
            <x v="1"/>
          </reference>
          <reference field="24" count="1" selected="0">
            <x v="16"/>
          </reference>
        </references>
      </pivotArea>
    </format>
    <format dxfId="37">
      <pivotArea dataOnly="0" labelOnly="1" outline="0" fieldPosition="0">
        <references count="3">
          <reference field="2" count="6">
            <x v="9"/>
            <x v="16"/>
            <x v="22"/>
            <x v="29"/>
            <x v="37"/>
            <x v="38"/>
          </reference>
          <reference field="11" count="1" selected="0">
            <x v="1"/>
          </reference>
          <reference field="24" count="1" selected="0">
            <x v="17"/>
          </reference>
        </references>
      </pivotArea>
    </format>
    <format dxfId="36">
      <pivotArea dataOnly="0" labelOnly="1" outline="0" fieldPosition="0">
        <references count="3">
          <reference field="2" count="2">
            <x v="18"/>
            <x v="30"/>
          </reference>
          <reference field="11" count="1" selected="0">
            <x v="1"/>
          </reference>
          <reference field="24" count="1" selected="0">
            <x v="21"/>
          </reference>
        </references>
      </pivotArea>
    </format>
    <format dxfId="35">
      <pivotArea dataOnly="0" labelOnly="1" outline="0" fieldPosition="0">
        <references count="3">
          <reference field="2" count="1">
            <x v="33"/>
          </reference>
          <reference field="11" count="1" selected="0">
            <x v="1"/>
          </reference>
          <reference field="24" count="1" selected="0">
            <x v="23"/>
          </reference>
        </references>
      </pivotArea>
    </format>
    <format dxfId="34">
      <pivotArea dataOnly="0" labelOnly="1" outline="0" fieldPosition="0">
        <references count="3">
          <reference field="2" count="2">
            <x v="23"/>
            <x v="43"/>
          </reference>
          <reference field="11" count="1" selected="0">
            <x v="1"/>
          </reference>
          <reference field="24" count="1" selected="0">
            <x v="24"/>
          </reference>
        </references>
      </pivotArea>
    </format>
    <format dxfId="33">
      <pivotArea dataOnly="0" labelOnly="1" outline="0" fieldPosition="0">
        <references count="3">
          <reference field="2" count="1">
            <x v="6"/>
          </reference>
          <reference field="11" count="1" selected="0">
            <x v="1"/>
          </reference>
          <reference field="24" count="1" selected="0">
            <x v="26"/>
          </reference>
        </references>
      </pivotArea>
    </format>
    <format dxfId="32">
      <pivotArea dataOnly="0" labelOnly="1" outline="0" fieldPosition="0">
        <references count="4">
          <reference field="2" count="1" selected="0">
            <x v="41"/>
          </reference>
          <reference field="9" count="1">
            <x v="10"/>
          </reference>
          <reference field="11" count="1" selected="0">
            <x v="1"/>
          </reference>
          <reference field="24" count="1" selected="0">
            <x v="0"/>
          </reference>
        </references>
      </pivotArea>
    </format>
    <format dxfId="31">
      <pivotArea dataOnly="0" labelOnly="1" outline="0" fieldPosition="0">
        <references count="4">
          <reference field="2" count="1" selected="0">
            <x v="5"/>
          </reference>
          <reference field="9" count="3">
            <x v="10"/>
            <x v="11"/>
            <x v="12"/>
          </reference>
          <reference field="11" count="1" selected="0">
            <x v="1"/>
          </reference>
          <reference field="24" count="1" selected="0">
            <x v="2"/>
          </reference>
        </references>
      </pivotArea>
    </format>
    <format dxfId="30">
      <pivotArea dataOnly="0" labelOnly="1" outline="0" fieldPosition="0">
        <references count="4">
          <reference field="2" count="1" selected="0">
            <x v="7"/>
          </reference>
          <reference field="9" count="1">
            <x v="2"/>
          </reference>
          <reference field="11" count="1" selected="0">
            <x v="1"/>
          </reference>
          <reference field="24" count="1" selected="0">
            <x v="2"/>
          </reference>
        </references>
      </pivotArea>
    </format>
    <format dxfId="29">
      <pivotArea dataOnly="0" labelOnly="1" outline="0" fieldPosition="0">
        <references count="4">
          <reference field="2" count="1" selected="0">
            <x v="8"/>
          </reference>
          <reference field="9" count="1">
            <x v="11"/>
          </reference>
          <reference field="11" count="1" selected="0">
            <x v="1"/>
          </reference>
          <reference field="24" count="1" selected="0">
            <x v="2"/>
          </reference>
        </references>
      </pivotArea>
    </format>
    <format dxfId="28">
      <pivotArea dataOnly="0" labelOnly="1" outline="0" fieldPosition="0">
        <references count="4">
          <reference field="2" count="1" selected="0">
            <x v="10"/>
          </reference>
          <reference field="9" count="1">
            <x v="1"/>
          </reference>
          <reference field="11" count="1" selected="0">
            <x v="1"/>
          </reference>
          <reference field="24" count="1" selected="0">
            <x v="2"/>
          </reference>
        </references>
      </pivotArea>
    </format>
    <format dxfId="27">
      <pivotArea dataOnly="0" labelOnly="1" outline="0" fieldPosition="0">
        <references count="4">
          <reference field="2" count="1" selected="0">
            <x v="50"/>
          </reference>
          <reference field="9" count="1">
            <x v="10"/>
          </reference>
          <reference field="11" count="1" selected="0">
            <x v="1"/>
          </reference>
          <reference field="24" count="1" selected="0">
            <x v="2"/>
          </reference>
        </references>
      </pivotArea>
    </format>
    <format dxfId="26">
      <pivotArea dataOnly="0" labelOnly="1" outline="0" fieldPosition="0">
        <references count="4">
          <reference field="2" count="1" selected="0">
            <x v="53"/>
          </reference>
          <reference field="9" count="2">
            <x v="10"/>
            <x v="11"/>
          </reference>
          <reference field="11" count="1" selected="0">
            <x v="1"/>
          </reference>
          <reference field="24" count="1" selected="0">
            <x v="2"/>
          </reference>
        </references>
      </pivotArea>
    </format>
    <format dxfId="25">
      <pivotArea dataOnly="0" labelOnly="1" outline="0" fieldPosition="0">
        <references count="4">
          <reference field="2" count="1" selected="0">
            <x v="31"/>
          </reference>
          <reference field="9" count="1">
            <x v="10"/>
          </reference>
          <reference field="11" count="1" selected="0">
            <x v="1"/>
          </reference>
          <reference field="24" count="1" selected="0">
            <x v="4"/>
          </reference>
        </references>
      </pivotArea>
    </format>
    <format dxfId="24">
      <pivotArea dataOnly="0" labelOnly="1" outline="0" fieldPosition="0">
        <references count="4">
          <reference field="2" count="1" selected="0">
            <x v="2"/>
          </reference>
          <reference field="9" count="10">
            <x v="10"/>
            <x v="11"/>
            <x v="12"/>
            <x v="13"/>
            <x v="14"/>
            <x v="15"/>
            <x v="16"/>
            <x v="17"/>
            <x v="18"/>
            <x v="19"/>
          </reference>
          <reference field="11" count="1" selected="0">
            <x v="1"/>
          </reference>
          <reference field="24" count="1" selected="0">
            <x v="9"/>
          </reference>
        </references>
      </pivotArea>
    </format>
    <format dxfId="23">
      <pivotArea dataOnly="0" labelOnly="1" outline="0" fieldPosition="0">
        <references count="4">
          <reference field="2" count="1" selected="0">
            <x v="3"/>
          </reference>
          <reference field="9" count="10">
            <x v="13"/>
            <x v="14"/>
            <x v="15"/>
            <x v="16"/>
            <x v="17"/>
            <x v="18"/>
            <x v="19"/>
            <x v="20"/>
            <x v="21"/>
            <x v="22"/>
          </reference>
          <reference field="11" count="1" selected="0">
            <x v="1"/>
          </reference>
          <reference field="24" count="1" selected="0">
            <x v="9"/>
          </reference>
        </references>
      </pivotArea>
    </format>
    <format dxfId="22">
      <pivotArea dataOnly="0" labelOnly="1" outline="0" fieldPosition="0">
        <references count="4">
          <reference field="2" count="1" selected="0">
            <x v="4"/>
          </reference>
          <reference field="9" count="8">
            <x v="15"/>
            <x v="16"/>
            <x v="17"/>
            <x v="18"/>
            <x v="19"/>
            <x v="20"/>
            <x v="21"/>
            <x v="22"/>
          </reference>
          <reference field="11" count="1" selected="0">
            <x v="1"/>
          </reference>
          <reference field="24" count="1" selected="0">
            <x v="9"/>
          </reference>
        </references>
      </pivotArea>
    </format>
    <format dxfId="21">
      <pivotArea dataOnly="0" labelOnly="1" outline="0" fieldPosition="0">
        <references count="4">
          <reference field="2" count="1" selected="0">
            <x v="26"/>
          </reference>
          <reference field="9" count="8">
            <x v="10"/>
            <x v="11"/>
            <x v="12"/>
            <x v="13"/>
            <x v="14"/>
            <x v="15"/>
            <x v="16"/>
            <x v="17"/>
          </reference>
          <reference field="11" count="1" selected="0">
            <x v="1"/>
          </reference>
          <reference field="24" count="1" selected="0">
            <x v="9"/>
          </reference>
        </references>
      </pivotArea>
    </format>
    <format dxfId="20">
      <pivotArea dataOnly="0" labelOnly="1" outline="0" fieldPosition="0">
        <references count="4">
          <reference field="2" count="1" selected="0">
            <x v="27"/>
          </reference>
          <reference field="9" count="10">
            <x v="10"/>
            <x v="11"/>
            <x v="12"/>
            <x v="13"/>
            <x v="14"/>
            <x v="15"/>
            <x v="16"/>
            <x v="17"/>
            <x v="18"/>
            <x v="19"/>
          </reference>
          <reference field="11" count="1" selected="0">
            <x v="1"/>
          </reference>
          <reference field="24" count="1" selected="0">
            <x v="9"/>
          </reference>
        </references>
      </pivotArea>
    </format>
    <format dxfId="19">
      <pivotArea dataOnly="0" labelOnly="1" outline="0" fieldPosition="0">
        <references count="4">
          <reference field="2" count="1" selected="0">
            <x v="20"/>
          </reference>
          <reference field="9" count="2">
            <x v="20"/>
            <x v="21"/>
          </reference>
          <reference field="11" count="1" selected="0">
            <x v="1"/>
          </reference>
          <reference field="24" count="1" selected="0">
            <x v="10"/>
          </reference>
        </references>
      </pivotArea>
    </format>
    <format dxfId="18">
      <pivotArea dataOnly="0" labelOnly="1" outline="0" fieldPosition="0">
        <references count="4">
          <reference field="2" count="1" selected="0">
            <x v="33"/>
          </reference>
          <reference field="9" count="1">
            <x v="13"/>
          </reference>
          <reference field="11" count="1" selected="0">
            <x v="1"/>
          </reference>
          <reference field="24" count="1" selected="0">
            <x v="14"/>
          </reference>
        </references>
      </pivotArea>
    </format>
    <format dxfId="17">
      <pivotArea dataOnly="0" labelOnly="1" outline="0" fieldPosition="0">
        <references count="4">
          <reference field="2" count="1" selected="0">
            <x v="14"/>
          </reference>
          <reference field="9" count="2">
            <x v="10"/>
            <x v="12"/>
          </reference>
          <reference field="11" count="1" selected="0">
            <x v="1"/>
          </reference>
          <reference field="24" count="1" selected="0">
            <x v="16"/>
          </reference>
        </references>
      </pivotArea>
    </format>
    <format dxfId="16">
      <pivotArea dataOnly="0" labelOnly="1" outline="0" fieldPosition="0">
        <references count="4">
          <reference field="2" count="1" selected="0">
            <x v="9"/>
          </reference>
          <reference field="9" count="2">
            <x v="6"/>
            <x v="9"/>
          </reference>
          <reference field="11" count="1" selected="0">
            <x v="1"/>
          </reference>
          <reference field="24" count="1" selected="0">
            <x v="17"/>
          </reference>
        </references>
      </pivotArea>
    </format>
    <format dxfId="15">
      <pivotArea dataOnly="0" labelOnly="1" outline="0" fieldPosition="0">
        <references count="4">
          <reference field="2" count="1" selected="0">
            <x v="16"/>
          </reference>
          <reference field="9" count="6">
            <x v="15"/>
            <x v="16"/>
            <x v="17"/>
            <x v="18"/>
            <x v="19"/>
            <x v="20"/>
          </reference>
          <reference field="11" count="1" selected="0">
            <x v="1"/>
          </reference>
          <reference field="24" count="1" selected="0">
            <x v="17"/>
          </reference>
        </references>
      </pivotArea>
    </format>
    <format dxfId="14">
      <pivotArea dataOnly="0" labelOnly="1" outline="0" fieldPosition="0">
        <references count="4">
          <reference field="2" count="1" selected="0">
            <x v="22"/>
          </reference>
          <reference field="9" count="6">
            <x v="15"/>
            <x v="16"/>
            <x v="17"/>
            <x v="18"/>
            <x v="19"/>
            <x v="20"/>
          </reference>
          <reference field="11" count="1" selected="0">
            <x v="1"/>
          </reference>
          <reference field="24" count="1" selected="0">
            <x v="17"/>
          </reference>
        </references>
      </pivotArea>
    </format>
    <format dxfId="13">
      <pivotArea dataOnly="0" labelOnly="1" outline="0" fieldPosition="0">
        <references count="4">
          <reference field="2" count="1" selected="0">
            <x v="29"/>
          </reference>
          <reference field="9" count="3">
            <x v="10"/>
            <x v="11"/>
            <x v="12"/>
          </reference>
          <reference field="11" count="1" selected="0">
            <x v="1"/>
          </reference>
          <reference field="24" count="1" selected="0">
            <x v="17"/>
          </reference>
        </references>
      </pivotArea>
    </format>
    <format dxfId="12">
      <pivotArea dataOnly="0" labelOnly="1" outline="0" fieldPosition="0">
        <references count="4">
          <reference field="2" count="1" selected="0">
            <x v="37"/>
          </reference>
          <reference field="9" count="5">
            <x v="10"/>
            <x v="11"/>
            <x v="12"/>
            <x v="13"/>
            <x v="14"/>
          </reference>
          <reference field="11" count="1" selected="0">
            <x v="1"/>
          </reference>
          <reference field="24" count="1" selected="0">
            <x v="17"/>
          </reference>
        </references>
      </pivotArea>
    </format>
    <format dxfId="11">
      <pivotArea dataOnly="0" labelOnly="1" outline="0" fieldPosition="0">
        <references count="4">
          <reference field="2" count="1" selected="0">
            <x v="38"/>
          </reference>
          <reference field="9" count="2">
            <x v="15"/>
            <x v="16"/>
          </reference>
          <reference field="11" count="1" selected="0">
            <x v="1"/>
          </reference>
          <reference field="24" count="1" selected="0">
            <x v="17"/>
          </reference>
        </references>
      </pivotArea>
    </format>
    <format dxfId="10">
      <pivotArea dataOnly="0" labelOnly="1" outline="0" fieldPosition="0">
        <references count="4">
          <reference field="2" count="1" selected="0">
            <x v="18"/>
          </reference>
          <reference field="9" count="6">
            <x v="10"/>
            <x v="11"/>
            <x v="12"/>
            <x v="13"/>
            <x v="14"/>
            <x v="15"/>
          </reference>
          <reference field="11" count="1" selected="0">
            <x v="1"/>
          </reference>
          <reference field="24" count="1" selected="0">
            <x v="21"/>
          </reference>
        </references>
      </pivotArea>
    </format>
    <format dxfId="9">
      <pivotArea dataOnly="0" labelOnly="1" outline="0" fieldPosition="0">
        <references count="4">
          <reference field="2" count="1" selected="0">
            <x v="30"/>
          </reference>
          <reference field="9" count="3">
            <x v="10"/>
            <x v="11"/>
            <x v="12"/>
          </reference>
          <reference field="11" count="1" selected="0">
            <x v="1"/>
          </reference>
          <reference field="24" count="1" selected="0">
            <x v="21"/>
          </reference>
        </references>
      </pivotArea>
    </format>
    <format dxfId="8">
      <pivotArea dataOnly="0" labelOnly="1" outline="0" fieldPosition="0">
        <references count="4">
          <reference field="2" count="1" selected="0">
            <x v="33"/>
          </reference>
          <reference field="9" count="3">
            <x v="10"/>
            <x v="11"/>
            <x v="12"/>
          </reference>
          <reference field="11" count="1" selected="0">
            <x v="1"/>
          </reference>
          <reference field="24" count="1" selected="0">
            <x v="23"/>
          </reference>
        </references>
      </pivotArea>
    </format>
    <format dxfId="7">
      <pivotArea dataOnly="0" labelOnly="1" outline="0" fieldPosition="0">
        <references count="4">
          <reference field="2" count="1" selected="0">
            <x v="23"/>
          </reference>
          <reference field="9" count="2">
            <x v="16"/>
            <x v="17"/>
          </reference>
          <reference field="11" count="1" selected="0">
            <x v="1"/>
          </reference>
          <reference field="24" count="1" selected="0">
            <x v="24"/>
          </reference>
        </references>
      </pivotArea>
    </format>
    <format dxfId="6">
      <pivotArea dataOnly="0" labelOnly="1" outline="0" fieldPosition="0">
        <references count="4">
          <reference field="2" count="1" selected="0">
            <x v="43"/>
          </reference>
          <reference field="9" count="2">
            <x v="10"/>
            <x v="11"/>
          </reference>
          <reference field="11" count="1" selected="0">
            <x v="1"/>
          </reference>
          <reference field="24" count="1" selected="0">
            <x v="24"/>
          </reference>
        </references>
      </pivotArea>
    </format>
    <format dxfId="5">
      <pivotArea dataOnly="0" labelOnly="1" outline="0" fieldPosition="0">
        <references count="4">
          <reference field="2" count="1" selected="0">
            <x v="6"/>
          </reference>
          <reference field="9" count="1">
            <x v="3"/>
          </reference>
          <reference field="11" count="1" selected="0">
            <x v="1"/>
          </reference>
          <reference field="24" count="1" selected="0">
            <x v="26"/>
          </reference>
        </references>
      </pivotArea>
    </format>
    <format dxfId="4">
      <pivotArea outline="0" fieldPosition="0">
        <references count="4">
          <reference field="2" count="1" selected="0">
            <x v="1"/>
          </reference>
          <reference field="9" count="4" selected="0">
            <x v="22"/>
            <x v="23"/>
            <x v="24"/>
            <x v="25"/>
          </reference>
          <reference field="11" count="1" selected="0">
            <x v="1"/>
          </reference>
          <reference field="24" count="1" selected="0">
            <x v="13"/>
          </reference>
        </references>
      </pivotArea>
    </format>
    <format dxfId="3">
      <pivotArea dataOnly="0" labelOnly="1" outline="0" offset="IV60:IV63" fieldPosition="0">
        <references count="1">
          <reference field="11" count="1">
            <x v="1"/>
          </reference>
        </references>
      </pivotArea>
    </format>
    <format dxfId="2">
      <pivotArea dataOnly="0" labelOnly="1" outline="0" fieldPosition="0">
        <references count="2">
          <reference field="11" count="1" selected="0">
            <x v="1"/>
          </reference>
          <reference field="24" count="1">
            <x v="13"/>
          </reference>
        </references>
      </pivotArea>
    </format>
    <format dxfId="1">
      <pivotArea dataOnly="0" labelOnly="1" outline="0" fieldPosition="0">
        <references count="3">
          <reference field="2" count="1">
            <x v="1"/>
          </reference>
          <reference field="11" count="1" selected="0">
            <x v="1"/>
          </reference>
          <reference field="24" count="1" selected="0">
            <x v="13"/>
          </reference>
        </references>
      </pivotArea>
    </format>
    <format dxfId="0">
      <pivotArea dataOnly="0" labelOnly="1" outline="0" fieldPosition="0">
        <references count="4">
          <reference field="2" count="1" selected="0">
            <x v="1"/>
          </reference>
          <reference field="9" count="4">
            <x v="22"/>
            <x v="23"/>
            <x v="24"/>
            <x v="25"/>
          </reference>
          <reference field="11" count="1" selected="0">
            <x v="1"/>
          </reference>
          <reference field="24" count="1" selected="0">
            <x v="13"/>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K31" dT="2021-08-08T20:54:36.40" personId="{39CB884C-704B-4EDB-B54A-33A62E28C532}" id="{0F7CE060-B63F-4006-A194-A13E838F7A1C}">
    <text>250 hp/cylinder x 10 = 2500
https://www.cooperservices.com/engines-and-compressors/brands/cooper-bessemer/</text>
  </threadedComment>
  <threadedComment ref="X801" dT="2021-08-08T20:30:53.79" personId="{39CB884C-704B-4EDB-B54A-33A62E28C532}" id="{95989D95-173F-47F2-AD7B-4617219357B6}">
    <text>Assumed 10 ppmvd = .15 g/hp-hr from http://www.valleyair.org/notices/Docs/2017/11-06-17_(C-1170083)/C-1170083.pdf</text>
  </threadedComment>
  <threadedComment ref="X802" dT="2021-08-08T20:30:53.79" personId="{39CB884C-704B-4EDB-B54A-33A62E28C532}" id="{5BFCD65B-B3BD-449F-B897-238046878BE5}">
    <text>Assumed 10 ppmvd = .15 g/hp-hr from http://www.valleyair.org/notices/Docs/2017/11-06-17_(C-1170083)/C-1170083.pdf</text>
  </threadedComment>
</ThreadedComments>
</file>

<file path=xl/threadedComments/threadedComment2.xml><?xml version="1.0" encoding="utf-8"?>
<ThreadedComments xmlns="http://schemas.microsoft.com/office/spreadsheetml/2018/threadedcomments" xmlns:x="http://schemas.openxmlformats.org/spreadsheetml/2006/main">
  <threadedComment ref="D9" dT="2021-08-18T16:52:04.31" personId="{0410733B-EAB9-4A40-AE4C-60E5E9164574}" id="{CE3C4990-BD5E-4B91-9989-28E69816374D}">
    <text>Double check the 5,000 limit.</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ivotTable" Target="../pivotTables/pivotTable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 Id="rId4" Type="http://schemas.microsoft.com/office/2017/10/relationships/threadedComment" Target="../threadedComments/threadedComment2.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2B9E36-A0C6-4642-99B4-54D07AF92EC6}">
  <dimension ref="A1:B13"/>
  <sheetViews>
    <sheetView workbookViewId="0">
      <selection activeCell="A9" sqref="A9"/>
    </sheetView>
  </sheetViews>
  <sheetFormatPr defaultRowHeight="15" x14ac:dyDescent="0.25"/>
  <sheetData>
    <row r="1" spans="1:2" x14ac:dyDescent="0.25">
      <c r="A1" t="s">
        <v>4745</v>
      </c>
    </row>
    <row r="3" spans="1:2" x14ac:dyDescent="0.25">
      <c r="A3" t="s">
        <v>4744</v>
      </c>
    </row>
    <row r="4" spans="1:2" x14ac:dyDescent="0.25">
      <c r="A4" t="s">
        <v>4746</v>
      </c>
    </row>
    <row r="5" spans="1:2" x14ac:dyDescent="0.25">
      <c r="A5" t="s">
        <v>4753</v>
      </c>
    </row>
    <row r="6" spans="1:2" x14ac:dyDescent="0.25">
      <c r="A6" t="s">
        <v>4754</v>
      </c>
    </row>
    <row r="8" spans="1:2" x14ac:dyDescent="0.25">
      <c r="A8" t="s">
        <v>4747</v>
      </c>
    </row>
    <row r="9" spans="1:2" x14ac:dyDescent="0.25">
      <c r="A9" t="s">
        <v>4748</v>
      </c>
    </row>
    <row r="10" spans="1:2" x14ac:dyDescent="0.25">
      <c r="B10" s="66" t="s">
        <v>4749</v>
      </c>
    </row>
    <row r="12" spans="1:2" x14ac:dyDescent="0.25">
      <c r="A12" t="s">
        <v>4751</v>
      </c>
    </row>
    <row r="13" spans="1:2" x14ac:dyDescent="0.25">
      <c r="A13" t="s">
        <v>4752</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98CB49-FE6D-4432-B1D4-D7DE7D3E1833}">
  <dimension ref="A1:P233"/>
  <sheetViews>
    <sheetView zoomScale="60" zoomScaleNormal="60" workbookViewId="0">
      <selection activeCell="A2" sqref="A2"/>
    </sheetView>
  </sheetViews>
  <sheetFormatPr defaultRowHeight="15" x14ac:dyDescent="0.25"/>
  <cols>
    <col min="1" max="1" width="21.140625" customWidth="1"/>
    <col min="2" max="2" width="12.5703125" customWidth="1"/>
    <col min="3" max="3" width="16.85546875" customWidth="1"/>
    <col min="4" max="4" width="7.5703125" bestFit="1" customWidth="1"/>
    <col min="5" max="5" width="23.28515625" bestFit="1" customWidth="1"/>
    <col min="6" max="6" width="32" bestFit="1" customWidth="1"/>
    <col min="7" max="7" width="34.140625" style="31" bestFit="1" customWidth="1"/>
    <col min="8" max="8" width="33" style="31" bestFit="1" customWidth="1"/>
    <col min="9" max="9" width="4.7109375" customWidth="1"/>
    <col min="10" max="10" width="3" customWidth="1"/>
    <col min="11" max="11" width="18.5703125" customWidth="1"/>
    <col min="12" max="12" width="13" customWidth="1"/>
    <col min="13" max="13" width="11.5703125" customWidth="1"/>
    <col min="14" max="14" width="16.42578125" customWidth="1"/>
    <col min="15" max="15" width="14.140625" customWidth="1"/>
  </cols>
  <sheetData>
    <row r="1" spans="1:16" x14ac:dyDescent="0.25">
      <c r="A1" t="s">
        <v>4750</v>
      </c>
    </row>
    <row r="2" spans="1:16" s="21" customFormat="1" ht="30.75" thickBot="1" x14ac:dyDescent="0.3">
      <c r="E2" s="21" t="s">
        <v>4699</v>
      </c>
      <c r="F2" s="21" t="s">
        <v>4700</v>
      </c>
      <c r="G2" s="62"/>
      <c r="H2" s="62"/>
    </row>
    <row r="3" spans="1:16" ht="75" x14ac:dyDescent="0.25">
      <c r="A3" s="54" t="s">
        <v>4633</v>
      </c>
      <c r="B3" s="55" t="s">
        <v>4634</v>
      </c>
      <c r="C3" s="54" t="s">
        <v>2</v>
      </c>
      <c r="D3" s="54" t="s">
        <v>9</v>
      </c>
      <c r="E3" s="56" t="s">
        <v>4698</v>
      </c>
      <c r="F3" s="56" t="s">
        <v>4693</v>
      </c>
      <c r="G3" s="63" t="s">
        <v>4689</v>
      </c>
      <c r="H3" s="63" t="s">
        <v>4692</v>
      </c>
      <c r="K3" s="36" t="s">
        <v>4704</v>
      </c>
      <c r="L3" s="37" t="s">
        <v>4701</v>
      </c>
      <c r="M3" s="37" t="s">
        <v>4703</v>
      </c>
      <c r="N3" s="37" t="s">
        <v>4702</v>
      </c>
      <c r="O3" s="38"/>
    </row>
    <row r="4" spans="1:16" x14ac:dyDescent="0.25">
      <c r="A4" t="s">
        <v>4637</v>
      </c>
      <c r="B4">
        <v>1350</v>
      </c>
      <c r="C4" t="s">
        <v>174</v>
      </c>
      <c r="D4" t="s">
        <v>50</v>
      </c>
      <c r="E4" s="18">
        <v>2003</v>
      </c>
      <c r="F4" s="18">
        <v>1</v>
      </c>
      <c r="G4" s="31">
        <v>5.3946306592533757</v>
      </c>
      <c r="H4" s="31" t="e">
        <v>#DIV/0!</v>
      </c>
      <c r="K4" s="39" t="s">
        <v>4711</v>
      </c>
      <c r="L4" s="24">
        <f>COUNT(G4:G17)</f>
        <v>14</v>
      </c>
      <c r="M4" s="40">
        <v>3</v>
      </c>
      <c r="N4" s="24">
        <f>COUNTIF(G4:G17,"&lt;3")</f>
        <v>6</v>
      </c>
      <c r="O4" s="41">
        <f t="shared" ref="O4:O6" si="0">N4/L4</f>
        <v>0.42857142857142855</v>
      </c>
    </row>
    <row r="5" spans="1:16" x14ac:dyDescent="0.25">
      <c r="A5" t="s">
        <v>4637</v>
      </c>
      <c r="B5">
        <v>1350</v>
      </c>
      <c r="C5" t="s">
        <v>174</v>
      </c>
      <c r="D5" t="s">
        <v>31</v>
      </c>
      <c r="E5" s="18">
        <v>2003</v>
      </c>
      <c r="F5" s="18">
        <v>1</v>
      </c>
      <c r="G5" s="31">
        <v>4.5958196721311468</v>
      </c>
      <c r="H5" s="31" t="e">
        <v>#DIV/0!</v>
      </c>
      <c r="K5" s="39" t="s">
        <v>4712</v>
      </c>
      <c r="L5" s="42">
        <f>COUNT(G18:G76)+COUNT(G81:G123)</f>
        <v>102</v>
      </c>
      <c r="M5" s="24">
        <v>2</v>
      </c>
      <c r="N5" s="42">
        <f>COUNTIF(G18:G76,"&lt;2")+COUNTIF(G81:G123,"&lt;2")</f>
        <v>102</v>
      </c>
      <c r="O5" s="41">
        <f t="shared" si="0"/>
        <v>1</v>
      </c>
      <c r="P5" t="s">
        <v>4743</v>
      </c>
    </row>
    <row r="6" spans="1:16" x14ac:dyDescent="0.25">
      <c r="A6" t="s">
        <v>4637</v>
      </c>
      <c r="B6">
        <v>1350</v>
      </c>
      <c r="C6" t="s">
        <v>174</v>
      </c>
      <c r="D6" t="s">
        <v>111</v>
      </c>
      <c r="E6" s="18">
        <v>2003</v>
      </c>
      <c r="F6" s="18">
        <v>1</v>
      </c>
      <c r="G6" s="31">
        <v>5.1900692840646645</v>
      </c>
      <c r="H6" s="31" t="e">
        <v>#DIV/0!</v>
      </c>
      <c r="K6" s="39" t="s">
        <v>4713</v>
      </c>
      <c r="L6" s="42">
        <f>COUNT(G125:G207)</f>
        <v>83</v>
      </c>
      <c r="M6" s="24">
        <v>0.5</v>
      </c>
      <c r="N6" s="42">
        <f>COUNTIF(G125:G207,"&lt;0.5")</f>
        <v>72</v>
      </c>
      <c r="O6" s="41">
        <f t="shared" si="0"/>
        <v>0.86746987951807231</v>
      </c>
    </row>
    <row r="7" spans="1:16" x14ac:dyDescent="0.25">
      <c r="A7" t="s">
        <v>4637</v>
      </c>
      <c r="B7">
        <v>1350</v>
      </c>
      <c r="C7" t="s">
        <v>174</v>
      </c>
      <c r="D7" t="s">
        <v>203</v>
      </c>
      <c r="E7" s="18">
        <v>2003</v>
      </c>
      <c r="F7" s="18">
        <v>1</v>
      </c>
      <c r="G7" s="31">
        <v>5.6115095785440605</v>
      </c>
      <c r="H7" s="31" t="e">
        <v>#DIV/0!</v>
      </c>
      <c r="K7" s="43"/>
      <c r="L7" s="24"/>
      <c r="M7" s="24"/>
      <c r="N7" s="24"/>
      <c r="O7" s="44"/>
    </row>
    <row r="8" spans="1:16" x14ac:dyDescent="0.25">
      <c r="A8" t="s">
        <v>4637</v>
      </c>
      <c r="B8">
        <v>2500</v>
      </c>
      <c r="C8" t="s">
        <v>903</v>
      </c>
      <c r="D8" t="s">
        <v>485</v>
      </c>
      <c r="E8" s="18">
        <v>2015</v>
      </c>
      <c r="F8" s="18">
        <v>7</v>
      </c>
      <c r="G8" s="31">
        <v>3.148571428571429</v>
      </c>
      <c r="H8" s="31">
        <v>1.5173708464690776</v>
      </c>
      <c r="K8" s="43"/>
      <c r="L8" s="24"/>
      <c r="M8" s="24"/>
      <c r="N8" s="24"/>
      <c r="O8" s="44"/>
    </row>
    <row r="9" spans="1:16" ht="75" x14ac:dyDescent="0.25">
      <c r="A9" t="s">
        <v>4637</v>
      </c>
      <c r="B9">
        <v>2500</v>
      </c>
      <c r="C9" t="s">
        <v>903</v>
      </c>
      <c r="D9" t="s">
        <v>490</v>
      </c>
      <c r="E9" s="18">
        <v>2015</v>
      </c>
      <c r="F9" s="18">
        <v>5</v>
      </c>
      <c r="G9" s="31">
        <v>3.8</v>
      </c>
      <c r="H9" s="31">
        <v>1.141008325999419</v>
      </c>
      <c r="K9" s="39" t="s">
        <v>4705</v>
      </c>
      <c r="L9" s="45" t="s">
        <v>4701</v>
      </c>
      <c r="M9" s="45" t="s">
        <v>4709</v>
      </c>
      <c r="N9" s="45" t="s">
        <v>4702</v>
      </c>
      <c r="O9" s="46" t="s">
        <v>4708</v>
      </c>
    </row>
    <row r="10" spans="1:16" x14ac:dyDescent="0.25">
      <c r="A10" t="s">
        <v>4637</v>
      </c>
      <c r="B10">
        <v>2500</v>
      </c>
      <c r="C10" t="s">
        <v>903</v>
      </c>
      <c r="D10" t="s">
        <v>542</v>
      </c>
      <c r="E10" s="18">
        <v>2012</v>
      </c>
      <c r="F10" s="18">
        <v>3</v>
      </c>
      <c r="G10" s="31">
        <v>2.9600000000000004</v>
      </c>
      <c r="H10" s="31">
        <v>0.48497422611928459</v>
      </c>
      <c r="K10" s="39" t="s">
        <v>4711</v>
      </c>
      <c r="L10" s="42">
        <f>COUNT(G4:G17)</f>
        <v>14</v>
      </c>
      <c r="M10" s="40">
        <v>0.5</v>
      </c>
      <c r="N10" s="42">
        <f>COUNTIF(G4:G17,"&lt;0.5")</f>
        <v>0</v>
      </c>
      <c r="O10" s="41">
        <f>N10/L10</f>
        <v>0</v>
      </c>
    </row>
    <row r="11" spans="1:16" x14ac:dyDescent="0.25">
      <c r="A11" t="s">
        <v>4637</v>
      </c>
      <c r="B11">
        <v>3200</v>
      </c>
      <c r="C11" t="s">
        <v>136</v>
      </c>
      <c r="D11" t="s">
        <v>84</v>
      </c>
      <c r="E11" s="18">
        <v>2014</v>
      </c>
      <c r="F11" s="18">
        <v>4</v>
      </c>
      <c r="G11" s="31">
        <v>1.1671622854199468</v>
      </c>
      <c r="H11" s="31">
        <v>0.41403110218775718</v>
      </c>
      <c r="K11" s="39" t="s">
        <v>4706</v>
      </c>
      <c r="L11" s="42">
        <f>COUNT(G18:G28)</f>
        <v>11</v>
      </c>
      <c r="M11" s="24">
        <v>0.5</v>
      </c>
      <c r="N11" s="42">
        <f>COUNTIF(G18:G28,"&lt;0.5")</f>
        <v>4</v>
      </c>
      <c r="O11" s="41">
        <f t="shared" ref="O11:O13" si="1">N11/L11</f>
        <v>0.36363636363636365</v>
      </c>
    </row>
    <row r="12" spans="1:16" x14ac:dyDescent="0.25">
      <c r="A12" t="s">
        <v>4637</v>
      </c>
      <c r="B12">
        <v>3200</v>
      </c>
      <c r="C12" t="s">
        <v>123</v>
      </c>
      <c r="D12" t="s">
        <v>129</v>
      </c>
      <c r="E12" s="18">
        <v>2009</v>
      </c>
      <c r="F12" s="18">
        <v>1</v>
      </c>
      <c r="G12" s="31">
        <v>1.327232284715602</v>
      </c>
      <c r="H12" s="31" t="e">
        <v>#DIV/0!</v>
      </c>
      <c r="K12" s="39" t="s">
        <v>4707</v>
      </c>
      <c r="L12" s="42">
        <f>COUNT(G29:G76)+COUNT(G81:G123)</f>
        <v>91</v>
      </c>
      <c r="M12" s="24">
        <v>0.5</v>
      </c>
      <c r="N12" s="42">
        <f>COUNTIF(G29:G76,"&lt;.5")+COUNTIF(G81:G123,"&lt;.5")</f>
        <v>87</v>
      </c>
      <c r="O12" s="41">
        <f>N12/L12</f>
        <v>0.95604395604395609</v>
      </c>
      <c r="P12" t="s">
        <v>4743</v>
      </c>
    </row>
    <row r="13" spans="1:16" x14ac:dyDescent="0.25">
      <c r="A13" t="s">
        <v>4637</v>
      </c>
      <c r="B13">
        <v>3400</v>
      </c>
      <c r="C13" t="s">
        <v>903</v>
      </c>
      <c r="D13" t="s">
        <v>485</v>
      </c>
      <c r="E13" s="18">
        <v>2015</v>
      </c>
      <c r="F13" s="18">
        <v>1</v>
      </c>
      <c r="G13" s="31">
        <v>5.07</v>
      </c>
      <c r="H13" s="31" t="e">
        <v>#DIV/0!</v>
      </c>
      <c r="K13" s="39" t="s">
        <v>4713</v>
      </c>
      <c r="L13" s="42">
        <f>COUNT(G125:G207)</f>
        <v>83</v>
      </c>
      <c r="M13" s="24">
        <v>0.5</v>
      </c>
      <c r="N13" s="42">
        <f>COUNTIF(G125:G207,"&lt;0.5")</f>
        <v>72</v>
      </c>
      <c r="O13" s="41">
        <f t="shared" si="1"/>
        <v>0.86746987951807231</v>
      </c>
    </row>
    <row r="14" spans="1:16" x14ac:dyDescent="0.25">
      <c r="A14" t="s">
        <v>4637</v>
      </c>
      <c r="B14">
        <v>3400</v>
      </c>
      <c r="C14" t="s">
        <v>903</v>
      </c>
      <c r="D14" t="s">
        <v>490</v>
      </c>
      <c r="E14" s="18">
        <v>2015</v>
      </c>
      <c r="F14" s="18">
        <v>1</v>
      </c>
      <c r="G14" s="31">
        <v>6.19</v>
      </c>
      <c r="H14" s="31" t="e">
        <v>#DIV/0!</v>
      </c>
      <c r="K14" s="43"/>
      <c r="L14" s="24"/>
      <c r="M14" s="24"/>
      <c r="N14" s="24"/>
      <c r="O14" s="44"/>
    </row>
    <row r="15" spans="1:16" x14ac:dyDescent="0.25">
      <c r="A15" t="s">
        <v>4637</v>
      </c>
      <c r="B15">
        <v>4200</v>
      </c>
      <c r="C15" t="s">
        <v>136</v>
      </c>
      <c r="D15" t="s">
        <v>59</v>
      </c>
      <c r="E15" s="18">
        <v>2014</v>
      </c>
      <c r="F15" s="18">
        <v>4</v>
      </c>
      <c r="G15" s="31">
        <v>1.3214725932397946</v>
      </c>
      <c r="H15" s="31">
        <v>0.54731454813437064</v>
      </c>
      <c r="K15" s="43"/>
      <c r="L15" s="24"/>
      <c r="M15" s="24"/>
      <c r="N15" s="24"/>
      <c r="O15" s="44"/>
    </row>
    <row r="16" spans="1:16" ht="75" x14ac:dyDescent="0.25">
      <c r="A16" t="s">
        <v>4637</v>
      </c>
      <c r="B16">
        <v>4200</v>
      </c>
      <c r="C16" t="s">
        <v>136</v>
      </c>
      <c r="D16" t="s">
        <v>69</v>
      </c>
      <c r="E16" s="18">
        <v>2014</v>
      </c>
      <c r="F16" s="18">
        <v>3</v>
      </c>
      <c r="G16" s="31">
        <v>1.5343907293709254</v>
      </c>
      <c r="H16" s="31">
        <v>0.1394315182530653</v>
      </c>
      <c r="K16" s="39" t="s">
        <v>4705</v>
      </c>
      <c r="L16" s="45" t="s">
        <v>4701</v>
      </c>
      <c r="M16" s="45" t="s">
        <v>4710</v>
      </c>
      <c r="N16" s="45" t="s">
        <v>4702</v>
      </c>
      <c r="O16" s="46" t="s">
        <v>4708</v>
      </c>
    </row>
    <row r="17" spans="1:16" x14ac:dyDescent="0.25">
      <c r="A17" t="s">
        <v>4637</v>
      </c>
      <c r="B17">
        <v>4200</v>
      </c>
      <c r="C17" t="s">
        <v>123</v>
      </c>
      <c r="D17" t="s">
        <v>160</v>
      </c>
      <c r="E17" s="18">
        <v>2009</v>
      </c>
      <c r="F17" s="18">
        <v>1</v>
      </c>
      <c r="G17" s="31">
        <v>1.6206356968215159</v>
      </c>
      <c r="H17" s="31" t="e">
        <v>#DIV/0!</v>
      </c>
      <c r="K17" s="39" t="s">
        <v>4711</v>
      </c>
      <c r="L17" s="42">
        <f>COUNT(G4:G17)</f>
        <v>14</v>
      </c>
      <c r="M17" s="40">
        <v>3</v>
      </c>
      <c r="N17" s="42">
        <f>COUNTIF(G4:G17,"&lt;3")</f>
        <v>6</v>
      </c>
      <c r="O17" s="41">
        <f>N17/L17</f>
        <v>0.42857142857142855</v>
      </c>
    </row>
    <row r="18" spans="1:16" x14ac:dyDescent="0.25">
      <c r="A18" s="57" t="s">
        <v>4636</v>
      </c>
      <c r="B18" s="57">
        <v>1206</v>
      </c>
      <c r="C18" s="57" t="s">
        <v>1077</v>
      </c>
      <c r="D18" s="57" t="s">
        <v>50</v>
      </c>
      <c r="E18" s="58">
        <v>2010</v>
      </c>
      <c r="F18" s="58">
        <v>1</v>
      </c>
      <c r="G18" s="64">
        <v>1.34</v>
      </c>
      <c r="H18" s="64" t="e">
        <v>#DIV/0!</v>
      </c>
      <c r="K18" s="39" t="s">
        <v>4706</v>
      </c>
      <c r="L18" s="42">
        <f>COUNT(G18:G28)</f>
        <v>11</v>
      </c>
      <c r="M18" s="40">
        <v>2</v>
      </c>
      <c r="N18" s="42">
        <f>COUNTIF(G18:G28,"&lt;2.0")</f>
        <v>11</v>
      </c>
      <c r="O18" s="41">
        <f t="shared" ref="O18:O20" si="2">N18/L18</f>
        <v>1</v>
      </c>
    </row>
    <row r="19" spans="1:16" x14ac:dyDescent="0.25">
      <c r="A19" s="57" t="s">
        <v>4636</v>
      </c>
      <c r="B19" s="57">
        <v>1340</v>
      </c>
      <c r="C19" s="57" t="s">
        <v>2603</v>
      </c>
      <c r="D19" s="57" t="s">
        <v>50</v>
      </c>
      <c r="E19" s="58">
        <v>2016</v>
      </c>
      <c r="F19" s="58">
        <v>2</v>
      </c>
      <c r="G19" s="64">
        <v>0.42500000000000004</v>
      </c>
      <c r="H19" s="64">
        <v>4.9497474683057846E-2</v>
      </c>
      <c r="K19" s="39" t="s">
        <v>4707</v>
      </c>
      <c r="L19" s="42">
        <f>COUNT(G29:G76)+COUNT(G81:G123)</f>
        <v>91</v>
      </c>
      <c r="M19" s="24">
        <v>0.5</v>
      </c>
      <c r="N19" s="42">
        <f>COUNTIF(G29:G76,"&lt;.5")+COUNTIF(G81:G123,"&lt;.5")</f>
        <v>87</v>
      </c>
      <c r="O19" s="61">
        <f t="shared" si="2"/>
        <v>0.95604395604395609</v>
      </c>
      <c r="P19" t="s">
        <v>4743</v>
      </c>
    </row>
    <row r="20" spans="1:16" x14ac:dyDescent="0.25">
      <c r="A20" s="57" t="s">
        <v>4636</v>
      </c>
      <c r="B20" s="57">
        <v>1340</v>
      </c>
      <c r="C20" s="57" t="s">
        <v>2603</v>
      </c>
      <c r="D20" s="57" t="s">
        <v>31</v>
      </c>
      <c r="E20" s="58">
        <v>2016</v>
      </c>
      <c r="F20" s="58">
        <v>2</v>
      </c>
      <c r="G20" s="64">
        <v>0.41500000000000004</v>
      </c>
      <c r="H20" s="64">
        <v>3.5355339059327001E-2</v>
      </c>
      <c r="K20" s="39" t="s">
        <v>4713</v>
      </c>
      <c r="L20" s="42">
        <f>COUNT(G125:G207)</f>
        <v>83</v>
      </c>
      <c r="M20" s="24">
        <v>0.5</v>
      </c>
      <c r="N20" s="42">
        <f>COUNTIF(G125:G207,"&lt;0.5")</f>
        <v>72</v>
      </c>
      <c r="O20" s="41">
        <f t="shared" si="2"/>
        <v>0.86746987951807231</v>
      </c>
    </row>
    <row r="21" spans="1:16" ht="15.75" thickBot="1" x14ac:dyDescent="0.3">
      <c r="A21" s="57" t="s">
        <v>4636</v>
      </c>
      <c r="B21" s="57">
        <v>1340</v>
      </c>
      <c r="C21" s="57" t="s">
        <v>2603</v>
      </c>
      <c r="D21" s="57" t="s">
        <v>111</v>
      </c>
      <c r="E21" s="58">
        <v>2016</v>
      </c>
      <c r="F21" s="58">
        <v>1</v>
      </c>
      <c r="G21" s="64">
        <v>0.45</v>
      </c>
      <c r="H21" s="64" t="e">
        <v>#DIV/0!</v>
      </c>
      <c r="K21" s="47"/>
      <c r="L21" s="48"/>
      <c r="M21" s="48"/>
      <c r="N21" s="48"/>
      <c r="O21" s="49"/>
    </row>
    <row r="22" spans="1:16" ht="30" x14ac:dyDescent="0.25">
      <c r="A22" s="57" t="s">
        <v>4636</v>
      </c>
      <c r="B22" s="57">
        <v>1340</v>
      </c>
      <c r="C22" s="57" t="s">
        <v>1067</v>
      </c>
      <c r="D22" s="57" t="s">
        <v>84</v>
      </c>
      <c r="E22" s="58">
        <v>2012</v>
      </c>
      <c r="F22" s="58">
        <v>5</v>
      </c>
      <c r="G22" s="64">
        <v>1.6408</v>
      </c>
      <c r="H22" s="64">
        <v>0.21117102073911351</v>
      </c>
      <c r="K22" s="39" t="s">
        <v>4742</v>
      </c>
    </row>
    <row r="23" spans="1:16" ht="75" x14ac:dyDescent="0.25">
      <c r="A23" s="57" t="s">
        <v>4636</v>
      </c>
      <c r="B23" s="57">
        <v>1340</v>
      </c>
      <c r="C23" s="57" t="s">
        <v>2763</v>
      </c>
      <c r="D23" s="57" t="s">
        <v>31</v>
      </c>
      <c r="E23" s="58">
        <v>2014</v>
      </c>
      <c r="F23" s="58">
        <v>1</v>
      </c>
      <c r="G23" s="64">
        <v>0.93</v>
      </c>
      <c r="H23" s="64" t="e">
        <v>#DIV/0!</v>
      </c>
      <c r="K23" s="39" t="s">
        <v>4705</v>
      </c>
      <c r="L23" s="45" t="s">
        <v>4701</v>
      </c>
      <c r="M23" s="45" t="s">
        <v>4710</v>
      </c>
      <c r="N23" s="45" t="s">
        <v>4702</v>
      </c>
      <c r="O23" s="46" t="s">
        <v>4708</v>
      </c>
    </row>
    <row r="24" spans="1:16" x14ac:dyDescent="0.25">
      <c r="A24" s="57" t="s">
        <v>4636</v>
      </c>
      <c r="B24" s="57">
        <v>1340</v>
      </c>
      <c r="C24" s="57" t="s">
        <v>1411</v>
      </c>
      <c r="D24" s="57" t="s">
        <v>69</v>
      </c>
      <c r="E24" s="58">
        <v>2016</v>
      </c>
      <c r="F24" s="58">
        <v>5</v>
      </c>
      <c r="G24" s="64">
        <v>1.4366000000000001</v>
      </c>
      <c r="H24" s="64">
        <v>0.17894915478984533</v>
      </c>
      <c r="K24" s="39" t="s">
        <v>4711</v>
      </c>
      <c r="L24" s="42">
        <f>COUNT(G4:G17)</f>
        <v>14</v>
      </c>
      <c r="M24" s="40">
        <v>3</v>
      </c>
      <c r="N24" s="42">
        <f>COUNTIF(G4:G17,"&lt;3")</f>
        <v>6</v>
      </c>
      <c r="O24" s="41">
        <f>N24/L24</f>
        <v>0.42857142857142855</v>
      </c>
    </row>
    <row r="25" spans="1:16" x14ac:dyDescent="0.25">
      <c r="A25" s="57" t="s">
        <v>4636</v>
      </c>
      <c r="B25" s="57">
        <v>1340</v>
      </c>
      <c r="C25" s="57" t="s">
        <v>1909</v>
      </c>
      <c r="D25" s="57" t="s">
        <v>50</v>
      </c>
      <c r="E25" s="58">
        <v>2013</v>
      </c>
      <c r="F25" s="58">
        <v>1</v>
      </c>
      <c r="G25" s="64">
        <v>0.63600000000000001</v>
      </c>
      <c r="H25" s="64" t="e">
        <v>#DIV/0!</v>
      </c>
      <c r="K25" s="39" t="s">
        <v>4741</v>
      </c>
      <c r="L25" s="42">
        <f>COUNT(G18:G76)+COUNT(G81:G123)</f>
        <v>102</v>
      </c>
      <c r="M25" s="40">
        <v>1</v>
      </c>
      <c r="N25" s="42">
        <f>COUNTIF(G18:G76,"&lt;1.0")+COUNTIF(G81:G123,"&lt;1.0")</f>
        <v>97</v>
      </c>
      <c r="O25" s="61">
        <f t="shared" ref="O25" si="3">N25/L25</f>
        <v>0.9509803921568627</v>
      </c>
      <c r="P25" t="s">
        <v>4743</v>
      </c>
    </row>
    <row r="26" spans="1:16" x14ac:dyDescent="0.25">
      <c r="A26" s="57" t="s">
        <v>4636</v>
      </c>
      <c r="B26" s="57">
        <v>1340</v>
      </c>
      <c r="C26" s="57" t="s">
        <v>1040</v>
      </c>
      <c r="D26" s="57" t="s">
        <v>50</v>
      </c>
      <c r="E26" s="58">
        <v>2011</v>
      </c>
      <c r="F26" s="58">
        <v>4</v>
      </c>
      <c r="G26" s="64">
        <v>1.5761740135658657</v>
      </c>
      <c r="H26" s="64">
        <v>3.7180869378324787E-2</v>
      </c>
      <c r="K26" s="39" t="s">
        <v>4713</v>
      </c>
      <c r="L26" s="42">
        <f>COUNT(G125:G207)</f>
        <v>83</v>
      </c>
      <c r="M26" s="24">
        <v>0.5</v>
      </c>
      <c r="N26" s="42">
        <f>COUNTIF(G125:G207,"&lt;0.5")</f>
        <v>72</v>
      </c>
      <c r="O26" s="41">
        <f>N26/L26</f>
        <v>0.86746987951807231</v>
      </c>
    </row>
    <row r="27" spans="1:16" x14ac:dyDescent="0.25">
      <c r="A27" s="57" t="s">
        <v>4636</v>
      </c>
      <c r="B27" s="57">
        <v>1340</v>
      </c>
      <c r="C27" s="57" t="s">
        <v>1040</v>
      </c>
      <c r="D27" s="57" t="s">
        <v>31</v>
      </c>
      <c r="E27" s="58">
        <v>2011</v>
      </c>
      <c r="F27" s="58">
        <v>4</v>
      </c>
      <c r="G27" s="64">
        <v>1.4929381782821107</v>
      </c>
      <c r="H27" s="64">
        <v>3.9762993871424027E-2</v>
      </c>
    </row>
    <row r="28" spans="1:16" x14ac:dyDescent="0.25">
      <c r="A28" s="57" t="s">
        <v>4636</v>
      </c>
      <c r="B28" s="57">
        <v>1380</v>
      </c>
      <c r="C28" s="57" t="s">
        <v>2252</v>
      </c>
      <c r="D28" s="57" t="s">
        <v>50</v>
      </c>
      <c r="E28" s="58">
        <v>2016</v>
      </c>
      <c r="F28" s="58">
        <v>3</v>
      </c>
      <c r="G28" s="64">
        <v>0.49333333333333335</v>
      </c>
      <c r="H28" s="64">
        <v>1.1547005383791879E-2</v>
      </c>
    </row>
    <row r="29" spans="1:16" x14ac:dyDescent="0.25">
      <c r="A29" s="57" t="s">
        <v>4636</v>
      </c>
      <c r="B29" s="57">
        <v>1775</v>
      </c>
      <c r="C29" s="57" t="s">
        <v>2098</v>
      </c>
      <c r="D29" s="57" t="s">
        <v>50</v>
      </c>
      <c r="E29" s="58">
        <v>2016</v>
      </c>
      <c r="F29" s="58">
        <v>9</v>
      </c>
      <c r="G29" s="64">
        <v>0.28444444444444439</v>
      </c>
      <c r="H29" s="64">
        <v>0.10088497300281062</v>
      </c>
    </row>
    <row r="30" spans="1:16" x14ac:dyDescent="0.25">
      <c r="A30" s="57" t="s">
        <v>4636</v>
      </c>
      <c r="B30" s="57">
        <v>1775</v>
      </c>
      <c r="C30" s="57" t="s">
        <v>2098</v>
      </c>
      <c r="D30" s="57" t="s">
        <v>31</v>
      </c>
      <c r="E30" s="58">
        <v>2016</v>
      </c>
      <c r="F30" s="58">
        <v>9</v>
      </c>
      <c r="G30" s="64">
        <v>0.31777777777777777</v>
      </c>
      <c r="H30" s="64">
        <v>5.3333333333333302E-2</v>
      </c>
    </row>
    <row r="31" spans="1:16" x14ac:dyDescent="0.25">
      <c r="A31" s="57" t="s">
        <v>4636</v>
      </c>
      <c r="B31" s="57">
        <v>1775</v>
      </c>
      <c r="C31" s="57" t="s">
        <v>2098</v>
      </c>
      <c r="D31" s="57" t="s">
        <v>111</v>
      </c>
      <c r="E31" s="58">
        <v>2016</v>
      </c>
      <c r="F31" s="58">
        <v>9</v>
      </c>
      <c r="G31" s="64">
        <v>0.33888888888888885</v>
      </c>
      <c r="H31" s="64">
        <v>4.8591265790377591E-2</v>
      </c>
    </row>
    <row r="32" spans="1:16" x14ac:dyDescent="0.25">
      <c r="A32" s="57" t="s">
        <v>4636</v>
      </c>
      <c r="B32" s="57">
        <v>1775</v>
      </c>
      <c r="C32" s="57" t="s">
        <v>2098</v>
      </c>
      <c r="D32" s="57" t="s">
        <v>203</v>
      </c>
      <c r="E32" s="58">
        <v>2016</v>
      </c>
      <c r="F32" s="58">
        <v>9</v>
      </c>
      <c r="G32" s="64">
        <v>0.34333333333333332</v>
      </c>
      <c r="H32" s="64">
        <v>5.1478150704935131E-2</v>
      </c>
    </row>
    <row r="33" spans="1:8" x14ac:dyDescent="0.25">
      <c r="A33" s="57" t="s">
        <v>4636</v>
      </c>
      <c r="B33" s="57">
        <v>1775</v>
      </c>
      <c r="C33" s="57" t="s">
        <v>2098</v>
      </c>
      <c r="D33" s="57" t="s">
        <v>206</v>
      </c>
      <c r="E33" s="58">
        <v>2016</v>
      </c>
      <c r="F33" s="58">
        <v>9</v>
      </c>
      <c r="G33" s="64">
        <v>0.37222222222222223</v>
      </c>
      <c r="H33" s="64">
        <v>9.7182531580754891E-2</v>
      </c>
    </row>
    <row r="34" spans="1:8" x14ac:dyDescent="0.25">
      <c r="A34" s="57" t="s">
        <v>4636</v>
      </c>
      <c r="B34" s="57">
        <v>1775</v>
      </c>
      <c r="C34" s="57" t="s">
        <v>2098</v>
      </c>
      <c r="D34" s="57" t="s">
        <v>289</v>
      </c>
      <c r="E34" s="58">
        <v>2016</v>
      </c>
      <c r="F34" s="58">
        <v>9</v>
      </c>
      <c r="G34" s="64">
        <v>0.34666666666666662</v>
      </c>
      <c r="H34" s="64">
        <v>5.567764362830064E-2</v>
      </c>
    </row>
    <row r="35" spans="1:8" x14ac:dyDescent="0.25">
      <c r="A35" s="57" t="s">
        <v>4636</v>
      </c>
      <c r="B35" s="57">
        <v>1775</v>
      </c>
      <c r="C35" s="57" t="s">
        <v>2098</v>
      </c>
      <c r="D35" s="57" t="s">
        <v>291</v>
      </c>
      <c r="E35" s="58">
        <v>2016</v>
      </c>
      <c r="F35" s="58">
        <v>9</v>
      </c>
      <c r="G35" s="64">
        <v>0.28555555555555556</v>
      </c>
      <c r="H35" s="64">
        <v>0.10187137859957431</v>
      </c>
    </row>
    <row r="36" spans="1:8" x14ac:dyDescent="0.25">
      <c r="A36" s="57" t="s">
        <v>4636</v>
      </c>
      <c r="B36" s="57">
        <v>1775</v>
      </c>
      <c r="C36" s="57" t="s">
        <v>2098</v>
      </c>
      <c r="D36" s="57" t="s">
        <v>293</v>
      </c>
      <c r="E36" s="58">
        <v>2016</v>
      </c>
      <c r="F36" s="58">
        <v>9</v>
      </c>
      <c r="G36" s="64">
        <v>0.34888888888888886</v>
      </c>
      <c r="H36" s="64">
        <v>5.9254629448770996E-2</v>
      </c>
    </row>
    <row r="37" spans="1:8" x14ac:dyDescent="0.25">
      <c r="A37" s="57" t="s">
        <v>4636</v>
      </c>
      <c r="B37" s="57">
        <v>1775</v>
      </c>
      <c r="C37" s="57" t="s">
        <v>2098</v>
      </c>
      <c r="D37" s="57" t="s">
        <v>340</v>
      </c>
      <c r="E37" s="58">
        <v>2016</v>
      </c>
      <c r="F37" s="58">
        <v>9</v>
      </c>
      <c r="G37" s="64">
        <v>0.30333333333333334</v>
      </c>
      <c r="H37" s="64">
        <v>9.9999999999994486E-3</v>
      </c>
    </row>
    <row r="38" spans="1:8" x14ac:dyDescent="0.25">
      <c r="A38" s="57" t="s">
        <v>4636</v>
      </c>
      <c r="B38" s="57">
        <v>1775</v>
      </c>
      <c r="C38" s="57" t="s">
        <v>2098</v>
      </c>
      <c r="D38" s="57" t="s">
        <v>394</v>
      </c>
      <c r="E38" s="58">
        <v>2016</v>
      </c>
      <c r="F38" s="58">
        <v>9</v>
      </c>
      <c r="G38" s="64">
        <v>0.39999999999999997</v>
      </c>
      <c r="H38" s="64">
        <v>9.1250603749721418E-9</v>
      </c>
    </row>
    <row r="39" spans="1:8" x14ac:dyDescent="0.25">
      <c r="A39" s="57" t="s">
        <v>4636</v>
      </c>
      <c r="B39" s="57">
        <v>1775</v>
      </c>
      <c r="C39" s="57" t="s">
        <v>1641</v>
      </c>
      <c r="D39" s="57" t="s">
        <v>203</v>
      </c>
      <c r="E39" s="58">
        <v>2016</v>
      </c>
      <c r="F39" s="58">
        <v>8</v>
      </c>
      <c r="G39" s="64">
        <v>0.29875000000000002</v>
      </c>
      <c r="H39" s="64">
        <v>4.2573465914815943E-2</v>
      </c>
    </row>
    <row r="40" spans="1:8" x14ac:dyDescent="0.25">
      <c r="A40" s="57" t="s">
        <v>4636</v>
      </c>
      <c r="B40" s="57">
        <v>1775</v>
      </c>
      <c r="C40" s="57" t="s">
        <v>1641</v>
      </c>
      <c r="D40" s="57" t="s">
        <v>206</v>
      </c>
      <c r="E40" s="58">
        <v>2016</v>
      </c>
      <c r="F40" s="58">
        <v>8</v>
      </c>
      <c r="G40" s="64">
        <v>0.35749999999999998</v>
      </c>
      <c r="H40" s="64">
        <v>0.16263455967290599</v>
      </c>
    </row>
    <row r="41" spans="1:8" x14ac:dyDescent="0.25">
      <c r="A41" s="57" t="s">
        <v>4636</v>
      </c>
      <c r="B41" s="57">
        <v>1775</v>
      </c>
      <c r="C41" s="57" t="s">
        <v>1641</v>
      </c>
      <c r="D41" s="57" t="s">
        <v>289</v>
      </c>
      <c r="E41" s="58">
        <v>2016</v>
      </c>
      <c r="F41" s="58">
        <v>8</v>
      </c>
      <c r="G41" s="64">
        <v>0.37125000000000002</v>
      </c>
      <c r="H41" s="64">
        <v>0.11933596033288298</v>
      </c>
    </row>
    <row r="42" spans="1:8" x14ac:dyDescent="0.25">
      <c r="A42" s="57" t="s">
        <v>4636</v>
      </c>
      <c r="B42" s="57">
        <v>1775</v>
      </c>
      <c r="C42" s="57" t="s">
        <v>1641</v>
      </c>
      <c r="D42" s="57" t="s">
        <v>291</v>
      </c>
      <c r="E42" s="58">
        <v>2016</v>
      </c>
      <c r="F42" s="58">
        <v>8</v>
      </c>
      <c r="G42" s="64">
        <v>0.37</v>
      </c>
      <c r="H42" s="64">
        <v>0.27671542886407435</v>
      </c>
    </row>
    <row r="43" spans="1:8" x14ac:dyDescent="0.25">
      <c r="A43" s="57" t="s">
        <v>4636</v>
      </c>
      <c r="B43" s="57">
        <v>1775</v>
      </c>
      <c r="C43" s="57" t="s">
        <v>1641</v>
      </c>
      <c r="D43" s="57" t="s">
        <v>293</v>
      </c>
      <c r="E43" s="58">
        <v>2016</v>
      </c>
      <c r="F43" s="58">
        <v>8</v>
      </c>
      <c r="G43" s="64">
        <v>0.44125000000000003</v>
      </c>
      <c r="H43" s="64">
        <v>0.33176745298046162</v>
      </c>
    </row>
    <row r="44" spans="1:8" x14ac:dyDescent="0.25">
      <c r="A44" s="57" t="s">
        <v>4636</v>
      </c>
      <c r="B44" s="57">
        <v>1775</v>
      </c>
      <c r="C44" s="57" t="s">
        <v>1641</v>
      </c>
      <c r="D44" s="57" t="s">
        <v>340</v>
      </c>
      <c r="E44" s="58">
        <v>2016</v>
      </c>
      <c r="F44" s="58">
        <v>8</v>
      </c>
      <c r="G44" s="64">
        <v>0.43125000000000002</v>
      </c>
      <c r="H44" s="64">
        <v>0.34365420743199737</v>
      </c>
    </row>
    <row r="45" spans="1:8" x14ac:dyDescent="0.25">
      <c r="A45" s="57" t="s">
        <v>4636</v>
      </c>
      <c r="B45" s="57">
        <v>1775</v>
      </c>
      <c r="C45" s="57" t="s">
        <v>1641</v>
      </c>
      <c r="D45" s="57" t="s">
        <v>394</v>
      </c>
      <c r="E45" s="58">
        <v>2016</v>
      </c>
      <c r="F45" s="58">
        <v>8</v>
      </c>
      <c r="G45" s="64">
        <v>0.3075</v>
      </c>
      <c r="H45" s="64">
        <v>8.2071397488493653E-2</v>
      </c>
    </row>
    <row r="46" spans="1:8" x14ac:dyDescent="0.25">
      <c r="A46" s="57" t="s">
        <v>4636</v>
      </c>
      <c r="B46" s="57">
        <v>1775</v>
      </c>
      <c r="C46" s="57" t="s">
        <v>1641</v>
      </c>
      <c r="D46" s="57" t="s">
        <v>347</v>
      </c>
      <c r="E46" s="58">
        <v>2016</v>
      </c>
      <c r="F46" s="58">
        <v>8</v>
      </c>
      <c r="G46" s="64">
        <v>0.32749999999999996</v>
      </c>
      <c r="H46" s="64">
        <v>7.9955344679747339E-2</v>
      </c>
    </row>
    <row r="47" spans="1:8" x14ac:dyDescent="0.25">
      <c r="A47" s="57" t="s">
        <v>4636</v>
      </c>
      <c r="B47" s="57">
        <v>1775</v>
      </c>
      <c r="C47" s="57" t="s">
        <v>1641</v>
      </c>
      <c r="D47" s="57" t="s">
        <v>411</v>
      </c>
      <c r="E47" s="58">
        <v>2016</v>
      </c>
      <c r="F47" s="58">
        <v>8</v>
      </c>
      <c r="G47" s="64">
        <v>0.31375000000000003</v>
      </c>
      <c r="H47" s="64">
        <v>1.5059406173076457E-2</v>
      </c>
    </row>
    <row r="48" spans="1:8" x14ac:dyDescent="0.25">
      <c r="A48" s="57" t="s">
        <v>4636</v>
      </c>
      <c r="B48" s="57">
        <v>1775</v>
      </c>
      <c r="C48" s="57" t="s">
        <v>1641</v>
      </c>
      <c r="D48" s="57" t="s">
        <v>346</v>
      </c>
      <c r="E48" s="58">
        <v>2016</v>
      </c>
      <c r="F48" s="58">
        <v>8</v>
      </c>
      <c r="G48" s="64">
        <v>0.34625</v>
      </c>
      <c r="H48" s="64">
        <v>6.7810134093027039E-2</v>
      </c>
    </row>
    <row r="49" spans="1:8" x14ac:dyDescent="0.25">
      <c r="A49" s="57" t="s">
        <v>4636</v>
      </c>
      <c r="B49" s="57">
        <v>1775</v>
      </c>
      <c r="C49" s="57" t="s">
        <v>1564</v>
      </c>
      <c r="D49" s="57" t="s">
        <v>289</v>
      </c>
      <c r="E49" s="58">
        <v>2016</v>
      </c>
      <c r="F49" s="58">
        <v>7</v>
      </c>
      <c r="G49" s="64">
        <v>0.27</v>
      </c>
      <c r="H49" s="64">
        <v>7.9999999999999877E-2</v>
      </c>
    </row>
    <row r="50" spans="1:8" x14ac:dyDescent="0.25">
      <c r="A50" s="57" t="s">
        <v>4636</v>
      </c>
      <c r="B50" s="57">
        <v>1775</v>
      </c>
      <c r="C50" s="57" t="s">
        <v>1564</v>
      </c>
      <c r="D50" s="57" t="s">
        <v>291</v>
      </c>
      <c r="E50" s="58">
        <v>2016</v>
      </c>
      <c r="F50" s="58">
        <v>7</v>
      </c>
      <c r="G50" s="64">
        <v>0.35285714285714287</v>
      </c>
      <c r="H50" s="64">
        <v>5.8797473220733254E-2</v>
      </c>
    </row>
    <row r="51" spans="1:8" x14ac:dyDescent="0.25">
      <c r="A51" s="57" t="s">
        <v>4636</v>
      </c>
      <c r="B51" s="57">
        <v>1775</v>
      </c>
      <c r="C51" s="57" t="s">
        <v>1564</v>
      </c>
      <c r="D51" s="57" t="s">
        <v>293</v>
      </c>
      <c r="E51" s="58">
        <v>2016</v>
      </c>
      <c r="F51" s="58">
        <v>7</v>
      </c>
      <c r="G51" s="64">
        <v>0.3571428571428571</v>
      </c>
      <c r="H51" s="64">
        <v>6.0474315681476674E-2</v>
      </c>
    </row>
    <row r="52" spans="1:8" x14ac:dyDescent="0.25">
      <c r="A52" s="57" t="s">
        <v>4636</v>
      </c>
      <c r="B52" s="57">
        <v>1775</v>
      </c>
      <c r="C52" s="57" t="s">
        <v>1564</v>
      </c>
      <c r="D52" s="57" t="s">
        <v>340</v>
      </c>
      <c r="E52" s="58">
        <v>2016</v>
      </c>
      <c r="F52" s="58">
        <v>7</v>
      </c>
      <c r="G52" s="64">
        <v>0.32428571428571429</v>
      </c>
      <c r="H52" s="64">
        <v>0.11631238725334221</v>
      </c>
    </row>
    <row r="53" spans="1:8" x14ac:dyDescent="0.25">
      <c r="A53" s="57" t="s">
        <v>4636</v>
      </c>
      <c r="B53" s="57">
        <v>1775</v>
      </c>
      <c r="C53" s="57" t="s">
        <v>1564</v>
      </c>
      <c r="D53" s="57" t="s">
        <v>394</v>
      </c>
      <c r="E53" s="58">
        <v>2016</v>
      </c>
      <c r="F53" s="58">
        <v>7</v>
      </c>
      <c r="G53" s="64">
        <v>0.35428571428571437</v>
      </c>
      <c r="H53" s="64">
        <v>6.1875450936307405E-2</v>
      </c>
    </row>
    <row r="54" spans="1:8" x14ac:dyDescent="0.25">
      <c r="A54" s="57" t="s">
        <v>4636</v>
      </c>
      <c r="B54" s="57">
        <v>1775</v>
      </c>
      <c r="C54" s="57" t="s">
        <v>1564</v>
      </c>
      <c r="D54" s="57" t="s">
        <v>347</v>
      </c>
      <c r="E54" s="58">
        <v>2016</v>
      </c>
      <c r="F54" s="58">
        <v>7</v>
      </c>
      <c r="G54" s="64">
        <v>0.29571428571428576</v>
      </c>
      <c r="H54" s="64">
        <v>9.7614401747751461E-2</v>
      </c>
    </row>
    <row r="55" spans="1:8" x14ac:dyDescent="0.25">
      <c r="A55" s="57" t="s">
        <v>4636</v>
      </c>
      <c r="B55" s="57">
        <v>1775</v>
      </c>
      <c r="C55" s="57" t="s">
        <v>1564</v>
      </c>
      <c r="D55" s="57" t="s">
        <v>411</v>
      </c>
      <c r="E55" s="58">
        <v>2016</v>
      </c>
      <c r="F55" s="58">
        <v>7</v>
      </c>
      <c r="G55" s="64">
        <v>0.34285714285714286</v>
      </c>
      <c r="H55" s="64">
        <v>0.1365911521920174</v>
      </c>
    </row>
    <row r="56" spans="1:8" x14ac:dyDescent="0.25">
      <c r="A56" s="57" t="s">
        <v>4636</v>
      </c>
      <c r="B56" s="57">
        <v>1775</v>
      </c>
      <c r="C56" s="57" t="s">
        <v>1564</v>
      </c>
      <c r="D56" s="57" t="s">
        <v>346</v>
      </c>
      <c r="E56" s="58">
        <v>2016</v>
      </c>
      <c r="F56" s="58">
        <v>7</v>
      </c>
      <c r="G56" s="64">
        <v>0.33999999999999997</v>
      </c>
      <c r="H56" s="64">
        <v>0.13266499161421608</v>
      </c>
    </row>
    <row r="57" spans="1:8" x14ac:dyDescent="0.25">
      <c r="A57" s="57" t="s">
        <v>4636</v>
      </c>
      <c r="B57" s="57">
        <v>1775</v>
      </c>
      <c r="C57" s="57" t="s">
        <v>1975</v>
      </c>
      <c r="D57" s="57" t="s">
        <v>50</v>
      </c>
      <c r="E57" s="58">
        <v>2014</v>
      </c>
      <c r="F57" s="58">
        <v>2</v>
      </c>
      <c r="G57" s="64">
        <v>0.15598835784313725</v>
      </c>
      <c r="H57" s="64">
        <v>0.18952108185412531</v>
      </c>
    </row>
    <row r="58" spans="1:8" x14ac:dyDescent="0.25">
      <c r="A58" s="57" t="s">
        <v>4636</v>
      </c>
      <c r="B58" s="57">
        <v>1775</v>
      </c>
      <c r="C58" s="57" t="s">
        <v>1975</v>
      </c>
      <c r="D58" s="57" t="s">
        <v>31</v>
      </c>
      <c r="E58" s="58">
        <v>2014</v>
      </c>
      <c r="F58" s="58">
        <v>2</v>
      </c>
      <c r="G58" s="64">
        <v>0.3144262800740284</v>
      </c>
      <c r="H58" s="64">
        <v>0.16344592217321857</v>
      </c>
    </row>
    <row r="59" spans="1:8" x14ac:dyDescent="0.25">
      <c r="A59" s="57" t="s">
        <v>4636</v>
      </c>
      <c r="B59" s="57">
        <v>1775</v>
      </c>
      <c r="C59" s="57" t="s">
        <v>1975</v>
      </c>
      <c r="D59" s="57" t="s">
        <v>111</v>
      </c>
      <c r="E59" s="58">
        <v>2014</v>
      </c>
      <c r="F59" s="58">
        <v>2</v>
      </c>
      <c r="G59" s="64">
        <v>0.29290362953692117</v>
      </c>
      <c r="H59" s="64">
        <v>8.0746461471164474E-2</v>
      </c>
    </row>
    <row r="60" spans="1:8" x14ac:dyDescent="0.25">
      <c r="A60" s="57" t="s">
        <v>4636</v>
      </c>
      <c r="B60" s="57">
        <v>1775</v>
      </c>
      <c r="C60" s="57" t="s">
        <v>1975</v>
      </c>
      <c r="D60" s="57" t="s">
        <v>203</v>
      </c>
      <c r="E60" s="58">
        <v>2014</v>
      </c>
      <c r="F60" s="58">
        <v>2</v>
      </c>
      <c r="G60" s="64">
        <v>0.29593536357986328</v>
      </c>
      <c r="H60" s="64">
        <v>0.14716962018878263</v>
      </c>
    </row>
    <row r="61" spans="1:8" x14ac:dyDescent="0.25">
      <c r="A61" s="57" t="s">
        <v>4636</v>
      </c>
      <c r="B61" s="57">
        <v>1775</v>
      </c>
      <c r="C61" s="57" t="s">
        <v>1975</v>
      </c>
      <c r="D61" s="57" t="s">
        <v>206</v>
      </c>
      <c r="E61" s="58">
        <v>2014</v>
      </c>
      <c r="F61" s="58">
        <v>2</v>
      </c>
      <c r="G61" s="64">
        <v>0.32509597523219813</v>
      </c>
      <c r="H61" s="64">
        <v>0.10593028770295586</v>
      </c>
    </row>
    <row r="62" spans="1:8" x14ac:dyDescent="0.25">
      <c r="A62" s="57" t="s">
        <v>4636</v>
      </c>
      <c r="B62" s="57">
        <v>1775</v>
      </c>
      <c r="C62" s="57" t="s">
        <v>1975</v>
      </c>
      <c r="D62" s="57" t="s">
        <v>289</v>
      </c>
      <c r="E62" s="58">
        <v>2014</v>
      </c>
      <c r="F62" s="58">
        <v>1</v>
      </c>
      <c r="G62" s="64">
        <v>0.2</v>
      </c>
      <c r="H62" s="64" t="e">
        <v>#DIV/0!</v>
      </c>
    </row>
    <row r="63" spans="1:8" x14ac:dyDescent="0.25">
      <c r="A63" s="57" t="s">
        <v>4636</v>
      </c>
      <c r="B63" s="57">
        <v>1775</v>
      </c>
      <c r="C63" s="57" t="s">
        <v>1975</v>
      </c>
      <c r="D63" s="57" t="s">
        <v>291</v>
      </c>
      <c r="E63" s="58">
        <v>2014</v>
      </c>
      <c r="F63" s="58">
        <v>1</v>
      </c>
      <c r="G63" s="64">
        <v>0.3</v>
      </c>
      <c r="H63" s="64" t="e">
        <v>#DIV/0!</v>
      </c>
    </row>
    <row r="64" spans="1:8" x14ac:dyDescent="0.25">
      <c r="A64" s="57" t="s">
        <v>4636</v>
      </c>
      <c r="B64" s="57">
        <v>1775</v>
      </c>
      <c r="C64" s="57" t="s">
        <v>1975</v>
      </c>
      <c r="D64" s="57" t="s">
        <v>293</v>
      </c>
      <c r="E64" s="58">
        <v>2014</v>
      </c>
      <c r="F64" s="58">
        <v>1</v>
      </c>
      <c r="G64" s="64">
        <v>0.34100000000000003</v>
      </c>
      <c r="H64" s="64" t="e">
        <v>#DIV/0!</v>
      </c>
    </row>
    <row r="65" spans="1:8" x14ac:dyDescent="0.25">
      <c r="A65" s="57" t="s">
        <v>4636</v>
      </c>
      <c r="B65" s="57">
        <v>1775</v>
      </c>
      <c r="C65" s="57" t="s">
        <v>2125</v>
      </c>
      <c r="D65" s="57" t="s">
        <v>50</v>
      </c>
      <c r="E65" s="58">
        <v>2016</v>
      </c>
      <c r="F65" s="58">
        <v>3</v>
      </c>
      <c r="G65" s="64">
        <v>0.27333333333333337</v>
      </c>
      <c r="H65" s="64">
        <v>6.3508529610858719E-2</v>
      </c>
    </row>
    <row r="66" spans="1:8" x14ac:dyDescent="0.25">
      <c r="A66" s="57" t="s">
        <v>4636</v>
      </c>
      <c r="B66" s="57">
        <v>1775</v>
      </c>
      <c r="C66" s="57" t="s">
        <v>2125</v>
      </c>
      <c r="D66" s="57" t="s">
        <v>31</v>
      </c>
      <c r="E66" s="58">
        <v>2016</v>
      </c>
      <c r="F66" s="58">
        <v>3</v>
      </c>
      <c r="G66" s="64">
        <v>0.31333333333333335</v>
      </c>
      <c r="H66" s="64">
        <v>9.8657657246324859E-2</v>
      </c>
    </row>
    <row r="67" spans="1:8" x14ac:dyDescent="0.25">
      <c r="A67" s="57" t="s">
        <v>4636</v>
      </c>
      <c r="B67" s="57">
        <v>1775</v>
      </c>
      <c r="C67" s="57" t="s">
        <v>2125</v>
      </c>
      <c r="D67" s="57" t="s">
        <v>111</v>
      </c>
      <c r="E67" s="58">
        <v>2016</v>
      </c>
      <c r="F67" s="58">
        <v>3</v>
      </c>
      <c r="G67" s="64">
        <v>0.28000000000000003</v>
      </c>
      <c r="H67" s="64">
        <v>7.9999999999999849E-2</v>
      </c>
    </row>
    <row r="68" spans="1:8" x14ac:dyDescent="0.25">
      <c r="A68" s="57" t="s">
        <v>4636</v>
      </c>
      <c r="B68" s="57">
        <v>1775</v>
      </c>
      <c r="C68" s="57" t="s">
        <v>2125</v>
      </c>
      <c r="D68" s="57" t="s">
        <v>203</v>
      </c>
      <c r="E68" s="58">
        <v>2016</v>
      </c>
      <c r="F68" s="58">
        <v>3</v>
      </c>
      <c r="G68" s="64">
        <v>0.26666666666666666</v>
      </c>
      <c r="H68" s="64">
        <v>6.1101009266077796E-2</v>
      </c>
    </row>
    <row r="69" spans="1:8" x14ac:dyDescent="0.25">
      <c r="A69" s="57" t="s">
        <v>4636</v>
      </c>
      <c r="B69" s="57">
        <v>1775</v>
      </c>
      <c r="C69" s="57" t="s">
        <v>2125</v>
      </c>
      <c r="D69" s="57" t="s">
        <v>206</v>
      </c>
      <c r="E69" s="58">
        <v>2016</v>
      </c>
      <c r="F69" s="58">
        <v>3</v>
      </c>
      <c r="G69" s="64">
        <v>0.42666666666666669</v>
      </c>
      <c r="H69" s="64">
        <v>0.10214368964029689</v>
      </c>
    </row>
    <row r="70" spans="1:8" x14ac:dyDescent="0.25">
      <c r="A70" s="57" t="s">
        <v>4636</v>
      </c>
      <c r="B70" s="57">
        <v>1775</v>
      </c>
      <c r="C70" s="57" t="s">
        <v>2125</v>
      </c>
      <c r="D70" s="57" t="s">
        <v>289</v>
      </c>
      <c r="E70" s="58">
        <v>2016</v>
      </c>
      <c r="F70" s="58">
        <v>3</v>
      </c>
      <c r="G70" s="64">
        <v>0.3133333333333333</v>
      </c>
      <c r="H70" s="64">
        <v>0.11015141094572202</v>
      </c>
    </row>
    <row r="71" spans="1:8" x14ac:dyDescent="0.25">
      <c r="A71" s="57" t="s">
        <v>4636</v>
      </c>
      <c r="B71" s="57">
        <v>1775</v>
      </c>
      <c r="C71" s="57" t="s">
        <v>2125</v>
      </c>
      <c r="D71" s="57" t="s">
        <v>291</v>
      </c>
      <c r="E71" s="58">
        <v>2016</v>
      </c>
      <c r="F71" s="58">
        <v>3</v>
      </c>
      <c r="G71" s="64">
        <v>0.32</v>
      </c>
      <c r="H71" s="64">
        <v>4.3588989435406567E-2</v>
      </c>
    </row>
    <row r="72" spans="1:8" x14ac:dyDescent="0.25">
      <c r="A72" s="57" t="s">
        <v>4636</v>
      </c>
      <c r="B72" s="57">
        <v>1775</v>
      </c>
      <c r="C72" s="57" t="s">
        <v>2125</v>
      </c>
      <c r="D72" s="57" t="s">
        <v>293</v>
      </c>
      <c r="E72" s="58">
        <v>2016</v>
      </c>
      <c r="F72" s="58">
        <v>3</v>
      </c>
      <c r="G72" s="64">
        <v>0.3133333333333333</v>
      </c>
      <c r="H72" s="64">
        <v>0.11015141094572202</v>
      </c>
    </row>
    <row r="73" spans="1:8" x14ac:dyDescent="0.25">
      <c r="A73" s="57" t="s">
        <v>4636</v>
      </c>
      <c r="B73" s="57">
        <v>1775</v>
      </c>
      <c r="C73" s="57" t="s">
        <v>2125</v>
      </c>
      <c r="D73" s="57" t="s">
        <v>340</v>
      </c>
      <c r="E73" s="58">
        <v>2016</v>
      </c>
      <c r="F73" s="58">
        <v>3</v>
      </c>
      <c r="G73" s="64">
        <v>0.31333333333333335</v>
      </c>
      <c r="H73" s="64">
        <v>4.1633319989322362E-2</v>
      </c>
    </row>
    <row r="74" spans="1:8" x14ac:dyDescent="0.25">
      <c r="A74" s="57" t="s">
        <v>4636</v>
      </c>
      <c r="B74" s="57">
        <v>1775</v>
      </c>
      <c r="C74" s="57" t="s">
        <v>2125</v>
      </c>
      <c r="D74" s="57" t="s">
        <v>394</v>
      </c>
      <c r="E74" s="58">
        <v>2016</v>
      </c>
      <c r="F74" s="58">
        <v>3</v>
      </c>
      <c r="G74" s="64">
        <v>0.31</v>
      </c>
      <c r="H74" s="64">
        <v>1.7320508075689422E-2</v>
      </c>
    </row>
    <row r="75" spans="1:8" x14ac:dyDescent="0.25">
      <c r="A75" s="57" t="s">
        <v>4636</v>
      </c>
      <c r="B75" s="57">
        <v>1875</v>
      </c>
      <c r="C75" s="57" t="s">
        <v>3975</v>
      </c>
      <c r="D75" s="57" t="s">
        <v>347</v>
      </c>
      <c r="E75" s="58">
        <v>2016</v>
      </c>
      <c r="F75" s="58">
        <v>1</v>
      </c>
      <c r="G75" s="64">
        <v>0.44500000000000001</v>
      </c>
      <c r="H75" s="64" t="e">
        <v>#DIV/0!</v>
      </c>
    </row>
    <row r="76" spans="1:8" x14ac:dyDescent="0.25">
      <c r="A76" s="57" t="s">
        <v>4636</v>
      </c>
      <c r="B76" s="57">
        <v>1875</v>
      </c>
      <c r="C76" s="57" t="s">
        <v>3975</v>
      </c>
      <c r="D76" s="57" t="s">
        <v>411</v>
      </c>
      <c r="E76" s="58">
        <v>2016</v>
      </c>
      <c r="F76" s="58">
        <v>1</v>
      </c>
      <c r="G76" s="64">
        <v>0.38100000000000001</v>
      </c>
      <c r="H76" s="64" t="e">
        <v>#DIV/0!</v>
      </c>
    </row>
    <row r="77" spans="1:8" x14ac:dyDescent="0.25">
      <c r="A77" s="29" t="s">
        <v>4636</v>
      </c>
      <c r="B77" s="29">
        <v>2000</v>
      </c>
      <c r="C77" s="29" t="s">
        <v>865</v>
      </c>
      <c r="D77" s="29" t="s">
        <v>346</v>
      </c>
      <c r="E77" s="59">
        <v>2011</v>
      </c>
      <c r="F77" s="59">
        <v>3</v>
      </c>
      <c r="G77" s="65">
        <v>12.516666666666666</v>
      </c>
      <c r="H77" s="65">
        <v>8.5159164705469816</v>
      </c>
    </row>
    <row r="78" spans="1:8" x14ac:dyDescent="0.25">
      <c r="A78" s="29" t="s">
        <v>4636</v>
      </c>
      <c r="B78" s="29">
        <v>2000</v>
      </c>
      <c r="C78" s="29" t="s">
        <v>865</v>
      </c>
      <c r="D78" s="29" t="s">
        <v>416</v>
      </c>
      <c r="E78" s="59">
        <v>2011</v>
      </c>
      <c r="F78" s="59">
        <v>3</v>
      </c>
      <c r="G78" s="65">
        <v>13.566666666666668</v>
      </c>
      <c r="H78" s="65">
        <v>11.096672173824603</v>
      </c>
    </row>
    <row r="79" spans="1:8" x14ac:dyDescent="0.25">
      <c r="A79" s="29" t="s">
        <v>4636</v>
      </c>
      <c r="B79" s="29">
        <v>2000</v>
      </c>
      <c r="C79" s="29" t="s">
        <v>865</v>
      </c>
      <c r="D79" s="29" t="s">
        <v>414</v>
      </c>
      <c r="E79" s="59">
        <v>2011</v>
      </c>
      <c r="F79" s="59">
        <v>3</v>
      </c>
      <c r="G79" s="65">
        <v>7.3933333333333335</v>
      </c>
      <c r="H79" s="65">
        <v>10.588603936937737</v>
      </c>
    </row>
    <row r="80" spans="1:8" x14ac:dyDescent="0.25">
      <c r="A80" s="29" t="s">
        <v>4636</v>
      </c>
      <c r="B80" s="29">
        <v>2000</v>
      </c>
      <c r="C80" s="29" t="s">
        <v>865</v>
      </c>
      <c r="D80" s="29" t="s">
        <v>462</v>
      </c>
      <c r="E80" s="59">
        <v>2011</v>
      </c>
      <c r="F80" s="59">
        <v>3</v>
      </c>
      <c r="G80" s="65">
        <v>8.99</v>
      </c>
      <c r="H80" s="65">
        <v>9.4050358850990037</v>
      </c>
    </row>
    <row r="81" spans="1:8" x14ac:dyDescent="0.25">
      <c r="A81" s="57" t="s">
        <v>4636</v>
      </c>
      <c r="B81" s="57">
        <v>2175</v>
      </c>
      <c r="C81" s="57" t="s">
        <v>4151</v>
      </c>
      <c r="D81" s="57" t="s">
        <v>203</v>
      </c>
      <c r="E81" s="58">
        <v>2016</v>
      </c>
      <c r="F81" s="58">
        <v>1</v>
      </c>
      <c r="G81" s="64">
        <v>0.41</v>
      </c>
      <c r="H81" s="64" t="e">
        <v>#DIV/0!</v>
      </c>
    </row>
    <row r="82" spans="1:8" x14ac:dyDescent="0.25">
      <c r="A82" s="57" t="s">
        <v>4636</v>
      </c>
      <c r="B82" s="57">
        <v>2275</v>
      </c>
      <c r="C82" s="57" t="s">
        <v>1051</v>
      </c>
      <c r="D82" s="57" t="s">
        <v>50</v>
      </c>
      <c r="E82" s="58">
        <v>2016</v>
      </c>
      <c r="F82" s="58">
        <v>2</v>
      </c>
      <c r="G82" s="64">
        <v>0.43</v>
      </c>
      <c r="H82" s="64">
        <v>9.8994949366116816E-2</v>
      </c>
    </row>
    <row r="83" spans="1:8" x14ac:dyDescent="0.25">
      <c r="A83" s="57" t="s">
        <v>4636</v>
      </c>
      <c r="B83" s="57">
        <v>2275</v>
      </c>
      <c r="C83" s="57" t="s">
        <v>1051</v>
      </c>
      <c r="D83" s="57" t="s">
        <v>111</v>
      </c>
      <c r="E83" s="58">
        <v>2010</v>
      </c>
      <c r="F83" s="58">
        <v>2</v>
      </c>
      <c r="G83" s="64">
        <v>0.5</v>
      </c>
      <c r="H83" s="64">
        <v>0</v>
      </c>
    </row>
    <row r="84" spans="1:8" x14ac:dyDescent="0.25">
      <c r="A84" s="57" t="s">
        <v>4636</v>
      </c>
      <c r="B84" s="57">
        <v>2370</v>
      </c>
      <c r="C84" s="57" t="s">
        <v>873</v>
      </c>
      <c r="D84" s="57" t="s">
        <v>313</v>
      </c>
      <c r="E84" s="58">
        <v>2016</v>
      </c>
      <c r="F84" s="58">
        <v>10</v>
      </c>
      <c r="G84" s="64">
        <v>0.64535058602906692</v>
      </c>
      <c r="H84" s="64">
        <v>0.26963729232172357</v>
      </c>
    </row>
    <row r="85" spans="1:8" x14ac:dyDescent="0.25">
      <c r="A85" s="57" t="s">
        <v>4636</v>
      </c>
      <c r="B85" s="57">
        <v>2370</v>
      </c>
      <c r="C85" s="57" t="s">
        <v>873</v>
      </c>
      <c r="D85" s="57" t="s">
        <v>542</v>
      </c>
      <c r="E85" s="58">
        <v>2016</v>
      </c>
      <c r="F85" s="58">
        <v>4</v>
      </c>
      <c r="G85" s="64">
        <v>0.72750000000000004</v>
      </c>
      <c r="H85" s="64">
        <v>0.34989284073841798</v>
      </c>
    </row>
    <row r="86" spans="1:8" x14ac:dyDescent="0.25">
      <c r="A86" s="57" t="s">
        <v>4636</v>
      </c>
      <c r="B86" s="57">
        <v>2370</v>
      </c>
      <c r="C86" s="57" t="s">
        <v>3393</v>
      </c>
      <c r="D86" s="57" t="s">
        <v>289</v>
      </c>
      <c r="E86" s="58">
        <v>2016</v>
      </c>
      <c r="F86" s="58">
        <v>2</v>
      </c>
      <c r="G86" s="64">
        <v>0.38500000000000001</v>
      </c>
      <c r="H86" s="64">
        <v>7.0710678118650859E-3</v>
      </c>
    </row>
    <row r="87" spans="1:8" x14ac:dyDescent="0.25">
      <c r="A87" s="57" t="s">
        <v>4636</v>
      </c>
      <c r="B87" s="57">
        <v>2370</v>
      </c>
      <c r="C87" s="57" t="s">
        <v>3393</v>
      </c>
      <c r="D87" s="57" t="s">
        <v>291</v>
      </c>
      <c r="E87" s="58">
        <v>2016</v>
      </c>
      <c r="F87" s="58">
        <v>2</v>
      </c>
      <c r="G87" s="64">
        <v>0.35</v>
      </c>
      <c r="H87" s="64">
        <v>8.4852813742385777E-2</v>
      </c>
    </row>
    <row r="88" spans="1:8" x14ac:dyDescent="0.25">
      <c r="A88" s="57" t="s">
        <v>4636</v>
      </c>
      <c r="B88" s="57">
        <v>2370</v>
      </c>
      <c r="C88" s="57" t="s">
        <v>3393</v>
      </c>
      <c r="D88" s="57" t="s">
        <v>293</v>
      </c>
      <c r="E88" s="58">
        <v>2016</v>
      </c>
      <c r="F88" s="58">
        <v>2</v>
      </c>
      <c r="G88" s="64">
        <v>0.39500000000000002</v>
      </c>
      <c r="H88" s="64">
        <v>2.1213203435595258E-2</v>
      </c>
    </row>
    <row r="89" spans="1:8" x14ac:dyDescent="0.25">
      <c r="A89" s="57" t="s">
        <v>4636</v>
      </c>
      <c r="B89" s="57">
        <v>2370</v>
      </c>
      <c r="C89" s="57" t="s">
        <v>3393</v>
      </c>
      <c r="D89" s="57" t="s">
        <v>340</v>
      </c>
      <c r="E89" s="58">
        <v>2016</v>
      </c>
      <c r="F89" s="58">
        <v>2</v>
      </c>
      <c r="G89" s="64">
        <v>0.39500000000000002</v>
      </c>
      <c r="H89" s="64">
        <v>4.9497474683057846E-2</v>
      </c>
    </row>
    <row r="90" spans="1:8" x14ac:dyDescent="0.25">
      <c r="A90" s="57" t="s">
        <v>4636</v>
      </c>
      <c r="B90" s="57">
        <v>2370</v>
      </c>
      <c r="C90" s="57" t="s">
        <v>3393</v>
      </c>
      <c r="D90" s="57" t="s">
        <v>394</v>
      </c>
      <c r="E90" s="58">
        <v>2016</v>
      </c>
      <c r="F90" s="58">
        <v>2</v>
      </c>
      <c r="G90" s="64">
        <v>0.35</v>
      </c>
      <c r="H90" s="64">
        <v>0.11313708498984763</v>
      </c>
    </row>
    <row r="91" spans="1:8" x14ac:dyDescent="0.25">
      <c r="A91" s="57" t="s">
        <v>4636</v>
      </c>
      <c r="B91" s="57">
        <v>2370</v>
      </c>
      <c r="C91" s="57" t="s">
        <v>3393</v>
      </c>
      <c r="D91" s="57" t="s">
        <v>347</v>
      </c>
      <c r="E91" s="58">
        <v>2016</v>
      </c>
      <c r="F91" s="58">
        <v>2</v>
      </c>
      <c r="G91" s="64">
        <v>0.33499999999999996</v>
      </c>
      <c r="H91" s="64">
        <v>0.10606601717798217</v>
      </c>
    </row>
    <row r="92" spans="1:8" x14ac:dyDescent="0.25">
      <c r="A92" s="57" t="s">
        <v>4636</v>
      </c>
      <c r="B92" s="57">
        <v>2370</v>
      </c>
      <c r="C92" s="57" t="s">
        <v>2244</v>
      </c>
      <c r="D92" s="57" t="s">
        <v>289</v>
      </c>
      <c r="E92" s="58">
        <v>2015</v>
      </c>
      <c r="F92" s="58">
        <v>3</v>
      </c>
      <c r="G92" s="64">
        <v>0.27666666666666667</v>
      </c>
      <c r="H92" s="64">
        <v>9.0737717258774636E-2</v>
      </c>
    </row>
    <row r="93" spans="1:8" x14ac:dyDescent="0.25">
      <c r="A93" s="57" t="s">
        <v>4636</v>
      </c>
      <c r="B93" s="57">
        <v>2370</v>
      </c>
      <c r="C93" s="57" t="s">
        <v>2244</v>
      </c>
      <c r="D93" s="57" t="s">
        <v>291</v>
      </c>
      <c r="E93" s="58">
        <v>2015</v>
      </c>
      <c r="F93" s="58">
        <v>3</v>
      </c>
      <c r="G93" s="64">
        <v>0.34</v>
      </c>
      <c r="H93" s="64">
        <v>3.6055512754639446E-2</v>
      </c>
    </row>
    <row r="94" spans="1:8" x14ac:dyDescent="0.25">
      <c r="A94" s="57" t="s">
        <v>4636</v>
      </c>
      <c r="B94" s="57">
        <v>2370</v>
      </c>
      <c r="C94" s="57" t="s">
        <v>2244</v>
      </c>
      <c r="D94" s="57" t="s">
        <v>293</v>
      </c>
      <c r="E94" s="58">
        <v>2016</v>
      </c>
      <c r="F94" s="58">
        <v>2</v>
      </c>
      <c r="G94" s="64">
        <v>0.33</v>
      </c>
      <c r="H94" s="64">
        <v>1.4142135623731154E-2</v>
      </c>
    </row>
    <row r="95" spans="1:8" x14ac:dyDescent="0.25">
      <c r="A95" s="57" t="s">
        <v>4636</v>
      </c>
      <c r="B95" s="57">
        <v>2370</v>
      </c>
      <c r="C95" s="57" t="s">
        <v>2244</v>
      </c>
      <c r="D95" s="57" t="s">
        <v>340</v>
      </c>
      <c r="E95" s="58">
        <v>2016</v>
      </c>
      <c r="F95" s="58">
        <v>2</v>
      </c>
      <c r="G95" s="64">
        <v>0.375</v>
      </c>
      <c r="H95" s="64">
        <v>7.778174593052023E-2</v>
      </c>
    </row>
    <row r="96" spans="1:8" x14ac:dyDescent="0.25">
      <c r="A96" s="57" t="s">
        <v>4636</v>
      </c>
      <c r="B96" s="57">
        <v>2370</v>
      </c>
      <c r="C96" s="57" t="s">
        <v>2244</v>
      </c>
      <c r="D96" s="57" t="s">
        <v>394</v>
      </c>
      <c r="E96" s="58">
        <v>2016</v>
      </c>
      <c r="F96" s="58">
        <v>2</v>
      </c>
      <c r="G96" s="64">
        <v>0.36499999999999999</v>
      </c>
      <c r="H96" s="64">
        <v>2.1213203435596566E-2</v>
      </c>
    </row>
    <row r="97" spans="1:8" x14ac:dyDescent="0.25">
      <c r="A97" s="57" t="s">
        <v>4636</v>
      </c>
      <c r="B97" s="57">
        <v>2370</v>
      </c>
      <c r="C97" s="57" t="s">
        <v>2244</v>
      </c>
      <c r="D97" s="57" t="s">
        <v>347</v>
      </c>
      <c r="E97" s="58">
        <v>2016</v>
      </c>
      <c r="F97" s="58">
        <v>2</v>
      </c>
      <c r="G97" s="64">
        <v>0.36</v>
      </c>
      <c r="H97" s="64">
        <v>1.4142135623730172E-2</v>
      </c>
    </row>
    <row r="98" spans="1:8" x14ac:dyDescent="0.25">
      <c r="A98" s="57" t="s">
        <v>4636</v>
      </c>
      <c r="B98" s="57">
        <v>2370</v>
      </c>
      <c r="C98" s="57" t="s">
        <v>3990</v>
      </c>
      <c r="D98" s="57" t="s">
        <v>50</v>
      </c>
      <c r="E98" s="58">
        <v>2016</v>
      </c>
      <c r="F98" s="58">
        <v>1</v>
      </c>
      <c r="G98" s="64">
        <v>0.29072343371408793</v>
      </c>
      <c r="H98" s="64" t="e">
        <v>#DIV/0!</v>
      </c>
    </row>
    <row r="99" spans="1:8" x14ac:dyDescent="0.25">
      <c r="A99" s="57" t="s">
        <v>4636</v>
      </c>
      <c r="B99" s="57">
        <v>2370</v>
      </c>
      <c r="C99" s="57" t="s">
        <v>3990</v>
      </c>
      <c r="D99" s="57" t="s">
        <v>31</v>
      </c>
      <c r="E99" s="58">
        <v>2016</v>
      </c>
      <c r="F99" s="58">
        <v>1</v>
      </c>
      <c r="G99" s="64">
        <v>0.41853769300635779</v>
      </c>
      <c r="H99" s="64" t="e">
        <v>#DIV/0!</v>
      </c>
    </row>
    <row r="100" spans="1:8" x14ac:dyDescent="0.25">
      <c r="A100" s="57" t="s">
        <v>4636</v>
      </c>
      <c r="B100" s="57">
        <v>2370</v>
      </c>
      <c r="C100" s="57" t="s">
        <v>3990</v>
      </c>
      <c r="D100" s="57" t="s">
        <v>111</v>
      </c>
      <c r="E100" s="58">
        <v>2016</v>
      </c>
      <c r="F100" s="58">
        <v>1</v>
      </c>
      <c r="G100" s="64">
        <v>0.40517162471395879</v>
      </c>
      <c r="H100" s="64" t="e">
        <v>#DIV/0!</v>
      </c>
    </row>
    <row r="101" spans="1:8" x14ac:dyDescent="0.25">
      <c r="A101" s="57" t="s">
        <v>4636</v>
      </c>
      <c r="B101" s="57">
        <v>2370</v>
      </c>
      <c r="C101" s="57" t="s">
        <v>4005</v>
      </c>
      <c r="D101" s="57" t="s">
        <v>50</v>
      </c>
      <c r="E101" s="58">
        <v>2016</v>
      </c>
      <c r="F101" s="58">
        <v>1</v>
      </c>
      <c r="G101" s="64">
        <v>0.48</v>
      </c>
      <c r="H101" s="64" t="e">
        <v>#DIV/0!</v>
      </c>
    </row>
    <row r="102" spans="1:8" x14ac:dyDescent="0.25">
      <c r="A102" s="57" t="s">
        <v>4636</v>
      </c>
      <c r="B102" s="57">
        <v>2370</v>
      </c>
      <c r="C102" s="57" t="s">
        <v>4005</v>
      </c>
      <c r="D102" s="57" t="s">
        <v>31</v>
      </c>
      <c r="E102" s="58">
        <v>2016</v>
      </c>
      <c r="F102" s="58">
        <v>1</v>
      </c>
      <c r="G102" s="64">
        <v>0.38</v>
      </c>
      <c r="H102" s="64" t="e">
        <v>#DIV/0!</v>
      </c>
    </row>
    <row r="103" spans="1:8" x14ac:dyDescent="0.25">
      <c r="A103" s="57" t="s">
        <v>4636</v>
      </c>
      <c r="B103" s="57">
        <v>2370</v>
      </c>
      <c r="C103" s="57" t="s">
        <v>4005</v>
      </c>
      <c r="D103" s="57" t="s">
        <v>111</v>
      </c>
      <c r="E103" s="58">
        <v>2016</v>
      </c>
      <c r="F103" s="58">
        <v>1</v>
      </c>
      <c r="G103" s="64">
        <v>0.35</v>
      </c>
      <c r="H103" s="64" t="e">
        <v>#DIV/0!</v>
      </c>
    </row>
    <row r="104" spans="1:8" x14ac:dyDescent="0.25">
      <c r="A104" s="57" t="s">
        <v>4636</v>
      </c>
      <c r="B104" s="57">
        <v>2370</v>
      </c>
      <c r="C104" s="57" t="s">
        <v>4005</v>
      </c>
      <c r="D104" s="57" t="s">
        <v>203</v>
      </c>
      <c r="E104" s="58">
        <v>2016</v>
      </c>
      <c r="F104" s="58">
        <v>1</v>
      </c>
      <c r="G104" s="64">
        <v>0.47</v>
      </c>
      <c r="H104" s="64" t="e">
        <v>#DIV/0!</v>
      </c>
    </row>
    <row r="105" spans="1:8" x14ac:dyDescent="0.25">
      <c r="A105" s="57" t="s">
        <v>4636</v>
      </c>
      <c r="B105" s="57">
        <v>2370</v>
      </c>
      <c r="C105" s="57" t="s">
        <v>4005</v>
      </c>
      <c r="D105" s="57" t="s">
        <v>206</v>
      </c>
      <c r="E105" s="58">
        <v>2016</v>
      </c>
      <c r="F105" s="58">
        <v>1</v>
      </c>
      <c r="G105" s="64">
        <v>0.43</v>
      </c>
      <c r="H105" s="64" t="e">
        <v>#DIV/0!</v>
      </c>
    </row>
    <row r="106" spans="1:8" x14ac:dyDescent="0.25">
      <c r="A106" s="57" t="s">
        <v>4636</v>
      </c>
      <c r="B106" s="57">
        <v>2370</v>
      </c>
      <c r="C106" s="57" t="s">
        <v>4305</v>
      </c>
      <c r="D106" s="57" t="s">
        <v>289</v>
      </c>
      <c r="E106" s="58">
        <v>2016</v>
      </c>
      <c r="F106" s="58">
        <v>1</v>
      </c>
      <c r="G106" s="64">
        <v>0.2</v>
      </c>
      <c r="H106" s="64" t="e">
        <v>#DIV/0!</v>
      </c>
    </row>
    <row r="107" spans="1:8" x14ac:dyDescent="0.25">
      <c r="A107" s="57" t="s">
        <v>4636</v>
      </c>
      <c r="B107" s="57">
        <v>2370</v>
      </c>
      <c r="C107" s="57" t="s">
        <v>4305</v>
      </c>
      <c r="D107" s="57" t="s">
        <v>291</v>
      </c>
      <c r="E107" s="58">
        <v>2016</v>
      </c>
      <c r="F107" s="58">
        <v>1</v>
      </c>
      <c r="G107" s="64">
        <v>0.18</v>
      </c>
      <c r="H107" s="64" t="e">
        <v>#DIV/0!</v>
      </c>
    </row>
    <row r="108" spans="1:8" x14ac:dyDescent="0.25">
      <c r="A108" s="57" t="s">
        <v>4636</v>
      </c>
      <c r="B108" s="57">
        <v>3550</v>
      </c>
      <c r="C108" s="57" t="s">
        <v>3344</v>
      </c>
      <c r="D108" s="57" t="s">
        <v>50</v>
      </c>
      <c r="E108" s="58">
        <v>2016</v>
      </c>
      <c r="F108" s="58">
        <v>2</v>
      </c>
      <c r="G108" s="64">
        <v>0.37</v>
      </c>
      <c r="H108" s="64">
        <v>1.4142135623732134E-2</v>
      </c>
    </row>
    <row r="109" spans="1:8" x14ac:dyDescent="0.25">
      <c r="A109" s="57" t="s">
        <v>4636</v>
      </c>
      <c r="B109" s="57">
        <v>3550</v>
      </c>
      <c r="C109" s="57" t="s">
        <v>3344</v>
      </c>
      <c r="D109" s="57" t="s">
        <v>31</v>
      </c>
      <c r="E109" s="58">
        <v>2016</v>
      </c>
      <c r="F109" s="58">
        <v>2</v>
      </c>
      <c r="G109" s="64">
        <v>0.32499999999999996</v>
      </c>
      <c r="H109" s="64">
        <v>3.5355339059327785E-2</v>
      </c>
    </row>
    <row r="110" spans="1:8" x14ac:dyDescent="0.25">
      <c r="A110" s="57" t="s">
        <v>4636</v>
      </c>
      <c r="B110" s="57">
        <v>3550</v>
      </c>
      <c r="C110" s="57" t="s">
        <v>3344</v>
      </c>
      <c r="D110" s="57" t="s">
        <v>111</v>
      </c>
      <c r="E110" s="58">
        <v>2016</v>
      </c>
      <c r="F110" s="58">
        <v>2</v>
      </c>
      <c r="G110" s="64">
        <v>0.32500000000000001</v>
      </c>
      <c r="H110" s="64">
        <v>7.0710678118650859E-3</v>
      </c>
    </row>
    <row r="111" spans="1:8" x14ac:dyDescent="0.25">
      <c r="A111" s="57" t="s">
        <v>4636</v>
      </c>
      <c r="B111" s="57">
        <v>3550</v>
      </c>
      <c r="C111" s="57" t="s">
        <v>3344</v>
      </c>
      <c r="D111" s="57" t="s">
        <v>203</v>
      </c>
      <c r="E111" s="58">
        <v>2016</v>
      </c>
      <c r="F111" s="58">
        <v>1</v>
      </c>
      <c r="G111" s="64">
        <v>0.33</v>
      </c>
      <c r="H111" s="64" t="e">
        <v>#DIV/0!</v>
      </c>
    </row>
    <row r="112" spans="1:8" x14ac:dyDescent="0.25">
      <c r="A112" s="57" t="s">
        <v>4636</v>
      </c>
      <c r="B112" s="57">
        <v>3550</v>
      </c>
      <c r="C112" s="57" t="s">
        <v>3344</v>
      </c>
      <c r="D112" s="57" t="s">
        <v>206</v>
      </c>
      <c r="E112" s="58">
        <v>2016</v>
      </c>
      <c r="F112" s="58">
        <v>1</v>
      </c>
      <c r="G112" s="64">
        <v>0.34</v>
      </c>
      <c r="H112" s="64" t="e">
        <v>#DIV/0!</v>
      </c>
    </row>
    <row r="113" spans="1:8" x14ac:dyDescent="0.25">
      <c r="A113" s="57" t="s">
        <v>4636</v>
      </c>
      <c r="B113" s="57">
        <v>3550</v>
      </c>
      <c r="C113" s="57" t="s">
        <v>3344</v>
      </c>
      <c r="D113" s="57" t="s">
        <v>289</v>
      </c>
      <c r="E113" s="58">
        <v>2016</v>
      </c>
      <c r="F113" s="58">
        <v>1</v>
      </c>
      <c r="G113" s="64">
        <v>0.35</v>
      </c>
      <c r="H113" s="64" t="e">
        <v>#DIV/0!</v>
      </c>
    </row>
    <row r="114" spans="1:8" x14ac:dyDescent="0.25">
      <c r="A114" s="57" t="s">
        <v>4636</v>
      </c>
      <c r="B114" s="57">
        <v>3550</v>
      </c>
      <c r="C114" s="57" t="s">
        <v>2261</v>
      </c>
      <c r="D114" s="57" t="s">
        <v>50</v>
      </c>
      <c r="E114" s="58">
        <v>2016</v>
      </c>
      <c r="F114" s="58">
        <v>3</v>
      </c>
      <c r="G114" s="64">
        <v>0.43333333333333335</v>
      </c>
      <c r="H114" s="64">
        <v>7.5055534994651285E-2</v>
      </c>
    </row>
    <row r="115" spans="1:8" x14ac:dyDescent="0.25">
      <c r="A115" s="57" t="s">
        <v>4636</v>
      </c>
      <c r="B115" s="57">
        <v>3550</v>
      </c>
      <c r="C115" s="57" t="s">
        <v>2261</v>
      </c>
      <c r="D115" s="57" t="s">
        <v>31</v>
      </c>
      <c r="E115" s="58">
        <v>2016</v>
      </c>
      <c r="F115" s="58">
        <v>2</v>
      </c>
      <c r="G115" s="64">
        <v>0.52500000000000002</v>
      </c>
      <c r="H115" s="64">
        <v>9.192388155425095E-2</v>
      </c>
    </row>
    <row r="116" spans="1:8" x14ac:dyDescent="0.25">
      <c r="A116" s="57" t="s">
        <v>4636</v>
      </c>
      <c r="B116" s="57">
        <v>3550</v>
      </c>
      <c r="C116" s="57" t="s">
        <v>2261</v>
      </c>
      <c r="D116" s="57" t="s">
        <v>111</v>
      </c>
      <c r="E116" s="58">
        <v>2016</v>
      </c>
      <c r="F116" s="58">
        <v>3</v>
      </c>
      <c r="G116" s="64">
        <v>0.39666666666666667</v>
      </c>
      <c r="H116" s="64">
        <v>6.350852961085883E-2</v>
      </c>
    </row>
    <row r="117" spans="1:8" x14ac:dyDescent="0.25">
      <c r="A117" s="57" t="s">
        <v>4636</v>
      </c>
      <c r="B117" s="57">
        <v>4725</v>
      </c>
      <c r="C117" s="57" t="s">
        <v>4151</v>
      </c>
      <c r="D117" s="57" t="s">
        <v>50</v>
      </c>
      <c r="E117" s="58">
        <v>2016</v>
      </c>
      <c r="F117" s="58">
        <v>1</v>
      </c>
      <c r="G117" s="64">
        <v>0.26519883172320829</v>
      </c>
      <c r="H117" s="64" t="e">
        <v>#DIV/0!</v>
      </c>
    </row>
    <row r="118" spans="1:8" x14ac:dyDescent="0.25">
      <c r="A118" s="57" t="s">
        <v>4636</v>
      </c>
      <c r="B118" s="57">
        <v>4725</v>
      </c>
      <c r="C118" s="57" t="s">
        <v>4151</v>
      </c>
      <c r="D118" s="57" t="s">
        <v>31</v>
      </c>
      <c r="E118" s="58">
        <v>2016</v>
      </c>
      <c r="F118" s="58">
        <v>1</v>
      </c>
      <c r="G118" s="64">
        <v>0.36617838687935295</v>
      </c>
      <c r="H118" s="64" t="e">
        <v>#DIV/0!</v>
      </c>
    </row>
    <row r="119" spans="1:8" x14ac:dyDescent="0.25">
      <c r="A119" s="57" t="s">
        <v>4636</v>
      </c>
      <c r="B119" s="57">
        <v>4725</v>
      </c>
      <c r="C119" s="57" t="s">
        <v>4151</v>
      </c>
      <c r="D119" s="57" t="s">
        <v>111</v>
      </c>
      <c r="E119" s="58">
        <v>2016</v>
      </c>
      <c r="F119" s="58">
        <v>1</v>
      </c>
      <c r="G119" s="64">
        <v>0.40733274257864416</v>
      </c>
      <c r="H119" s="64" t="e">
        <v>#DIV/0!</v>
      </c>
    </row>
    <row r="120" spans="1:8" x14ac:dyDescent="0.25">
      <c r="A120" s="57" t="s">
        <v>4636</v>
      </c>
      <c r="B120" s="57">
        <v>4735</v>
      </c>
      <c r="C120" s="57" t="s">
        <v>1943</v>
      </c>
      <c r="D120" s="57" t="s">
        <v>291</v>
      </c>
      <c r="E120" s="58">
        <v>2014</v>
      </c>
      <c r="F120" s="58">
        <v>1</v>
      </c>
      <c r="G120" s="64">
        <v>0.27</v>
      </c>
      <c r="H120" s="64" t="e">
        <v>#DIV/0!</v>
      </c>
    </row>
    <row r="121" spans="1:8" x14ac:dyDescent="0.25">
      <c r="A121" s="57" t="s">
        <v>4636</v>
      </c>
      <c r="B121" s="57">
        <v>4735</v>
      </c>
      <c r="C121" s="57" t="s">
        <v>1943</v>
      </c>
      <c r="D121" s="57" t="s">
        <v>293</v>
      </c>
      <c r="E121" s="58">
        <v>2014</v>
      </c>
      <c r="F121" s="58">
        <v>1</v>
      </c>
      <c r="G121" s="64">
        <v>0.38</v>
      </c>
      <c r="H121" s="64" t="e">
        <v>#DIV/0!</v>
      </c>
    </row>
    <row r="122" spans="1:8" x14ac:dyDescent="0.25">
      <c r="A122" s="57" t="s">
        <v>4636</v>
      </c>
      <c r="B122" s="57">
        <v>4735</v>
      </c>
      <c r="C122" s="57" t="s">
        <v>2301</v>
      </c>
      <c r="D122" s="57" t="s">
        <v>50</v>
      </c>
      <c r="E122" s="58">
        <v>2016</v>
      </c>
      <c r="F122" s="58">
        <v>3</v>
      </c>
      <c r="G122" s="64">
        <v>0.35366666666666663</v>
      </c>
      <c r="H122" s="64">
        <v>5.5410588639115847E-2</v>
      </c>
    </row>
    <row r="123" spans="1:8" x14ac:dyDescent="0.25">
      <c r="A123" s="57" t="s">
        <v>4636</v>
      </c>
      <c r="B123" s="57">
        <v>4735</v>
      </c>
      <c r="C123" s="57" t="s">
        <v>2301</v>
      </c>
      <c r="D123" s="57" t="s">
        <v>31</v>
      </c>
      <c r="E123" s="58">
        <v>2016</v>
      </c>
      <c r="F123" s="58">
        <v>3</v>
      </c>
      <c r="G123" s="64">
        <v>0.39399999999999996</v>
      </c>
      <c r="H123" s="64">
        <v>5.7166423711825988E-2</v>
      </c>
    </row>
    <row r="124" spans="1:8" x14ac:dyDescent="0.25">
      <c r="A124" s="57" t="s">
        <v>4636</v>
      </c>
      <c r="B124" s="57" t="s">
        <v>4688</v>
      </c>
      <c r="C124" s="57" t="s">
        <v>3478</v>
      </c>
      <c r="D124" s="57" t="s">
        <v>415</v>
      </c>
      <c r="E124" s="58">
        <v>2015</v>
      </c>
      <c r="F124" s="58"/>
      <c r="G124" s="64"/>
      <c r="H124" s="64"/>
    </row>
    <row r="125" spans="1:8" x14ac:dyDescent="0.25">
      <c r="A125" t="s">
        <v>4635</v>
      </c>
      <c r="B125">
        <v>1320</v>
      </c>
      <c r="C125" t="s">
        <v>865</v>
      </c>
      <c r="D125" t="s">
        <v>69</v>
      </c>
      <c r="E125" s="18">
        <v>2011</v>
      </c>
      <c r="F125" s="18">
        <v>3</v>
      </c>
      <c r="G125" s="31">
        <v>1.4833333333333334</v>
      </c>
      <c r="H125" s="31">
        <v>0.20207259421636942</v>
      </c>
    </row>
    <row r="126" spans="1:8" x14ac:dyDescent="0.25">
      <c r="A126" t="s">
        <v>4635</v>
      </c>
      <c r="B126">
        <v>1320</v>
      </c>
      <c r="C126" t="s">
        <v>865</v>
      </c>
      <c r="D126" t="s">
        <v>206</v>
      </c>
      <c r="E126" s="18">
        <v>2016</v>
      </c>
      <c r="F126" s="18">
        <v>4</v>
      </c>
      <c r="G126" s="31">
        <v>0.495</v>
      </c>
      <c r="H126" s="31">
        <v>0.37607623340665031</v>
      </c>
    </row>
    <row r="127" spans="1:8" x14ac:dyDescent="0.25">
      <c r="A127" t="s">
        <v>4635</v>
      </c>
      <c r="B127">
        <v>1320</v>
      </c>
      <c r="C127" t="s">
        <v>865</v>
      </c>
      <c r="D127" t="s">
        <v>289</v>
      </c>
      <c r="E127" s="18">
        <v>2016</v>
      </c>
      <c r="F127" s="18">
        <v>4</v>
      </c>
      <c r="G127" s="31">
        <v>0.75</v>
      </c>
      <c r="H127" s="31">
        <v>0.50741173288234742</v>
      </c>
    </row>
    <row r="128" spans="1:8" x14ac:dyDescent="0.25">
      <c r="A128" t="s">
        <v>4635</v>
      </c>
      <c r="B128">
        <v>1320</v>
      </c>
      <c r="C128" t="s">
        <v>865</v>
      </c>
      <c r="D128" t="s">
        <v>291</v>
      </c>
      <c r="E128" s="18">
        <v>2011</v>
      </c>
      <c r="F128" s="18">
        <v>3</v>
      </c>
      <c r="G128" s="31">
        <v>1.0833333333333333</v>
      </c>
      <c r="H128" s="31">
        <v>0.3868246803570492</v>
      </c>
    </row>
    <row r="129" spans="1:8" x14ac:dyDescent="0.25">
      <c r="A129" t="s">
        <v>4635</v>
      </c>
      <c r="B129">
        <v>1320</v>
      </c>
      <c r="C129" t="s">
        <v>865</v>
      </c>
      <c r="D129" t="s">
        <v>293</v>
      </c>
      <c r="E129" s="18">
        <v>2011</v>
      </c>
      <c r="F129" s="18">
        <v>3</v>
      </c>
      <c r="G129" s="31">
        <v>1.5766666666666669</v>
      </c>
      <c r="H129" s="31">
        <v>0.23094010767584816</v>
      </c>
    </row>
    <row r="130" spans="1:8" x14ac:dyDescent="0.25">
      <c r="A130" t="s">
        <v>4635</v>
      </c>
      <c r="B130">
        <v>1320</v>
      </c>
      <c r="C130" t="s">
        <v>865</v>
      </c>
      <c r="D130" t="s">
        <v>340</v>
      </c>
      <c r="E130" s="18">
        <v>2011</v>
      </c>
      <c r="F130" s="18">
        <v>3</v>
      </c>
      <c r="G130" s="31">
        <v>1.4433333333333334</v>
      </c>
      <c r="H130" s="31">
        <v>0.46188021535170065</v>
      </c>
    </row>
    <row r="131" spans="1:8" x14ac:dyDescent="0.25">
      <c r="A131" t="s">
        <v>4635</v>
      </c>
      <c r="B131">
        <v>1320</v>
      </c>
      <c r="C131" t="s">
        <v>865</v>
      </c>
      <c r="D131" t="s">
        <v>394</v>
      </c>
      <c r="E131" s="18">
        <v>2011</v>
      </c>
      <c r="F131" s="18">
        <v>3</v>
      </c>
      <c r="G131" s="31">
        <v>1.24</v>
      </c>
      <c r="H131" s="31">
        <v>0.65817930687617321</v>
      </c>
    </row>
    <row r="132" spans="1:8" x14ac:dyDescent="0.25">
      <c r="A132" t="s">
        <v>4635</v>
      </c>
      <c r="B132">
        <v>1320</v>
      </c>
      <c r="C132" t="s">
        <v>865</v>
      </c>
      <c r="D132" t="s">
        <v>347</v>
      </c>
      <c r="E132" s="18">
        <v>2011</v>
      </c>
      <c r="F132" s="18">
        <v>3</v>
      </c>
      <c r="G132" s="31">
        <v>1.05</v>
      </c>
      <c r="H132" s="31">
        <v>0.31176914536239819</v>
      </c>
    </row>
    <row r="133" spans="1:8" x14ac:dyDescent="0.25">
      <c r="A133" t="s">
        <v>4635</v>
      </c>
      <c r="B133">
        <v>1320</v>
      </c>
      <c r="C133" t="s">
        <v>865</v>
      </c>
      <c r="D133" t="s">
        <v>411</v>
      </c>
      <c r="E133" s="18">
        <v>2016</v>
      </c>
      <c r="F133" s="18">
        <v>4</v>
      </c>
      <c r="G133" s="31">
        <v>0.49</v>
      </c>
      <c r="H133" s="31">
        <v>0.29051678092667904</v>
      </c>
    </row>
    <row r="134" spans="1:8" x14ac:dyDescent="0.25">
      <c r="A134" t="s">
        <v>4635</v>
      </c>
      <c r="B134">
        <v>1480</v>
      </c>
      <c r="C134" t="s">
        <v>2366</v>
      </c>
      <c r="D134" t="s">
        <v>50</v>
      </c>
      <c r="E134" s="18">
        <v>2016</v>
      </c>
      <c r="F134" s="18">
        <v>5</v>
      </c>
      <c r="G134" s="31">
        <v>0.28079999999999999</v>
      </c>
      <c r="H134" s="31">
        <v>0.32539314682396125</v>
      </c>
    </row>
    <row r="135" spans="1:8" x14ac:dyDescent="0.25">
      <c r="A135" t="s">
        <v>4635</v>
      </c>
      <c r="B135">
        <v>1480</v>
      </c>
      <c r="C135" t="s">
        <v>2366</v>
      </c>
      <c r="D135" t="s">
        <v>31</v>
      </c>
      <c r="E135" s="18">
        <v>2016</v>
      </c>
      <c r="F135" s="18">
        <v>2</v>
      </c>
      <c r="G135" s="31">
        <v>0.26450000000000001</v>
      </c>
      <c r="H135" s="31">
        <v>0.27506453788156698</v>
      </c>
    </row>
    <row r="136" spans="1:8" x14ac:dyDescent="0.25">
      <c r="A136" t="s">
        <v>4635</v>
      </c>
      <c r="B136">
        <v>1480</v>
      </c>
      <c r="C136" t="s">
        <v>2321</v>
      </c>
      <c r="D136" t="s">
        <v>50</v>
      </c>
      <c r="E136" s="18">
        <v>2016</v>
      </c>
      <c r="F136" s="18">
        <v>3</v>
      </c>
      <c r="G136" s="31">
        <v>0.10166666666666667</v>
      </c>
      <c r="H136" s="31">
        <v>2.3629078131263061E-2</v>
      </c>
    </row>
    <row r="137" spans="1:8" x14ac:dyDescent="0.25">
      <c r="A137" t="s">
        <v>4635</v>
      </c>
      <c r="B137">
        <v>1480</v>
      </c>
      <c r="C137" t="s">
        <v>2321</v>
      </c>
      <c r="D137" t="s">
        <v>31</v>
      </c>
      <c r="E137" s="18">
        <v>2016</v>
      </c>
      <c r="F137" s="18">
        <v>5</v>
      </c>
      <c r="G137" s="31">
        <v>0.16320000000000001</v>
      </c>
      <c r="H137" s="31">
        <v>9.1930408462053512E-2</v>
      </c>
    </row>
    <row r="138" spans="1:8" x14ac:dyDescent="0.25">
      <c r="A138" t="s">
        <v>4635</v>
      </c>
      <c r="B138">
        <v>1480</v>
      </c>
      <c r="C138" t="s">
        <v>2321</v>
      </c>
      <c r="D138" t="s">
        <v>347</v>
      </c>
      <c r="E138" s="18">
        <v>2015</v>
      </c>
      <c r="F138" s="18">
        <v>3</v>
      </c>
      <c r="G138" s="31">
        <v>0.14066666666666669</v>
      </c>
      <c r="H138" s="31">
        <v>1.7897858344878174E-2</v>
      </c>
    </row>
    <row r="139" spans="1:8" x14ac:dyDescent="0.25">
      <c r="A139" t="s">
        <v>4635</v>
      </c>
      <c r="B139">
        <v>1480</v>
      </c>
      <c r="C139" t="s">
        <v>3353</v>
      </c>
      <c r="D139" t="s">
        <v>50</v>
      </c>
      <c r="E139" s="18">
        <v>2015</v>
      </c>
      <c r="F139" s="18">
        <v>1</v>
      </c>
      <c r="G139" s="31">
        <v>0.3</v>
      </c>
      <c r="H139" s="31" t="e">
        <v>#DIV/0!</v>
      </c>
    </row>
    <row r="140" spans="1:8" x14ac:dyDescent="0.25">
      <c r="A140" t="s">
        <v>4635</v>
      </c>
      <c r="B140">
        <v>1680</v>
      </c>
      <c r="C140" t="s">
        <v>4167</v>
      </c>
      <c r="D140" t="s">
        <v>31</v>
      </c>
      <c r="E140" s="18">
        <v>2016</v>
      </c>
      <c r="F140" s="18">
        <v>2</v>
      </c>
      <c r="G140" s="31">
        <v>0.14000000000000001</v>
      </c>
      <c r="H140" s="31">
        <v>0</v>
      </c>
    </row>
    <row r="141" spans="1:8" x14ac:dyDescent="0.25">
      <c r="A141" t="s">
        <v>4635</v>
      </c>
      <c r="B141">
        <v>1680</v>
      </c>
      <c r="C141" t="s">
        <v>4167</v>
      </c>
      <c r="D141" t="s">
        <v>203</v>
      </c>
      <c r="E141" s="18">
        <v>2016</v>
      </c>
      <c r="F141" s="18">
        <v>2</v>
      </c>
      <c r="G141" s="31">
        <v>0.27800000000000002</v>
      </c>
      <c r="H141" s="31">
        <v>0</v>
      </c>
    </row>
    <row r="142" spans="1:8" x14ac:dyDescent="0.25">
      <c r="A142" t="s">
        <v>4635</v>
      </c>
      <c r="B142">
        <v>1680</v>
      </c>
      <c r="C142" t="s">
        <v>3776</v>
      </c>
      <c r="D142" t="s">
        <v>50</v>
      </c>
      <c r="E142" s="18">
        <v>2016</v>
      </c>
      <c r="F142" s="18">
        <v>1</v>
      </c>
      <c r="G142" s="31">
        <v>0.06</v>
      </c>
      <c r="H142" s="31" t="e">
        <v>#DIV/0!</v>
      </c>
    </row>
    <row r="143" spans="1:8" x14ac:dyDescent="0.25">
      <c r="A143" t="s">
        <v>4635</v>
      </c>
      <c r="B143">
        <v>1680</v>
      </c>
      <c r="C143" t="s">
        <v>3776</v>
      </c>
      <c r="D143" t="s">
        <v>31</v>
      </c>
      <c r="E143" s="18">
        <v>2016</v>
      </c>
      <c r="F143" s="18">
        <v>1</v>
      </c>
      <c r="G143" s="31">
        <v>0.15</v>
      </c>
      <c r="H143" s="31" t="e">
        <v>#DIV/0!</v>
      </c>
    </row>
    <row r="144" spans="1:8" x14ac:dyDescent="0.25">
      <c r="A144" t="s">
        <v>4635</v>
      </c>
      <c r="B144">
        <v>1680</v>
      </c>
      <c r="C144" t="s">
        <v>3776</v>
      </c>
      <c r="D144" t="s">
        <v>111</v>
      </c>
      <c r="E144" s="18">
        <v>2016</v>
      </c>
      <c r="F144" s="18">
        <v>1</v>
      </c>
      <c r="G144" s="31">
        <v>0.06</v>
      </c>
      <c r="H144" s="31" t="e">
        <v>#DIV/0!</v>
      </c>
    </row>
    <row r="145" spans="1:8" x14ac:dyDescent="0.25">
      <c r="A145" t="s">
        <v>4635</v>
      </c>
      <c r="B145">
        <v>1680</v>
      </c>
      <c r="C145" t="s">
        <v>3776</v>
      </c>
      <c r="D145" t="s">
        <v>203</v>
      </c>
      <c r="E145" s="18">
        <v>2016</v>
      </c>
      <c r="F145" s="18">
        <v>1</v>
      </c>
      <c r="G145" s="31">
        <v>0.04</v>
      </c>
      <c r="H145" s="31" t="e">
        <v>#DIV/0!</v>
      </c>
    </row>
    <row r="146" spans="1:8" x14ac:dyDescent="0.25">
      <c r="A146" t="s">
        <v>4635</v>
      </c>
      <c r="B146">
        <v>1680</v>
      </c>
      <c r="C146" t="s">
        <v>3776</v>
      </c>
      <c r="D146" t="s">
        <v>206</v>
      </c>
      <c r="E146" s="18">
        <v>2016</v>
      </c>
      <c r="F146" s="18">
        <v>2</v>
      </c>
      <c r="G146" s="31">
        <v>1.2249999999999999</v>
      </c>
      <c r="H146" s="31">
        <v>1.661700935788387</v>
      </c>
    </row>
    <row r="147" spans="1:8" x14ac:dyDescent="0.25">
      <c r="A147" t="s">
        <v>4635</v>
      </c>
      <c r="B147">
        <v>1680</v>
      </c>
      <c r="C147" t="s">
        <v>3776</v>
      </c>
      <c r="D147" t="s">
        <v>289</v>
      </c>
      <c r="E147" s="18">
        <v>2016</v>
      </c>
      <c r="F147" s="18">
        <v>2</v>
      </c>
      <c r="G147" s="31">
        <v>0.60499999999999998</v>
      </c>
      <c r="H147" s="31">
        <v>0.77074639149333668</v>
      </c>
    </row>
    <row r="148" spans="1:8" x14ac:dyDescent="0.25">
      <c r="A148" t="s">
        <v>4635</v>
      </c>
      <c r="B148">
        <v>1680</v>
      </c>
      <c r="C148" t="s">
        <v>3776</v>
      </c>
      <c r="D148" t="s">
        <v>291</v>
      </c>
      <c r="E148" s="18">
        <v>2016</v>
      </c>
      <c r="F148" s="18">
        <v>2</v>
      </c>
      <c r="G148" s="31">
        <v>0.125</v>
      </c>
      <c r="H148" s="31">
        <v>7.778174593052023E-2</v>
      </c>
    </row>
    <row r="149" spans="1:8" x14ac:dyDescent="0.25">
      <c r="A149" t="s">
        <v>4635</v>
      </c>
      <c r="B149">
        <v>1680</v>
      </c>
      <c r="C149" t="s">
        <v>3776</v>
      </c>
      <c r="D149" t="s">
        <v>293</v>
      </c>
      <c r="E149" s="18">
        <v>2016</v>
      </c>
      <c r="F149" s="18">
        <v>2</v>
      </c>
      <c r="G149" s="31">
        <v>0.25</v>
      </c>
      <c r="H149" s="31">
        <v>0.24041630560342608</v>
      </c>
    </row>
    <row r="150" spans="1:8" x14ac:dyDescent="0.25">
      <c r="A150" t="s">
        <v>4635</v>
      </c>
      <c r="B150">
        <v>1680</v>
      </c>
      <c r="C150" t="s">
        <v>3776</v>
      </c>
      <c r="D150" t="s">
        <v>340</v>
      </c>
      <c r="E150" s="18">
        <v>2016</v>
      </c>
      <c r="F150" s="18">
        <v>2</v>
      </c>
      <c r="G150" s="31">
        <v>0.47000000000000003</v>
      </c>
      <c r="H150" s="31">
        <v>0.46669047558312138</v>
      </c>
    </row>
    <row r="151" spans="1:8" x14ac:dyDescent="0.25">
      <c r="A151" t="s">
        <v>4635</v>
      </c>
      <c r="B151">
        <v>1680</v>
      </c>
      <c r="C151" t="s">
        <v>2171</v>
      </c>
      <c r="D151" t="s">
        <v>50</v>
      </c>
      <c r="E151" s="18">
        <v>2016</v>
      </c>
      <c r="F151" s="18">
        <v>2</v>
      </c>
      <c r="G151" s="31">
        <v>0.40924324563468678</v>
      </c>
      <c r="H151" s="31">
        <v>0.29790793803797011</v>
      </c>
    </row>
    <row r="152" spans="1:8" x14ac:dyDescent="0.25">
      <c r="A152" t="s">
        <v>4635</v>
      </c>
      <c r="B152">
        <v>1680</v>
      </c>
      <c r="C152" t="s">
        <v>2171</v>
      </c>
      <c r="D152" t="s">
        <v>31</v>
      </c>
      <c r="E152" s="18">
        <v>2016</v>
      </c>
      <c r="F152" s="18">
        <v>1</v>
      </c>
      <c r="G152" s="31">
        <v>0.25551132463967052</v>
      </c>
      <c r="H152" s="31" t="e">
        <v>#DIV/0!</v>
      </c>
    </row>
    <row r="153" spans="1:8" x14ac:dyDescent="0.25">
      <c r="A153" t="s">
        <v>4635</v>
      </c>
      <c r="B153">
        <v>1680</v>
      </c>
      <c r="C153" t="s">
        <v>2171</v>
      </c>
      <c r="D153" t="s">
        <v>111</v>
      </c>
      <c r="E153" s="18">
        <v>2016</v>
      </c>
      <c r="F153" s="18">
        <v>4</v>
      </c>
      <c r="G153" s="31">
        <v>0.10922368657444242</v>
      </c>
      <c r="H153" s="31">
        <v>8.9653046907750084E-2</v>
      </c>
    </row>
    <row r="154" spans="1:8" x14ac:dyDescent="0.25">
      <c r="A154" t="s">
        <v>4635</v>
      </c>
      <c r="B154">
        <v>1680</v>
      </c>
      <c r="C154" t="s">
        <v>2171</v>
      </c>
      <c r="D154" t="s">
        <v>203</v>
      </c>
      <c r="E154" s="18">
        <v>2016</v>
      </c>
      <c r="F154" s="18">
        <v>5</v>
      </c>
      <c r="G154" s="31">
        <v>1.5508325055373454E-2</v>
      </c>
      <c r="H154" s="31">
        <v>8.3969853102497105E-3</v>
      </c>
    </row>
    <row r="155" spans="1:8" x14ac:dyDescent="0.25">
      <c r="A155" t="s">
        <v>4635</v>
      </c>
      <c r="B155">
        <v>1680</v>
      </c>
      <c r="C155" t="s">
        <v>2171</v>
      </c>
      <c r="D155" t="s">
        <v>206</v>
      </c>
      <c r="E155" s="18">
        <v>2016</v>
      </c>
      <c r="F155" s="18">
        <v>5</v>
      </c>
      <c r="G155" s="31">
        <v>5.3314646858231583E-2</v>
      </c>
      <c r="H155" s="31">
        <v>4.1014188703101737E-2</v>
      </c>
    </row>
    <row r="156" spans="1:8" x14ac:dyDescent="0.25">
      <c r="A156" t="s">
        <v>4635</v>
      </c>
      <c r="B156">
        <v>1680</v>
      </c>
      <c r="C156" t="s">
        <v>2171</v>
      </c>
      <c r="D156" t="s">
        <v>289</v>
      </c>
      <c r="E156" s="18">
        <v>2016</v>
      </c>
      <c r="F156" s="18">
        <v>5</v>
      </c>
      <c r="G156" s="31">
        <v>4.8040251534883574E-2</v>
      </c>
      <c r="H156" s="31">
        <v>4.2458729593693796E-2</v>
      </c>
    </row>
    <row r="157" spans="1:8" x14ac:dyDescent="0.25">
      <c r="A157" t="s">
        <v>4635</v>
      </c>
      <c r="B157">
        <v>1680</v>
      </c>
      <c r="C157" t="s">
        <v>2171</v>
      </c>
      <c r="D157" t="s">
        <v>291</v>
      </c>
      <c r="E157" s="18">
        <v>2016</v>
      </c>
      <c r="F157" s="18">
        <v>2</v>
      </c>
      <c r="G157" s="31">
        <v>3.0927737707460833E-3</v>
      </c>
      <c r="H157" s="31">
        <v>3.991668232585302E-3</v>
      </c>
    </row>
    <row r="158" spans="1:8" x14ac:dyDescent="0.25">
      <c r="A158" t="s">
        <v>4635</v>
      </c>
      <c r="B158">
        <v>1680</v>
      </c>
      <c r="C158" t="s">
        <v>2171</v>
      </c>
      <c r="D158" t="s">
        <v>293</v>
      </c>
      <c r="E158" s="18">
        <v>2016</v>
      </c>
      <c r="F158" s="18">
        <v>5</v>
      </c>
      <c r="G158" s="31">
        <v>2.3976824654261566E-2</v>
      </c>
      <c r="H158" s="31">
        <v>1.7103759745953032E-2</v>
      </c>
    </row>
    <row r="159" spans="1:8" x14ac:dyDescent="0.25">
      <c r="A159" t="s">
        <v>4635</v>
      </c>
      <c r="B159">
        <v>1680</v>
      </c>
      <c r="C159" t="s">
        <v>2171</v>
      </c>
      <c r="D159" t="s">
        <v>340</v>
      </c>
      <c r="E159" s="18">
        <v>2016</v>
      </c>
      <c r="F159" s="18">
        <v>1</v>
      </c>
      <c r="G159" s="31">
        <v>0.15844729344729344</v>
      </c>
      <c r="H159" s="31" t="e">
        <v>#DIV/0!</v>
      </c>
    </row>
    <row r="160" spans="1:8" x14ac:dyDescent="0.25">
      <c r="A160" t="s">
        <v>4635</v>
      </c>
      <c r="B160">
        <v>1680</v>
      </c>
      <c r="C160" t="s">
        <v>2567</v>
      </c>
      <c r="D160" t="s">
        <v>31</v>
      </c>
      <c r="E160" s="18">
        <v>2016</v>
      </c>
      <c r="F160" s="18">
        <v>4</v>
      </c>
      <c r="G160" s="31">
        <v>0.13259682539682541</v>
      </c>
      <c r="H160" s="31">
        <v>0</v>
      </c>
    </row>
    <row r="161" spans="1:8" x14ac:dyDescent="0.25">
      <c r="A161" t="s">
        <v>4635</v>
      </c>
      <c r="B161">
        <v>1680</v>
      </c>
      <c r="C161" t="s">
        <v>2567</v>
      </c>
      <c r="D161" t="s">
        <v>111</v>
      </c>
      <c r="E161" s="18">
        <v>2016</v>
      </c>
      <c r="F161" s="18">
        <v>8</v>
      </c>
      <c r="G161" s="31">
        <v>1.71510582010582</v>
      </c>
      <c r="H161" s="31">
        <v>1.5767282008317005</v>
      </c>
    </row>
    <row r="162" spans="1:8" x14ac:dyDescent="0.25">
      <c r="A162" t="s">
        <v>4635</v>
      </c>
      <c r="B162">
        <v>1680</v>
      </c>
      <c r="C162" t="s">
        <v>2567</v>
      </c>
      <c r="D162" t="s">
        <v>203</v>
      </c>
      <c r="E162" s="18">
        <v>2014</v>
      </c>
      <c r="F162" s="18">
        <v>2</v>
      </c>
      <c r="G162" s="31">
        <v>0.78650290885585006</v>
      </c>
      <c r="H162" s="31">
        <v>0</v>
      </c>
    </row>
    <row r="163" spans="1:8" x14ac:dyDescent="0.25">
      <c r="A163" t="s">
        <v>4635</v>
      </c>
      <c r="B163">
        <v>1680</v>
      </c>
      <c r="C163" t="s">
        <v>2567</v>
      </c>
      <c r="D163" t="s">
        <v>291</v>
      </c>
      <c r="E163" s="18">
        <v>2016</v>
      </c>
      <c r="F163" s="18">
        <v>4</v>
      </c>
      <c r="G163" s="31">
        <v>0.17239528795811518</v>
      </c>
      <c r="H163" s="31">
        <v>5.4969186624153642E-2</v>
      </c>
    </row>
    <row r="164" spans="1:8" x14ac:dyDescent="0.25">
      <c r="A164" t="s">
        <v>4635</v>
      </c>
      <c r="B164">
        <v>1680</v>
      </c>
      <c r="C164" t="s">
        <v>2567</v>
      </c>
      <c r="D164" t="s">
        <v>293</v>
      </c>
      <c r="E164" s="18">
        <v>2016</v>
      </c>
      <c r="F164" s="18">
        <v>4</v>
      </c>
      <c r="G164" s="31">
        <v>0.25276003276003273</v>
      </c>
      <c r="H164" s="31">
        <v>0.19311208021051857</v>
      </c>
    </row>
    <row r="165" spans="1:8" x14ac:dyDescent="0.25">
      <c r="A165" t="s">
        <v>4635</v>
      </c>
      <c r="B165">
        <v>1680</v>
      </c>
      <c r="C165" t="s">
        <v>2567</v>
      </c>
      <c r="D165" t="s">
        <v>340</v>
      </c>
      <c r="E165" s="18">
        <v>2016</v>
      </c>
      <c r="F165" s="18">
        <v>8</v>
      </c>
      <c r="G165" s="31">
        <v>9.2223198881096036E-2</v>
      </c>
      <c r="H165" s="31">
        <v>6.5432742739200758E-2</v>
      </c>
    </row>
    <row r="166" spans="1:8" x14ac:dyDescent="0.25">
      <c r="A166" t="s">
        <v>4635</v>
      </c>
      <c r="B166">
        <v>1680</v>
      </c>
      <c r="C166" t="s">
        <v>3428</v>
      </c>
      <c r="D166" t="s">
        <v>50</v>
      </c>
      <c r="E166" s="18">
        <v>2016</v>
      </c>
      <c r="F166" s="18">
        <v>6</v>
      </c>
      <c r="G166" s="31">
        <v>0.14933333333333335</v>
      </c>
      <c r="H166" s="31">
        <v>0.12535177169336967</v>
      </c>
    </row>
    <row r="167" spans="1:8" x14ac:dyDescent="0.25">
      <c r="A167" t="s">
        <v>4635</v>
      </c>
      <c r="B167">
        <v>1680</v>
      </c>
      <c r="C167" t="s">
        <v>3428</v>
      </c>
      <c r="D167" t="s">
        <v>31</v>
      </c>
      <c r="E167" s="18">
        <v>2016</v>
      </c>
      <c r="F167" s="18">
        <v>8</v>
      </c>
      <c r="G167" s="31">
        <v>0.12925</v>
      </c>
      <c r="H167" s="31">
        <v>5.3117121264507731E-3</v>
      </c>
    </row>
    <row r="168" spans="1:8" x14ac:dyDescent="0.25">
      <c r="A168" t="s">
        <v>4635</v>
      </c>
      <c r="B168">
        <v>1680</v>
      </c>
      <c r="C168" t="s">
        <v>3428</v>
      </c>
      <c r="D168" t="s">
        <v>111</v>
      </c>
      <c r="E168" s="18">
        <v>2016</v>
      </c>
      <c r="F168" s="18">
        <v>4</v>
      </c>
      <c r="G168" s="31">
        <v>0.12410000000000002</v>
      </c>
      <c r="H168" s="31">
        <v>4.1453749327815037E-2</v>
      </c>
    </row>
    <row r="169" spans="1:8" x14ac:dyDescent="0.25">
      <c r="A169" t="s">
        <v>4635</v>
      </c>
      <c r="B169">
        <v>1680</v>
      </c>
      <c r="C169" t="s">
        <v>3428</v>
      </c>
      <c r="D169" t="s">
        <v>203</v>
      </c>
      <c r="E169" s="18">
        <v>2016</v>
      </c>
      <c r="F169" s="18">
        <v>4</v>
      </c>
      <c r="G169" s="31">
        <v>0.12280000000000001</v>
      </c>
      <c r="H169" s="31">
        <v>1.9860849260123138E-2</v>
      </c>
    </row>
    <row r="170" spans="1:8" x14ac:dyDescent="0.25">
      <c r="A170" t="s">
        <v>4635</v>
      </c>
      <c r="B170">
        <v>1680</v>
      </c>
      <c r="C170" t="s">
        <v>3428</v>
      </c>
      <c r="D170" t="s">
        <v>206</v>
      </c>
      <c r="E170" s="18">
        <v>2016</v>
      </c>
      <c r="F170" s="18">
        <v>4</v>
      </c>
      <c r="G170" s="31">
        <v>0.17030000000000001</v>
      </c>
      <c r="H170" s="31">
        <v>3.4294605989863808E-2</v>
      </c>
    </row>
    <row r="171" spans="1:8" x14ac:dyDescent="0.25">
      <c r="A171" t="s">
        <v>4635</v>
      </c>
      <c r="B171">
        <v>1680</v>
      </c>
      <c r="C171" t="s">
        <v>3428</v>
      </c>
      <c r="D171" t="s">
        <v>289</v>
      </c>
      <c r="E171" s="18">
        <v>2016</v>
      </c>
      <c r="F171" s="18">
        <v>4</v>
      </c>
      <c r="G171" s="31">
        <v>0.17444999999999999</v>
      </c>
      <c r="H171" s="31">
        <v>0.15871358900022814</v>
      </c>
    </row>
    <row r="172" spans="1:8" x14ac:dyDescent="0.25">
      <c r="A172" t="s">
        <v>4635</v>
      </c>
      <c r="B172">
        <v>1680</v>
      </c>
      <c r="C172" t="s">
        <v>3428</v>
      </c>
      <c r="D172" t="s">
        <v>291</v>
      </c>
      <c r="E172" s="18">
        <v>2016</v>
      </c>
      <c r="F172" s="18">
        <v>4</v>
      </c>
      <c r="G172" s="31">
        <v>0.16700000000000001</v>
      </c>
      <c r="H172" s="31">
        <v>3.8105117766515297E-2</v>
      </c>
    </row>
    <row r="173" spans="1:8" x14ac:dyDescent="0.25">
      <c r="A173" t="s">
        <v>4635</v>
      </c>
      <c r="B173">
        <v>1680</v>
      </c>
      <c r="C173" t="s">
        <v>3428</v>
      </c>
      <c r="D173" t="s">
        <v>293</v>
      </c>
      <c r="E173" s="18">
        <v>2016</v>
      </c>
      <c r="F173" s="18">
        <v>6</v>
      </c>
      <c r="G173" s="31">
        <v>0.19503333333333331</v>
      </c>
      <c r="H173" s="31">
        <v>1.7816920796441593E-2</v>
      </c>
    </row>
    <row r="174" spans="1:8" x14ac:dyDescent="0.25">
      <c r="A174" t="s">
        <v>4635</v>
      </c>
      <c r="B174">
        <v>1680</v>
      </c>
      <c r="C174" t="s">
        <v>3949</v>
      </c>
      <c r="D174" t="s">
        <v>50</v>
      </c>
      <c r="E174" s="18">
        <v>2016</v>
      </c>
      <c r="F174" s="18">
        <v>1</v>
      </c>
      <c r="G174" s="31">
        <v>0.03</v>
      </c>
      <c r="H174" s="31" t="e">
        <v>#DIV/0!</v>
      </c>
    </row>
    <row r="175" spans="1:8" x14ac:dyDescent="0.25">
      <c r="A175" t="s">
        <v>4635</v>
      </c>
      <c r="B175">
        <v>1680</v>
      </c>
      <c r="C175" t="s">
        <v>3949</v>
      </c>
      <c r="D175" t="s">
        <v>31</v>
      </c>
      <c r="E175" s="18">
        <v>2016</v>
      </c>
      <c r="F175" s="18">
        <v>1</v>
      </c>
      <c r="G175" s="31">
        <v>0.22</v>
      </c>
      <c r="H175" s="31" t="e">
        <v>#DIV/0!</v>
      </c>
    </row>
    <row r="176" spans="1:8" x14ac:dyDescent="0.25">
      <c r="A176" t="s">
        <v>4635</v>
      </c>
      <c r="B176">
        <v>1680</v>
      </c>
      <c r="C176" t="s">
        <v>3949</v>
      </c>
      <c r="D176" t="s">
        <v>111</v>
      </c>
      <c r="E176" s="18">
        <v>2016</v>
      </c>
      <c r="F176" s="18">
        <v>1</v>
      </c>
      <c r="G176" s="31">
        <v>0.26</v>
      </c>
      <c r="H176" s="31" t="e">
        <v>#DIV/0!</v>
      </c>
    </row>
    <row r="177" spans="1:8" x14ac:dyDescent="0.25">
      <c r="A177" t="s">
        <v>4635</v>
      </c>
      <c r="B177">
        <v>1680</v>
      </c>
      <c r="C177" t="s">
        <v>3949</v>
      </c>
      <c r="D177" t="s">
        <v>203</v>
      </c>
      <c r="E177" s="18">
        <v>2016</v>
      </c>
      <c r="F177" s="18">
        <v>1</v>
      </c>
      <c r="G177" s="31">
        <v>0.11</v>
      </c>
      <c r="H177" s="31" t="e">
        <v>#DIV/0!</v>
      </c>
    </row>
    <row r="178" spans="1:8" x14ac:dyDescent="0.25">
      <c r="A178" t="s">
        <v>4635</v>
      </c>
      <c r="B178">
        <v>1680</v>
      </c>
      <c r="C178" t="s">
        <v>3949</v>
      </c>
      <c r="D178" t="s">
        <v>206</v>
      </c>
      <c r="E178" s="18">
        <v>2016</v>
      </c>
      <c r="F178" s="18">
        <v>1</v>
      </c>
      <c r="G178" s="31">
        <v>0.03</v>
      </c>
      <c r="H178" s="31" t="e">
        <v>#DIV/0!</v>
      </c>
    </row>
    <row r="179" spans="1:8" x14ac:dyDescent="0.25">
      <c r="A179" t="s">
        <v>4635</v>
      </c>
      <c r="B179">
        <v>1680</v>
      </c>
      <c r="C179" t="s">
        <v>3949</v>
      </c>
      <c r="D179" t="s">
        <v>289</v>
      </c>
      <c r="E179" s="18">
        <v>2016</v>
      </c>
      <c r="F179" s="18">
        <v>1</v>
      </c>
      <c r="G179" s="31">
        <v>0.05</v>
      </c>
      <c r="H179" s="31" t="e">
        <v>#DIV/0!</v>
      </c>
    </row>
    <row r="180" spans="1:8" x14ac:dyDescent="0.25">
      <c r="A180" t="s">
        <v>4635</v>
      </c>
      <c r="B180">
        <v>1680</v>
      </c>
      <c r="C180" t="s">
        <v>3949</v>
      </c>
      <c r="D180" t="s">
        <v>291</v>
      </c>
      <c r="E180" s="18">
        <v>2016</v>
      </c>
      <c r="F180" s="18">
        <v>1</v>
      </c>
      <c r="G180" s="31">
        <v>0.05</v>
      </c>
      <c r="H180" s="31" t="e">
        <v>#DIV/0!</v>
      </c>
    </row>
    <row r="181" spans="1:8" x14ac:dyDescent="0.25">
      <c r="A181" t="s">
        <v>4635</v>
      </c>
      <c r="B181">
        <v>1680</v>
      </c>
      <c r="C181" t="s">
        <v>3949</v>
      </c>
      <c r="D181" t="s">
        <v>293</v>
      </c>
      <c r="E181" s="18">
        <v>2016</v>
      </c>
      <c r="F181" s="18">
        <v>1</v>
      </c>
      <c r="G181" s="31">
        <v>0.02</v>
      </c>
      <c r="H181" s="31" t="e">
        <v>#DIV/0!</v>
      </c>
    </row>
    <row r="182" spans="1:8" x14ac:dyDescent="0.25">
      <c r="A182" t="s">
        <v>4635</v>
      </c>
      <c r="B182">
        <v>1680</v>
      </c>
      <c r="C182" t="s">
        <v>3949</v>
      </c>
      <c r="D182" t="s">
        <v>340</v>
      </c>
      <c r="E182" s="18">
        <v>2016</v>
      </c>
      <c r="F182" s="18">
        <v>1</v>
      </c>
      <c r="G182" s="31">
        <v>0.03</v>
      </c>
      <c r="H182" s="31" t="e">
        <v>#DIV/0!</v>
      </c>
    </row>
    <row r="183" spans="1:8" x14ac:dyDescent="0.25">
      <c r="A183" t="s">
        <v>4635</v>
      </c>
      <c r="B183">
        <v>1680</v>
      </c>
      <c r="C183" t="s">
        <v>3782</v>
      </c>
      <c r="D183" t="s">
        <v>50</v>
      </c>
      <c r="E183" s="18">
        <v>2016</v>
      </c>
      <c r="F183" s="18">
        <v>1</v>
      </c>
      <c r="G183" s="31">
        <v>0.05</v>
      </c>
      <c r="H183" s="31" t="e">
        <v>#DIV/0!</v>
      </c>
    </row>
    <row r="184" spans="1:8" x14ac:dyDescent="0.25">
      <c r="A184" t="s">
        <v>4635</v>
      </c>
      <c r="B184">
        <v>1680</v>
      </c>
      <c r="C184" t="s">
        <v>3782</v>
      </c>
      <c r="D184" t="s">
        <v>31</v>
      </c>
      <c r="E184" s="18">
        <v>2016</v>
      </c>
      <c r="F184" s="18">
        <v>1</v>
      </c>
      <c r="G184" s="31">
        <v>0.05</v>
      </c>
      <c r="H184" s="31" t="e">
        <v>#DIV/0!</v>
      </c>
    </row>
    <row r="185" spans="1:8" x14ac:dyDescent="0.25">
      <c r="A185" t="s">
        <v>4635</v>
      </c>
      <c r="B185">
        <v>1680</v>
      </c>
      <c r="C185" t="s">
        <v>3782</v>
      </c>
      <c r="D185" t="s">
        <v>111</v>
      </c>
      <c r="E185" s="18">
        <v>2016</v>
      </c>
      <c r="F185" s="18">
        <v>1</v>
      </c>
      <c r="G185" s="31">
        <v>7.0000000000000007E-2</v>
      </c>
      <c r="H185" s="31" t="e">
        <v>#DIV/0!</v>
      </c>
    </row>
    <row r="186" spans="1:8" x14ac:dyDescent="0.25">
      <c r="A186" t="s">
        <v>4635</v>
      </c>
      <c r="B186">
        <v>1680</v>
      </c>
      <c r="C186" t="s">
        <v>3782</v>
      </c>
      <c r="D186" t="s">
        <v>203</v>
      </c>
      <c r="E186" s="18">
        <v>2016</v>
      </c>
      <c r="F186" s="18">
        <v>1</v>
      </c>
      <c r="G186" s="31">
        <v>0.01</v>
      </c>
      <c r="H186" s="31" t="e">
        <v>#DIV/0!</v>
      </c>
    </row>
    <row r="187" spans="1:8" x14ac:dyDescent="0.25">
      <c r="A187" t="s">
        <v>4635</v>
      </c>
      <c r="B187">
        <v>1680</v>
      </c>
      <c r="C187" t="s">
        <v>3782</v>
      </c>
      <c r="D187" t="s">
        <v>206</v>
      </c>
      <c r="E187" s="18">
        <v>2016</v>
      </c>
      <c r="F187" s="18">
        <v>1</v>
      </c>
      <c r="G187" s="31">
        <v>0.03</v>
      </c>
      <c r="H187" s="31" t="e">
        <v>#DIV/0!</v>
      </c>
    </row>
    <row r="188" spans="1:8" x14ac:dyDescent="0.25">
      <c r="A188" t="s">
        <v>4635</v>
      </c>
      <c r="B188">
        <v>1680</v>
      </c>
      <c r="C188" t="s">
        <v>3782</v>
      </c>
      <c r="D188" t="s">
        <v>289</v>
      </c>
      <c r="E188" s="18">
        <v>2016</v>
      </c>
      <c r="F188" s="18">
        <v>1</v>
      </c>
      <c r="G188" s="31">
        <v>0.04</v>
      </c>
      <c r="H188" s="31" t="e">
        <v>#DIV/0!</v>
      </c>
    </row>
    <row r="189" spans="1:8" x14ac:dyDescent="0.25">
      <c r="A189" t="s">
        <v>4635</v>
      </c>
      <c r="B189">
        <v>1680</v>
      </c>
      <c r="C189" t="s">
        <v>3782</v>
      </c>
      <c r="D189" t="s">
        <v>291</v>
      </c>
      <c r="E189" s="18">
        <v>2016</v>
      </c>
      <c r="F189" s="18">
        <v>1</v>
      </c>
      <c r="G189" s="31">
        <v>0</v>
      </c>
      <c r="H189" s="31" t="e">
        <v>#DIV/0!</v>
      </c>
    </row>
    <row r="190" spans="1:8" x14ac:dyDescent="0.25">
      <c r="A190" t="s">
        <v>4635</v>
      </c>
      <c r="B190">
        <v>1680</v>
      </c>
      <c r="C190" t="s">
        <v>3782</v>
      </c>
      <c r="D190" t="s">
        <v>293</v>
      </c>
      <c r="E190" s="18">
        <v>2016</v>
      </c>
      <c r="F190" s="18">
        <v>1</v>
      </c>
      <c r="G190" s="31">
        <v>0.02</v>
      </c>
      <c r="H190" s="31" t="e">
        <v>#DIV/0!</v>
      </c>
    </row>
    <row r="191" spans="1:8" x14ac:dyDescent="0.25">
      <c r="A191" t="s">
        <v>4635</v>
      </c>
      <c r="B191">
        <v>1680</v>
      </c>
      <c r="C191" t="s">
        <v>3782</v>
      </c>
      <c r="D191" t="s">
        <v>340</v>
      </c>
      <c r="E191" s="18">
        <v>2016</v>
      </c>
      <c r="F191" s="18">
        <v>1</v>
      </c>
      <c r="G191" s="31">
        <v>0.02</v>
      </c>
      <c r="H191" s="31" t="e">
        <v>#DIV/0!</v>
      </c>
    </row>
    <row r="192" spans="1:8" x14ac:dyDescent="0.25">
      <c r="A192" t="s">
        <v>4635</v>
      </c>
      <c r="B192">
        <v>1980</v>
      </c>
      <c r="C192" t="s">
        <v>1885</v>
      </c>
      <c r="D192" t="s">
        <v>111</v>
      </c>
      <c r="E192" s="18">
        <v>2016</v>
      </c>
      <c r="F192" s="18">
        <v>5</v>
      </c>
      <c r="G192" s="31">
        <v>8.6000000000000007E-2</v>
      </c>
      <c r="H192" s="31">
        <v>2.6076809620810562E-2</v>
      </c>
    </row>
    <row r="193" spans="1:8" x14ac:dyDescent="0.25">
      <c r="A193" t="s">
        <v>4635</v>
      </c>
      <c r="B193">
        <v>1980</v>
      </c>
      <c r="C193" t="s">
        <v>1885</v>
      </c>
      <c r="D193" t="s">
        <v>203</v>
      </c>
      <c r="E193" s="18">
        <v>2016</v>
      </c>
      <c r="F193" s="18">
        <v>5</v>
      </c>
      <c r="G193" s="31">
        <v>0.10800000000000001</v>
      </c>
      <c r="H193" s="31">
        <v>6.2609903369994099E-2</v>
      </c>
    </row>
    <row r="194" spans="1:8" x14ac:dyDescent="0.25">
      <c r="A194" t="s">
        <v>4635</v>
      </c>
      <c r="B194">
        <v>1980</v>
      </c>
      <c r="C194" t="s">
        <v>1885</v>
      </c>
      <c r="D194" t="s">
        <v>206</v>
      </c>
      <c r="E194" s="18">
        <v>2016</v>
      </c>
      <c r="F194" s="18">
        <v>5</v>
      </c>
      <c r="G194" s="31">
        <v>0.13000000000000003</v>
      </c>
      <c r="H194" s="31">
        <v>5.8736700622353637E-2</v>
      </c>
    </row>
    <row r="195" spans="1:8" x14ac:dyDescent="0.25">
      <c r="A195" t="s">
        <v>4635</v>
      </c>
      <c r="B195">
        <v>1980</v>
      </c>
      <c r="C195" t="s">
        <v>1885</v>
      </c>
      <c r="D195" t="s">
        <v>289</v>
      </c>
      <c r="E195" s="18">
        <v>2016</v>
      </c>
      <c r="F195" s="18">
        <v>5</v>
      </c>
      <c r="G195" s="31">
        <v>6.6000000000000003E-2</v>
      </c>
      <c r="H195" s="31">
        <v>4.669047011971502E-2</v>
      </c>
    </row>
    <row r="196" spans="1:8" x14ac:dyDescent="0.25">
      <c r="A196" t="s">
        <v>4635</v>
      </c>
      <c r="B196">
        <v>1980</v>
      </c>
      <c r="C196" t="s">
        <v>1885</v>
      </c>
      <c r="D196" t="s">
        <v>291</v>
      </c>
      <c r="E196" s="18">
        <v>2016</v>
      </c>
      <c r="F196" s="18">
        <v>1</v>
      </c>
      <c r="G196" s="31">
        <v>0.14000000000000001</v>
      </c>
      <c r="H196" s="31" t="e">
        <v>#DIV/0!</v>
      </c>
    </row>
    <row r="197" spans="1:8" x14ac:dyDescent="0.25">
      <c r="A197" t="s">
        <v>4635</v>
      </c>
      <c r="B197">
        <v>1980</v>
      </c>
      <c r="C197" t="s">
        <v>1885</v>
      </c>
      <c r="D197" t="s">
        <v>293</v>
      </c>
      <c r="E197" s="18">
        <v>2016</v>
      </c>
      <c r="F197" s="18">
        <v>1</v>
      </c>
      <c r="G197" s="31">
        <v>0.11</v>
      </c>
      <c r="H197" s="31" t="e">
        <v>#DIV/0!</v>
      </c>
    </row>
    <row r="198" spans="1:8" x14ac:dyDescent="0.25">
      <c r="A198" t="s">
        <v>4635</v>
      </c>
      <c r="B198">
        <v>1980</v>
      </c>
      <c r="C198" t="s">
        <v>2366</v>
      </c>
      <c r="D198" t="s">
        <v>111</v>
      </c>
      <c r="E198" s="18">
        <v>2015</v>
      </c>
      <c r="F198" s="18">
        <v>3</v>
      </c>
      <c r="G198" s="31">
        <v>0.04</v>
      </c>
      <c r="H198" s="31">
        <v>3.4641016151377553E-2</v>
      </c>
    </row>
    <row r="199" spans="1:8" x14ac:dyDescent="0.25">
      <c r="A199" t="s">
        <v>4635</v>
      </c>
      <c r="B199">
        <v>1980</v>
      </c>
      <c r="C199" t="s">
        <v>2366</v>
      </c>
      <c r="D199" t="s">
        <v>203</v>
      </c>
      <c r="E199" s="18">
        <v>2016</v>
      </c>
      <c r="F199" s="18">
        <v>5</v>
      </c>
      <c r="G199" s="31">
        <v>5.0799999999999998E-2</v>
      </c>
      <c r="H199" s="31">
        <v>4.4279792230768202E-2</v>
      </c>
    </row>
    <row r="200" spans="1:8" x14ac:dyDescent="0.25">
      <c r="A200" t="s">
        <v>4635</v>
      </c>
      <c r="B200">
        <v>1980</v>
      </c>
      <c r="C200" t="s">
        <v>2366</v>
      </c>
      <c r="D200" t="s">
        <v>206</v>
      </c>
      <c r="E200" s="18">
        <v>2016</v>
      </c>
      <c r="F200" s="18">
        <v>3</v>
      </c>
      <c r="G200" s="31">
        <v>9.7666666666666679E-2</v>
      </c>
      <c r="H200" s="31">
        <v>8.3164495629645521E-2</v>
      </c>
    </row>
    <row r="201" spans="1:8" x14ac:dyDescent="0.25">
      <c r="A201" t="s">
        <v>4635</v>
      </c>
      <c r="B201">
        <v>1980</v>
      </c>
      <c r="C201" t="s">
        <v>2366</v>
      </c>
      <c r="D201" t="s">
        <v>289</v>
      </c>
      <c r="E201" s="18">
        <v>2016</v>
      </c>
      <c r="F201" s="18">
        <v>3</v>
      </c>
      <c r="G201" s="31">
        <v>9.1666666666666674E-2</v>
      </c>
      <c r="H201" s="31">
        <v>3.5472994422987937E-2</v>
      </c>
    </row>
    <row r="202" spans="1:8" x14ac:dyDescent="0.25">
      <c r="A202" t="s">
        <v>4635</v>
      </c>
      <c r="B202">
        <v>1980</v>
      </c>
      <c r="C202" t="s">
        <v>2366</v>
      </c>
      <c r="D202" t="s">
        <v>291</v>
      </c>
      <c r="E202" s="18">
        <v>2016</v>
      </c>
      <c r="F202" s="18">
        <v>5</v>
      </c>
      <c r="G202" s="31">
        <v>0.1032</v>
      </c>
      <c r="H202" s="31">
        <v>5.8354091544638075E-2</v>
      </c>
    </row>
    <row r="203" spans="1:8" x14ac:dyDescent="0.25">
      <c r="A203" t="s">
        <v>4635</v>
      </c>
      <c r="B203">
        <v>1980</v>
      </c>
      <c r="C203" t="s">
        <v>2321</v>
      </c>
      <c r="D203" t="s">
        <v>111</v>
      </c>
      <c r="E203" s="18">
        <v>2014</v>
      </c>
      <c r="F203" s="18">
        <v>3</v>
      </c>
      <c r="G203" s="31">
        <v>7.5666666666666674E-2</v>
      </c>
      <c r="H203" s="31">
        <v>0.12932646029847616</v>
      </c>
    </row>
    <row r="204" spans="1:8" x14ac:dyDescent="0.25">
      <c r="A204" t="s">
        <v>4635</v>
      </c>
      <c r="B204">
        <v>1980</v>
      </c>
      <c r="C204" t="s">
        <v>2321</v>
      </c>
      <c r="D204" t="s">
        <v>203</v>
      </c>
      <c r="E204" s="18">
        <v>2016</v>
      </c>
      <c r="F204" s="18">
        <v>5</v>
      </c>
      <c r="G204" s="31">
        <v>9.9400000000000002E-2</v>
      </c>
      <c r="H204" s="31">
        <v>0.10509662221023092</v>
      </c>
    </row>
    <row r="205" spans="1:8" x14ac:dyDescent="0.25">
      <c r="A205" t="s">
        <v>4635</v>
      </c>
      <c r="B205">
        <v>1980</v>
      </c>
      <c r="C205" t="s">
        <v>2321</v>
      </c>
      <c r="D205" t="s">
        <v>206</v>
      </c>
      <c r="E205" s="18">
        <v>2016</v>
      </c>
      <c r="F205" s="18">
        <v>3</v>
      </c>
      <c r="G205" s="31">
        <v>0.27766666666666667</v>
      </c>
      <c r="H205" s="31">
        <v>0.36865476171254496</v>
      </c>
    </row>
    <row r="206" spans="1:8" x14ac:dyDescent="0.25">
      <c r="A206" t="s">
        <v>4635</v>
      </c>
      <c r="B206">
        <v>1980</v>
      </c>
      <c r="C206" t="s">
        <v>2321</v>
      </c>
      <c r="D206" t="s">
        <v>347</v>
      </c>
      <c r="E206" s="18">
        <v>2016</v>
      </c>
      <c r="F206" s="18">
        <v>1</v>
      </c>
      <c r="G206" s="31">
        <v>0.18</v>
      </c>
      <c r="H206" s="31" t="e">
        <v>#DIV/0!</v>
      </c>
    </row>
    <row r="207" spans="1:8" x14ac:dyDescent="0.25">
      <c r="A207" t="s">
        <v>4635</v>
      </c>
      <c r="B207">
        <v>2250</v>
      </c>
      <c r="C207" t="s">
        <v>3353</v>
      </c>
      <c r="D207" t="s">
        <v>31</v>
      </c>
      <c r="E207" s="18">
        <v>2015</v>
      </c>
      <c r="F207" s="18">
        <v>1</v>
      </c>
      <c r="G207" s="31">
        <v>0.1</v>
      </c>
      <c r="H207" s="31" t="e">
        <v>#DIV/0!</v>
      </c>
    </row>
    <row r="208" spans="1:8" x14ac:dyDescent="0.25">
      <c r="A208" t="s">
        <v>4688</v>
      </c>
      <c r="B208">
        <v>1380</v>
      </c>
      <c r="C208" t="s">
        <v>1193</v>
      </c>
      <c r="D208" t="s">
        <v>50</v>
      </c>
      <c r="E208" s="18">
        <v>2014</v>
      </c>
      <c r="F208" s="18">
        <v>6</v>
      </c>
      <c r="G208" s="31">
        <v>0.71283333333333332</v>
      </c>
      <c r="H208" s="31">
        <v>9.6561724646293354E-2</v>
      </c>
    </row>
    <row r="209" spans="1:8" x14ac:dyDescent="0.25">
      <c r="A209" t="s">
        <v>4688</v>
      </c>
      <c r="B209">
        <v>1380</v>
      </c>
      <c r="C209" t="s">
        <v>1193</v>
      </c>
      <c r="D209" t="s">
        <v>31</v>
      </c>
      <c r="E209" s="18">
        <v>2014</v>
      </c>
      <c r="F209" s="18">
        <v>6</v>
      </c>
      <c r="G209" s="31">
        <v>0.76816666666666666</v>
      </c>
      <c r="H209" s="31">
        <v>0.16723685797893562</v>
      </c>
    </row>
    <row r="210" spans="1:8" x14ac:dyDescent="0.25">
      <c r="A210" t="s">
        <v>4688</v>
      </c>
      <c r="B210">
        <v>1418.3999999999999</v>
      </c>
      <c r="C210" t="s">
        <v>266</v>
      </c>
      <c r="D210" t="s">
        <v>84</v>
      </c>
      <c r="E210" s="18">
        <v>2016</v>
      </c>
      <c r="F210" s="18">
        <v>2</v>
      </c>
      <c r="G210" s="31">
        <v>1.395</v>
      </c>
      <c r="H210" s="31">
        <v>0</v>
      </c>
    </row>
    <row r="211" spans="1:8" x14ac:dyDescent="0.25">
      <c r="A211" t="s">
        <v>4688</v>
      </c>
      <c r="B211">
        <v>1626</v>
      </c>
      <c r="C211" t="s">
        <v>266</v>
      </c>
      <c r="D211" t="s">
        <v>59</v>
      </c>
      <c r="E211" s="18">
        <v>2014</v>
      </c>
      <c r="F211" s="18">
        <v>5</v>
      </c>
      <c r="G211" s="31">
        <v>1.07271043307078</v>
      </c>
      <c r="H211" s="31">
        <v>6.7218554587872223E-2</v>
      </c>
    </row>
    <row r="212" spans="1:8" x14ac:dyDescent="0.25">
      <c r="A212" t="s">
        <v>4688</v>
      </c>
      <c r="B212">
        <v>1680</v>
      </c>
      <c r="C212" t="s">
        <v>25</v>
      </c>
      <c r="D212" t="s">
        <v>50</v>
      </c>
      <c r="E212" s="18">
        <v>2003</v>
      </c>
      <c r="F212" s="18">
        <v>1</v>
      </c>
      <c r="G212" s="31">
        <v>0.69953775038520805</v>
      </c>
      <c r="H212" s="31" t="e">
        <v>#DIV/0!</v>
      </c>
    </row>
    <row r="213" spans="1:8" x14ac:dyDescent="0.25">
      <c r="A213" t="s">
        <v>4688</v>
      </c>
      <c r="B213">
        <v>1680</v>
      </c>
      <c r="C213" t="s">
        <v>25</v>
      </c>
      <c r="D213" t="s">
        <v>31</v>
      </c>
      <c r="E213" s="18">
        <v>2003</v>
      </c>
      <c r="F213" s="18">
        <v>1</v>
      </c>
      <c r="G213" s="31">
        <v>3.2741100111453487E-2</v>
      </c>
      <c r="H213" s="31" t="e">
        <v>#DIV/0!</v>
      </c>
    </row>
    <row r="214" spans="1:8" x14ac:dyDescent="0.25">
      <c r="A214" t="s">
        <v>4688</v>
      </c>
      <c r="B214">
        <v>1680</v>
      </c>
      <c r="C214" t="s">
        <v>44</v>
      </c>
      <c r="D214" t="s">
        <v>50</v>
      </c>
      <c r="E214" s="18">
        <v>2003</v>
      </c>
      <c r="F214" s="18">
        <v>1</v>
      </c>
      <c r="G214" s="31">
        <v>8.9711500461072319E-2</v>
      </c>
      <c r="H214" s="31" t="e">
        <v>#DIV/0!</v>
      </c>
    </row>
    <row r="215" spans="1:8" x14ac:dyDescent="0.25">
      <c r="A215" t="s">
        <v>4688</v>
      </c>
      <c r="B215">
        <v>1680</v>
      </c>
      <c r="C215" t="s">
        <v>44</v>
      </c>
      <c r="D215" t="s">
        <v>31</v>
      </c>
      <c r="E215" s="18">
        <v>2003</v>
      </c>
      <c r="F215" s="18">
        <v>1</v>
      </c>
      <c r="G215" s="31">
        <v>0.53826900276643397</v>
      </c>
      <c r="H215" s="31" t="e">
        <v>#DIV/0!</v>
      </c>
    </row>
    <row r="216" spans="1:8" x14ac:dyDescent="0.25">
      <c r="A216" t="s">
        <v>4688</v>
      </c>
      <c r="B216">
        <v>1680</v>
      </c>
      <c r="C216" t="s">
        <v>3586</v>
      </c>
      <c r="D216" t="s">
        <v>340</v>
      </c>
      <c r="E216" s="18">
        <v>2016</v>
      </c>
      <c r="F216" s="18">
        <v>1</v>
      </c>
      <c r="G216" s="31">
        <v>0.03</v>
      </c>
      <c r="H216" s="31" t="e">
        <v>#DIV/0!</v>
      </c>
    </row>
    <row r="217" spans="1:8" x14ac:dyDescent="0.25">
      <c r="A217" t="s">
        <v>4688</v>
      </c>
      <c r="B217">
        <v>1680</v>
      </c>
      <c r="C217" t="s">
        <v>3586</v>
      </c>
      <c r="D217" t="s">
        <v>394</v>
      </c>
      <c r="E217" s="18">
        <v>2016</v>
      </c>
      <c r="F217" s="18">
        <v>1</v>
      </c>
      <c r="G217" s="31">
        <v>0.22</v>
      </c>
      <c r="H217" s="31" t="e">
        <v>#DIV/0!</v>
      </c>
    </row>
    <row r="218" spans="1:8" x14ac:dyDescent="0.25">
      <c r="A218" t="s">
        <v>4688</v>
      </c>
      <c r="B218">
        <v>1680</v>
      </c>
      <c r="C218" t="s">
        <v>3586</v>
      </c>
      <c r="D218" t="s">
        <v>347</v>
      </c>
      <c r="E218" s="18">
        <v>2016</v>
      </c>
      <c r="F218" s="18">
        <v>1</v>
      </c>
      <c r="G218" s="31">
        <v>0.05</v>
      </c>
      <c r="H218" s="31" t="e">
        <v>#DIV/0!</v>
      </c>
    </row>
    <row r="219" spans="1:8" x14ac:dyDescent="0.25">
      <c r="A219" t="s">
        <v>4688</v>
      </c>
      <c r="B219">
        <v>1775</v>
      </c>
      <c r="C219" t="s">
        <v>4189</v>
      </c>
      <c r="D219" t="s">
        <v>31</v>
      </c>
      <c r="E219" s="18">
        <v>2016</v>
      </c>
      <c r="F219" s="18">
        <v>1</v>
      </c>
      <c r="G219" s="31">
        <v>0.37</v>
      </c>
      <c r="H219" s="31" t="e">
        <v>#DIV/0!</v>
      </c>
    </row>
    <row r="220" spans="1:8" x14ac:dyDescent="0.25">
      <c r="A220" t="s">
        <v>4688</v>
      </c>
      <c r="B220">
        <v>1775</v>
      </c>
      <c r="C220" t="s">
        <v>3918</v>
      </c>
      <c r="D220" t="s">
        <v>31</v>
      </c>
      <c r="E220" s="18">
        <v>2016</v>
      </c>
      <c r="F220" s="18">
        <v>1</v>
      </c>
      <c r="G220" s="31">
        <v>0.49</v>
      </c>
      <c r="H220" s="31" t="e">
        <v>#DIV/0!</v>
      </c>
    </row>
    <row r="221" spans="1:8" x14ac:dyDescent="0.25">
      <c r="A221" t="s">
        <v>4688</v>
      </c>
      <c r="B221">
        <v>1775</v>
      </c>
      <c r="C221" t="s">
        <v>3893</v>
      </c>
      <c r="D221" t="s">
        <v>31</v>
      </c>
      <c r="E221" s="18">
        <v>2016</v>
      </c>
      <c r="F221" s="18">
        <v>1</v>
      </c>
      <c r="G221" s="31">
        <v>0.63</v>
      </c>
      <c r="H221" s="31" t="e">
        <v>#DIV/0!</v>
      </c>
    </row>
    <row r="222" spans="1:8" x14ac:dyDescent="0.25">
      <c r="A222" t="s">
        <v>4688</v>
      </c>
      <c r="B222">
        <v>1775</v>
      </c>
      <c r="C222" t="s">
        <v>4317</v>
      </c>
      <c r="D222" t="s">
        <v>31</v>
      </c>
      <c r="E222" s="18">
        <v>2016</v>
      </c>
      <c r="F222" s="18">
        <v>1</v>
      </c>
      <c r="G222" s="31">
        <v>0.3</v>
      </c>
      <c r="H222" s="31" t="e">
        <v>#DIV/0!</v>
      </c>
    </row>
    <row r="223" spans="1:8" x14ac:dyDescent="0.25">
      <c r="A223" t="s">
        <v>4688</v>
      </c>
      <c r="B223">
        <v>1996</v>
      </c>
      <c r="C223" t="s">
        <v>2747</v>
      </c>
      <c r="D223" t="s">
        <v>50</v>
      </c>
      <c r="E223" s="18">
        <v>2014</v>
      </c>
      <c r="F223" s="18">
        <v>1</v>
      </c>
      <c r="G223" s="31">
        <v>0.52</v>
      </c>
      <c r="H223" s="31" t="e">
        <v>#DIV/0!</v>
      </c>
    </row>
    <row r="224" spans="1:8" x14ac:dyDescent="0.25">
      <c r="A224" t="s">
        <v>4688</v>
      </c>
      <c r="B224">
        <v>1996</v>
      </c>
      <c r="C224" t="s">
        <v>2747</v>
      </c>
      <c r="D224" t="s">
        <v>31</v>
      </c>
      <c r="E224" s="18">
        <v>2014</v>
      </c>
      <c r="F224" s="18">
        <v>1</v>
      </c>
      <c r="G224" s="31">
        <v>0.54</v>
      </c>
      <c r="H224" s="31" t="e">
        <v>#DIV/0!</v>
      </c>
    </row>
    <row r="225" spans="1:8" x14ac:dyDescent="0.25">
      <c r="A225" t="s">
        <v>4688</v>
      </c>
      <c r="B225">
        <v>2250</v>
      </c>
      <c r="C225" t="s">
        <v>3353</v>
      </c>
      <c r="D225" t="s">
        <v>111</v>
      </c>
      <c r="E225" s="18">
        <v>2015</v>
      </c>
      <c r="F225" s="18">
        <v>1</v>
      </c>
      <c r="G225" s="31">
        <v>0.16089999999999999</v>
      </c>
      <c r="H225" s="31" t="e">
        <v>#DIV/0!</v>
      </c>
    </row>
    <row r="226" spans="1:8" x14ac:dyDescent="0.25">
      <c r="A226" t="s">
        <v>4688</v>
      </c>
      <c r="B226">
        <v>2370</v>
      </c>
      <c r="C226" t="s">
        <v>2234</v>
      </c>
      <c r="D226" t="s">
        <v>50</v>
      </c>
      <c r="E226" s="18">
        <v>2014</v>
      </c>
      <c r="F226" s="18">
        <v>2</v>
      </c>
      <c r="G226" s="31">
        <v>0.45</v>
      </c>
      <c r="H226" s="31">
        <v>0</v>
      </c>
    </row>
    <row r="227" spans="1:8" x14ac:dyDescent="0.25">
      <c r="A227" t="s">
        <v>4688</v>
      </c>
      <c r="B227">
        <v>2370</v>
      </c>
      <c r="C227" t="s">
        <v>2234</v>
      </c>
      <c r="D227" t="s">
        <v>31</v>
      </c>
      <c r="E227" s="18">
        <v>2014</v>
      </c>
      <c r="F227" s="18">
        <v>2</v>
      </c>
      <c r="G227" s="31">
        <v>0.42</v>
      </c>
      <c r="H227" s="31">
        <v>0</v>
      </c>
    </row>
    <row r="228" spans="1:8" x14ac:dyDescent="0.25">
      <c r="A228" t="s">
        <v>4688</v>
      </c>
      <c r="B228">
        <v>2370</v>
      </c>
      <c r="C228" t="s">
        <v>2234</v>
      </c>
      <c r="D228" t="s">
        <v>111</v>
      </c>
      <c r="E228" s="18">
        <v>2014</v>
      </c>
      <c r="F228" s="18">
        <v>2</v>
      </c>
      <c r="G228" s="31">
        <v>0.48</v>
      </c>
      <c r="H228" s="31">
        <v>0</v>
      </c>
    </row>
    <row r="229" spans="1:8" x14ac:dyDescent="0.25">
      <c r="A229" t="s">
        <v>4688</v>
      </c>
      <c r="B229">
        <v>2370</v>
      </c>
      <c r="C229" t="s">
        <v>2234</v>
      </c>
      <c r="D229" t="s">
        <v>203</v>
      </c>
      <c r="E229" s="18">
        <v>2014</v>
      </c>
      <c r="F229" s="18">
        <v>2</v>
      </c>
      <c r="G229" s="31">
        <v>0.35</v>
      </c>
      <c r="H229" s="31">
        <v>0</v>
      </c>
    </row>
    <row r="230" spans="1:8" x14ac:dyDescent="0.25">
      <c r="A230" t="s">
        <v>4688</v>
      </c>
      <c r="B230">
        <v>2370</v>
      </c>
      <c r="C230" t="s">
        <v>2234</v>
      </c>
      <c r="D230" t="s">
        <v>206</v>
      </c>
      <c r="E230" s="18">
        <v>2014</v>
      </c>
      <c r="F230" s="18">
        <v>2</v>
      </c>
      <c r="G230" s="31">
        <v>0.33</v>
      </c>
      <c r="H230" s="31">
        <v>0</v>
      </c>
    </row>
    <row r="231" spans="1:8" x14ac:dyDescent="0.25">
      <c r="A231" t="s">
        <v>4688</v>
      </c>
      <c r="B231">
        <v>2370</v>
      </c>
      <c r="C231" t="s">
        <v>2234</v>
      </c>
      <c r="D231" t="s">
        <v>289</v>
      </c>
      <c r="E231" s="18">
        <v>2014</v>
      </c>
      <c r="F231" s="18">
        <v>2</v>
      </c>
      <c r="G231" s="31">
        <v>0.4</v>
      </c>
      <c r="H231" s="31">
        <v>0</v>
      </c>
    </row>
    <row r="232" spans="1:8" x14ac:dyDescent="0.25">
      <c r="A232" t="s">
        <v>4688</v>
      </c>
      <c r="B232">
        <v>5000</v>
      </c>
      <c r="C232" t="s">
        <v>3353</v>
      </c>
      <c r="D232" t="s">
        <v>203</v>
      </c>
      <c r="E232" s="18">
        <v>2015</v>
      </c>
      <c r="F232" s="18">
        <v>1</v>
      </c>
      <c r="G232" s="31">
        <v>0.42170000000000002</v>
      </c>
      <c r="H232" s="31" t="e">
        <v>#DIV/0!</v>
      </c>
    </row>
    <row r="233" spans="1:8" x14ac:dyDescent="0.25">
      <c r="A233" t="s">
        <v>4688</v>
      </c>
      <c r="B233">
        <v>5000</v>
      </c>
      <c r="C233" t="s">
        <v>3353</v>
      </c>
      <c r="D233" t="s">
        <v>206</v>
      </c>
      <c r="E233" s="18">
        <v>2015</v>
      </c>
      <c r="F233" s="18">
        <v>1</v>
      </c>
      <c r="G233" s="31">
        <v>0.36580000000000001</v>
      </c>
      <c r="H233" s="31" t="e">
        <v>#DIV/0!</v>
      </c>
    </row>
  </sheetData>
  <pageMargins left="0.7" right="0.7" top="0.75" bottom="0.75" header="0.3" footer="0.3"/>
  <pageSetup paperSize="5" orientation="portrait"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AG814"/>
  <sheetViews>
    <sheetView zoomScale="80" zoomScaleNormal="80" workbookViewId="0">
      <pane ySplit="4" topLeftCell="A5" activePane="bottomLeft" state="frozen"/>
      <selection pane="bottomLeft" activeCell="A14" sqref="A14"/>
    </sheetView>
  </sheetViews>
  <sheetFormatPr defaultRowHeight="15" x14ac:dyDescent="0.25"/>
  <cols>
    <col min="1" max="1" width="16.42578125" bestFit="1" customWidth="1"/>
    <col min="2" max="2" width="8.140625" customWidth="1"/>
    <col min="3" max="3" width="11.140625" customWidth="1"/>
    <col min="4" max="4" width="8.28515625" customWidth="1"/>
    <col min="5" max="5" width="10.28515625" customWidth="1"/>
    <col min="6" max="6" width="7.7109375" customWidth="1"/>
    <col min="8" max="8" width="3.42578125" customWidth="1"/>
    <col min="9" max="9" width="7.42578125" customWidth="1"/>
    <col min="10" max="10" width="8" customWidth="1"/>
    <col min="11" max="11" width="145.28515625" customWidth="1"/>
    <col min="12" max="12" width="18" bestFit="1" customWidth="1"/>
    <col min="13" max="13" width="18" customWidth="1"/>
    <col min="14" max="14" width="18.7109375" customWidth="1"/>
    <col min="15" max="15" width="27" customWidth="1"/>
    <col min="16" max="16" width="30.140625" customWidth="1"/>
    <col min="17" max="17" width="21.5703125" customWidth="1"/>
    <col min="18" max="18" width="24.28515625" customWidth="1"/>
    <col min="19" max="19" width="35.28515625" bestFit="1" customWidth="1"/>
    <col min="20" max="20" width="47.42578125" bestFit="1" customWidth="1"/>
    <col min="21" max="21" width="25.28515625" bestFit="1" customWidth="1"/>
    <col min="22" max="22" width="25.42578125" bestFit="1" customWidth="1"/>
    <col min="23" max="23" width="18.5703125" bestFit="1" customWidth="1"/>
    <col min="24" max="24" width="26.140625" style="25" bestFit="1" customWidth="1"/>
    <col min="25" max="25" width="23.42578125" style="10" bestFit="1" customWidth="1"/>
    <col min="26" max="26" width="17.7109375" style="10" customWidth="1"/>
    <col min="27" max="27" width="19.140625" customWidth="1"/>
    <col min="28" max="28" width="17.5703125" customWidth="1"/>
    <col min="29" max="29" width="11" customWidth="1"/>
    <col min="30" max="30" width="11.5703125" customWidth="1"/>
    <col min="31" max="31" width="12.140625" customWidth="1"/>
    <col min="32" max="32" width="26" customWidth="1"/>
    <col min="33" max="33" width="22.28515625" style="1" customWidth="1"/>
  </cols>
  <sheetData>
    <row r="1" spans="1:33" x14ac:dyDescent="0.25">
      <c r="L1" s="25">
        <f>SUBTOTAL(103,L5:L805)</f>
        <v>751</v>
      </c>
      <c r="M1" s="25">
        <f>SUBTOTAL(103,M5:M805)</f>
        <v>572</v>
      </c>
      <c r="X1" s="25">
        <f>SUBTOTAL(103,X5:X804)</f>
        <v>715</v>
      </c>
    </row>
    <row r="2" spans="1:33" x14ac:dyDescent="0.25">
      <c r="X2" s="32">
        <f>COUNTIF(X5:X804,"&gt;0")</f>
        <v>712</v>
      </c>
    </row>
    <row r="3" spans="1:33" x14ac:dyDescent="0.25">
      <c r="X3" s="32">
        <f>COUNTIF(X5:X804,"&lt;0.5")</f>
        <v>558</v>
      </c>
    </row>
    <row r="4" spans="1:33" s="21" customFormat="1" ht="45" x14ac:dyDescent="0.25">
      <c r="A4" s="19" t="s">
        <v>0</v>
      </c>
      <c r="B4" s="19" t="s">
        <v>1</v>
      </c>
      <c r="C4" s="19" t="s">
        <v>2</v>
      </c>
      <c r="D4" s="19" t="s">
        <v>3</v>
      </c>
      <c r="E4" s="19" t="s">
        <v>4</v>
      </c>
      <c r="F4" s="19" t="s">
        <v>5</v>
      </c>
      <c r="G4" s="19" t="s">
        <v>6</v>
      </c>
      <c r="H4" s="19" t="s">
        <v>7</v>
      </c>
      <c r="I4" s="19" t="s">
        <v>8</v>
      </c>
      <c r="J4" s="19" t="s">
        <v>9</v>
      </c>
      <c r="K4" s="19" t="s">
        <v>10</v>
      </c>
      <c r="L4" s="19" t="s">
        <v>4633</v>
      </c>
      <c r="M4" s="19" t="s">
        <v>4682</v>
      </c>
      <c r="N4" s="19" t="s">
        <v>11</v>
      </c>
      <c r="O4" s="19" t="s">
        <v>12</v>
      </c>
      <c r="P4" s="19" t="s">
        <v>13</v>
      </c>
      <c r="Q4" s="19" t="s">
        <v>14</v>
      </c>
      <c r="R4" s="19" t="s">
        <v>15</v>
      </c>
      <c r="S4" s="19" t="s">
        <v>16</v>
      </c>
      <c r="T4" s="19" t="s">
        <v>17</v>
      </c>
      <c r="U4" s="19" t="s">
        <v>4640</v>
      </c>
      <c r="V4" s="19" t="s">
        <v>4639</v>
      </c>
      <c r="W4" s="19" t="s">
        <v>4638</v>
      </c>
      <c r="X4" s="22" t="s">
        <v>4681</v>
      </c>
      <c r="Y4" s="19" t="s">
        <v>4634</v>
      </c>
      <c r="Z4" s="19" t="s">
        <v>4714</v>
      </c>
      <c r="AA4" s="19" t="s">
        <v>18</v>
      </c>
      <c r="AB4" s="19" t="s">
        <v>19</v>
      </c>
      <c r="AC4" s="19" t="s">
        <v>20</v>
      </c>
      <c r="AD4" s="19" t="s">
        <v>21</v>
      </c>
      <c r="AE4" s="19" t="s">
        <v>22</v>
      </c>
      <c r="AF4" s="19" t="s">
        <v>23</v>
      </c>
      <c r="AG4" s="20" t="s">
        <v>24</v>
      </c>
    </row>
    <row r="5" spans="1:33" x14ac:dyDescent="0.25">
      <c r="A5" s="2">
        <v>2008</v>
      </c>
      <c r="B5" s="2">
        <v>402</v>
      </c>
      <c r="C5" s="2" t="s">
        <v>136</v>
      </c>
      <c r="D5" s="2" t="s">
        <v>137</v>
      </c>
      <c r="E5" s="2" t="s">
        <v>138</v>
      </c>
      <c r="F5" s="2" t="s">
        <v>139</v>
      </c>
      <c r="G5" s="2" t="s">
        <v>140</v>
      </c>
      <c r="H5" s="2"/>
      <c r="I5" s="2" t="s">
        <v>141</v>
      </c>
      <c r="J5" s="2" t="s">
        <v>59</v>
      </c>
      <c r="K5" s="2" t="s">
        <v>142</v>
      </c>
      <c r="L5" s="2" t="s">
        <v>4637</v>
      </c>
      <c r="M5" s="2"/>
      <c r="N5" s="3">
        <v>39758</v>
      </c>
      <c r="O5" s="2" t="s">
        <v>71</v>
      </c>
      <c r="P5" s="2" t="s">
        <v>62</v>
      </c>
      <c r="Q5" s="2" t="s">
        <v>162</v>
      </c>
      <c r="R5" s="2" t="s">
        <v>144</v>
      </c>
      <c r="S5" s="2" t="s">
        <v>170</v>
      </c>
      <c r="T5" s="2" t="s">
        <v>797</v>
      </c>
      <c r="U5" s="2" t="s">
        <v>4641</v>
      </c>
      <c r="V5" s="2">
        <v>4.8</v>
      </c>
      <c r="W5" s="2">
        <v>4072.9</v>
      </c>
      <c r="X5" s="23">
        <f t="shared" ref="X5:X10" si="0">V5*454/W5</f>
        <v>0.53504873677232434</v>
      </c>
      <c r="Y5" s="7">
        <v>4200</v>
      </c>
      <c r="Z5" s="17">
        <f t="shared" ref="Z5:Z60" si="1">X5*Y5*8760/1000000*1.1</f>
        <v>21.654064435660096</v>
      </c>
      <c r="AA5" s="2" t="s">
        <v>39</v>
      </c>
      <c r="AB5" s="2" t="s">
        <v>40</v>
      </c>
      <c r="AC5" s="2" t="s">
        <v>41</v>
      </c>
      <c r="AD5" s="2" t="s">
        <v>42</v>
      </c>
      <c r="AE5" s="2" t="s">
        <v>43</v>
      </c>
      <c r="AF5" s="2"/>
      <c r="AG5" s="4"/>
    </row>
    <row r="6" spans="1:33" x14ac:dyDescent="0.25">
      <c r="A6" s="2">
        <v>2014</v>
      </c>
      <c r="B6" s="2">
        <v>56</v>
      </c>
      <c r="C6" s="2" t="s">
        <v>136</v>
      </c>
      <c r="D6" s="2" t="s">
        <v>137</v>
      </c>
      <c r="E6" s="2" t="s">
        <v>138</v>
      </c>
      <c r="F6" s="2" t="s">
        <v>139</v>
      </c>
      <c r="G6" s="2" t="s">
        <v>140</v>
      </c>
      <c r="H6" s="2"/>
      <c r="I6" s="2" t="s">
        <v>141</v>
      </c>
      <c r="J6" s="2" t="s">
        <v>84</v>
      </c>
      <c r="K6" s="2" t="s">
        <v>166</v>
      </c>
      <c r="L6" s="2" t="s">
        <v>4637</v>
      </c>
      <c r="M6" s="2"/>
      <c r="N6" s="3">
        <v>41891</v>
      </c>
      <c r="O6" s="2" t="s">
        <v>303</v>
      </c>
      <c r="P6" s="2" t="s">
        <v>1086</v>
      </c>
      <c r="Q6" s="2" t="s">
        <v>2107</v>
      </c>
      <c r="R6" s="2" t="s">
        <v>2108</v>
      </c>
      <c r="S6" s="2" t="s">
        <v>2106</v>
      </c>
      <c r="T6" s="2" t="s">
        <v>2109</v>
      </c>
      <c r="U6" s="2" t="s">
        <v>4641</v>
      </c>
      <c r="V6" s="2">
        <v>5.93</v>
      </c>
      <c r="W6" s="2">
        <v>2988.7</v>
      </c>
      <c r="X6" s="23">
        <f t="shared" si="0"/>
        <v>0.90079967879010936</v>
      </c>
      <c r="Y6" s="7">
        <v>3200</v>
      </c>
      <c r="Z6" s="17">
        <f t="shared" si="1"/>
        <v>27.776338255428783</v>
      </c>
      <c r="AA6" s="2" t="s">
        <v>351</v>
      </c>
      <c r="AB6" s="2" t="s">
        <v>275</v>
      </c>
      <c r="AC6" s="2" t="s">
        <v>41</v>
      </c>
      <c r="AD6" s="2" t="s">
        <v>42</v>
      </c>
      <c r="AE6" s="2" t="s">
        <v>43</v>
      </c>
      <c r="AF6" s="2" t="s">
        <v>2089</v>
      </c>
      <c r="AG6" s="4"/>
    </row>
    <row r="7" spans="1:33" x14ac:dyDescent="0.25">
      <c r="A7" s="2">
        <v>2014</v>
      </c>
      <c r="B7" s="2">
        <v>63</v>
      </c>
      <c r="C7" s="2" t="s">
        <v>136</v>
      </c>
      <c r="D7" s="2" t="s">
        <v>137</v>
      </c>
      <c r="E7" s="2" t="s">
        <v>138</v>
      </c>
      <c r="F7" s="2" t="s">
        <v>139</v>
      </c>
      <c r="G7" s="2" t="s">
        <v>140</v>
      </c>
      <c r="H7" s="2"/>
      <c r="I7" s="2" t="s">
        <v>141</v>
      </c>
      <c r="J7" s="2" t="s">
        <v>84</v>
      </c>
      <c r="K7" s="2" t="s">
        <v>166</v>
      </c>
      <c r="L7" s="2" t="s">
        <v>4637</v>
      </c>
      <c r="M7" s="2"/>
      <c r="N7" s="3">
        <v>41892</v>
      </c>
      <c r="O7" s="2" t="s">
        <v>303</v>
      </c>
      <c r="P7" s="2" t="s">
        <v>1086</v>
      </c>
      <c r="Q7" s="2" t="s">
        <v>2107</v>
      </c>
      <c r="R7" s="2" t="s">
        <v>2108</v>
      </c>
      <c r="S7" s="2" t="s">
        <v>2106</v>
      </c>
      <c r="T7" s="2" t="s">
        <v>2109</v>
      </c>
      <c r="U7" s="2" t="s">
        <v>4641</v>
      </c>
      <c r="V7" s="2">
        <v>5.93</v>
      </c>
      <c r="W7" s="2">
        <v>2988.7</v>
      </c>
      <c r="X7" s="23">
        <f t="shared" si="0"/>
        <v>0.90079967879010936</v>
      </c>
      <c r="Y7" s="7">
        <v>3200</v>
      </c>
      <c r="Z7" s="17">
        <f t="shared" si="1"/>
        <v>27.776338255428783</v>
      </c>
      <c r="AA7" s="2" t="s">
        <v>351</v>
      </c>
      <c r="AB7" s="2" t="s">
        <v>275</v>
      </c>
      <c r="AC7" s="2" t="s">
        <v>41</v>
      </c>
      <c r="AD7" s="2" t="s">
        <v>42</v>
      </c>
      <c r="AE7" s="2" t="s">
        <v>43</v>
      </c>
      <c r="AF7" s="2" t="s">
        <v>2089</v>
      </c>
      <c r="AG7" s="4"/>
    </row>
    <row r="8" spans="1:33" x14ac:dyDescent="0.25">
      <c r="A8" s="2">
        <v>2008</v>
      </c>
      <c r="B8" s="2">
        <v>403</v>
      </c>
      <c r="C8" s="2" t="s">
        <v>136</v>
      </c>
      <c r="D8" s="2" t="s">
        <v>137</v>
      </c>
      <c r="E8" s="2" t="s">
        <v>138</v>
      </c>
      <c r="F8" s="2" t="s">
        <v>139</v>
      </c>
      <c r="G8" s="2" t="s">
        <v>140</v>
      </c>
      <c r="H8" s="2"/>
      <c r="I8" s="2" t="s">
        <v>141</v>
      </c>
      <c r="J8" s="2" t="s">
        <v>84</v>
      </c>
      <c r="K8" s="2" t="s">
        <v>166</v>
      </c>
      <c r="L8" s="2" t="s">
        <v>4637</v>
      </c>
      <c r="M8" s="2"/>
      <c r="N8" s="3">
        <v>39758</v>
      </c>
      <c r="O8" s="2" t="s">
        <v>71</v>
      </c>
      <c r="P8" s="2" t="s">
        <v>62</v>
      </c>
      <c r="Q8" s="2" t="s">
        <v>132</v>
      </c>
      <c r="R8" s="2" t="s">
        <v>167</v>
      </c>
      <c r="S8" s="2" t="s">
        <v>168</v>
      </c>
      <c r="T8" s="2" t="s">
        <v>1005</v>
      </c>
      <c r="U8" s="2" t="s">
        <v>4641</v>
      </c>
      <c r="V8" s="2">
        <v>7.59</v>
      </c>
      <c r="W8" s="2">
        <v>3149.6</v>
      </c>
      <c r="X8" s="23">
        <f t="shared" si="0"/>
        <v>1.0940627381254764</v>
      </c>
      <c r="Y8" s="7">
        <v>3200</v>
      </c>
      <c r="Z8" s="17">
        <f t="shared" si="1"/>
        <v>33.735643342646696</v>
      </c>
      <c r="AA8" s="2" t="s">
        <v>39</v>
      </c>
      <c r="AB8" s="2" t="s">
        <v>40</v>
      </c>
      <c r="AC8" s="2" t="s">
        <v>41</v>
      </c>
      <c r="AD8" s="2" t="s">
        <v>42</v>
      </c>
      <c r="AE8" s="2" t="s">
        <v>43</v>
      </c>
      <c r="AF8" s="2"/>
      <c r="AG8" s="4"/>
    </row>
    <row r="9" spans="1:33" x14ac:dyDescent="0.25">
      <c r="A9" s="2">
        <v>2003</v>
      </c>
      <c r="B9" s="2">
        <v>14</v>
      </c>
      <c r="C9" s="2" t="s">
        <v>123</v>
      </c>
      <c r="D9" s="2" t="s">
        <v>124</v>
      </c>
      <c r="E9" s="2" t="s">
        <v>125</v>
      </c>
      <c r="F9" s="2" t="s">
        <v>126</v>
      </c>
      <c r="G9" s="2" t="s">
        <v>127</v>
      </c>
      <c r="H9" s="2"/>
      <c r="I9" s="2" t="s">
        <v>128</v>
      </c>
      <c r="J9" s="2" t="s">
        <v>129</v>
      </c>
      <c r="K9" s="2" t="s">
        <v>130</v>
      </c>
      <c r="L9" s="2" t="s">
        <v>4637</v>
      </c>
      <c r="M9" s="2"/>
      <c r="N9" s="3">
        <v>37727</v>
      </c>
      <c r="O9" s="2" t="s">
        <v>131</v>
      </c>
      <c r="P9" s="2" t="s">
        <v>62</v>
      </c>
      <c r="Q9" s="2" t="s">
        <v>132</v>
      </c>
      <c r="R9" s="2" t="s">
        <v>133</v>
      </c>
      <c r="S9" s="2" t="s">
        <v>134</v>
      </c>
      <c r="T9" s="2" t="s">
        <v>135</v>
      </c>
      <c r="U9" s="2" t="s">
        <v>4641</v>
      </c>
      <c r="V9" s="2">
        <v>9.1999999999999993</v>
      </c>
      <c r="W9" s="2">
        <v>3147</v>
      </c>
      <c r="X9" s="23">
        <f t="shared" si="0"/>
        <v>1.327232284715602</v>
      </c>
      <c r="Y9" s="7">
        <v>3200</v>
      </c>
      <c r="Z9" s="17">
        <f>X9*Y9*8760/1000000*1.1</f>
        <v>40.925472945662534</v>
      </c>
      <c r="AA9" s="2" t="s">
        <v>39</v>
      </c>
      <c r="AB9" s="2" t="s">
        <v>40</v>
      </c>
      <c r="AC9" s="2" t="s">
        <v>41</v>
      </c>
      <c r="AD9" s="2" t="s">
        <v>42</v>
      </c>
      <c r="AE9" s="2" t="s">
        <v>43</v>
      </c>
      <c r="AF9" s="2"/>
      <c r="AG9" s="4"/>
    </row>
    <row r="10" spans="1:33" x14ac:dyDescent="0.25">
      <c r="A10" s="2">
        <v>2003</v>
      </c>
      <c r="B10" s="2">
        <v>15</v>
      </c>
      <c r="C10" s="2" t="s">
        <v>136</v>
      </c>
      <c r="D10" s="2" t="s">
        <v>137</v>
      </c>
      <c r="E10" s="2" t="s">
        <v>138</v>
      </c>
      <c r="F10" s="2" t="s">
        <v>139</v>
      </c>
      <c r="G10" s="2" t="s">
        <v>140</v>
      </c>
      <c r="H10" s="2"/>
      <c r="I10" s="2" t="s">
        <v>141</v>
      </c>
      <c r="J10" s="2" t="s">
        <v>69</v>
      </c>
      <c r="K10" s="2" t="s">
        <v>142</v>
      </c>
      <c r="L10" s="2" t="s">
        <v>4637</v>
      </c>
      <c r="M10" s="2"/>
      <c r="N10" s="3">
        <v>37769</v>
      </c>
      <c r="O10" s="2" t="s">
        <v>71</v>
      </c>
      <c r="P10" s="2" t="s">
        <v>62</v>
      </c>
      <c r="Q10" s="2" t="s">
        <v>143</v>
      </c>
      <c r="R10" s="2" t="s">
        <v>144</v>
      </c>
      <c r="S10" s="2" t="s">
        <v>145</v>
      </c>
      <c r="T10" s="2" t="s">
        <v>146</v>
      </c>
      <c r="U10" s="2" t="s">
        <v>4641</v>
      </c>
      <c r="V10" s="2">
        <v>12.3</v>
      </c>
      <c r="W10" s="2">
        <v>4066</v>
      </c>
      <c r="X10" s="23">
        <f t="shared" si="0"/>
        <v>1.3733890801770783</v>
      </c>
      <c r="Y10" s="7">
        <v>4200</v>
      </c>
      <c r="Z10" s="17">
        <f t="shared" si="1"/>
        <v>55.582704141662575</v>
      </c>
      <c r="AA10" s="2" t="s">
        <v>39</v>
      </c>
      <c r="AB10" s="2" t="s">
        <v>40</v>
      </c>
      <c r="AC10" s="2" t="s">
        <v>41</v>
      </c>
      <c r="AD10" s="2" t="s">
        <v>42</v>
      </c>
      <c r="AE10" s="2" t="s">
        <v>43</v>
      </c>
      <c r="AF10" s="2"/>
      <c r="AG10" s="4"/>
    </row>
    <row r="11" spans="1:33" x14ac:dyDescent="0.25">
      <c r="A11" s="2">
        <v>2010</v>
      </c>
      <c r="B11" s="2">
        <v>14</v>
      </c>
      <c r="C11" s="2" t="s">
        <v>903</v>
      </c>
      <c r="D11" s="2" t="s">
        <v>904</v>
      </c>
      <c r="E11" s="2" t="s">
        <v>905</v>
      </c>
      <c r="F11" s="2" t="s">
        <v>906</v>
      </c>
      <c r="G11" s="2" t="s">
        <v>907</v>
      </c>
      <c r="H11" s="2"/>
      <c r="I11" s="2" t="s">
        <v>489</v>
      </c>
      <c r="J11" s="2" t="s">
        <v>485</v>
      </c>
      <c r="K11" s="2" t="s">
        <v>908</v>
      </c>
      <c r="L11" s="2" t="s">
        <v>4637</v>
      </c>
      <c r="M11" s="2"/>
      <c r="N11" s="3">
        <v>40407</v>
      </c>
      <c r="O11" s="2" t="s">
        <v>273</v>
      </c>
      <c r="P11" s="2" t="s">
        <v>793</v>
      </c>
      <c r="Q11" s="2"/>
      <c r="R11" s="2"/>
      <c r="S11" s="2"/>
      <c r="T11" s="2"/>
      <c r="U11" s="2"/>
      <c r="V11" s="2"/>
      <c r="W11" s="2"/>
      <c r="X11" s="23">
        <v>1.46</v>
      </c>
      <c r="Y11" s="2">
        <v>2500</v>
      </c>
      <c r="Z11" s="17">
        <f t="shared" si="1"/>
        <v>35.171400000000006</v>
      </c>
      <c r="AA11" s="2" t="s">
        <v>351</v>
      </c>
      <c r="AB11" s="2" t="s">
        <v>40</v>
      </c>
      <c r="AC11" s="2" t="s">
        <v>41</v>
      </c>
      <c r="AD11" s="2" t="s">
        <v>42</v>
      </c>
      <c r="AE11" s="2" t="s">
        <v>43</v>
      </c>
      <c r="AF11" s="2" t="s">
        <v>1085</v>
      </c>
      <c r="AG11" s="4" t="s">
        <v>198</v>
      </c>
    </row>
    <row r="12" spans="1:33" x14ac:dyDescent="0.25">
      <c r="A12" s="2">
        <v>2014</v>
      </c>
      <c r="B12" s="2">
        <v>48</v>
      </c>
      <c r="C12" s="2" t="s">
        <v>136</v>
      </c>
      <c r="D12" s="2" t="s">
        <v>137</v>
      </c>
      <c r="E12" s="2" t="s">
        <v>138</v>
      </c>
      <c r="F12" s="2" t="s">
        <v>139</v>
      </c>
      <c r="G12" s="2" t="s">
        <v>140</v>
      </c>
      <c r="H12" s="2"/>
      <c r="I12" s="2" t="s">
        <v>141</v>
      </c>
      <c r="J12" s="2" t="s">
        <v>59</v>
      </c>
      <c r="K12" s="2" t="s">
        <v>142</v>
      </c>
      <c r="L12" s="2" t="s">
        <v>4637</v>
      </c>
      <c r="M12" s="2"/>
      <c r="N12" s="3">
        <v>41891</v>
      </c>
      <c r="O12" s="2" t="s">
        <v>303</v>
      </c>
      <c r="P12" s="2" t="s">
        <v>1086</v>
      </c>
      <c r="Q12" s="2" t="s">
        <v>920</v>
      </c>
      <c r="R12" s="2" t="s">
        <v>2086</v>
      </c>
      <c r="S12" s="2" t="s">
        <v>2087</v>
      </c>
      <c r="T12" s="2" t="s">
        <v>2088</v>
      </c>
      <c r="U12" s="2" t="s">
        <v>4641</v>
      </c>
      <c r="V12" s="2">
        <v>12.75</v>
      </c>
      <c r="W12" s="2">
        <v>3931</v>
      </c>
      <c r="X12" s="23">
        <f t="shared" ref="X12:X18" si="2">V12*454/W12</f>
        <v>1.4725260747901296</v>
      </c>
      <c r="Y12" s="7">
        <v>4200</v>
      </c>
      <c r="Z12" s="17">
        <f t="shared" si="1"/>
        <v>59.594897278046297</v>
      </c>
      <c r="AA12" s="2" t="s">
        <v>351</v>
      </c>
      <c r="AB12" s="2" t="s">
        <v>275</v>
      </c>
      <c r="AC12" s="2" t="s">
        <v>41</v>
      </c>
      <c r="AD12" s="2" t="s">
        <v>42</v>
      </c>
      <c r="AE12" s="2" t="s">
        <v>43</v>
      </c>
      <c r="AF12" s="2" t="s">
        <v>2089</v>
      </c>
      <c r="AG12" s="4"/>
    </row>
    <row r="13" spans="1:33" x14ac:dyDescent="0.25">
      <c r="A13" s="2">
        <v>2014</v>
      </c>
      <c r="B13" s="2">
        <v>57</v>
      </c>
      <c r="C13" s="2" t="s">
        <v>136</v>
      </c>
      <c r="D13" s="2" t="s">
        <v>137</v>
      </c>
      <c r="E13" s="2" t="s">
        <v>138</v>
      </c>
      <c r="F13" s="2" t="s">
        <v>139</v>
      </c>
      <c r="G13" s="2" t="s">
        <v>140</v>
      </c>
      <c r="H13" s="2"/>
      <c r="I13" s="2" t="s">
        <v>141</v>
      </c>
      <c r="J13" s="2" t="s">
        <v>59</v>
      </c>
      <c r="K13" s="2" t="s">
        <v>142</v>
      </c>
      <c r="L13" s="2" t="s">
        <v>4637</v>
      </c>
      <c r="M13" s="2"/>
      <c r="N13" s="3">
        <v>41892</v>
      </c>
      <c r="O13" s="2" t="s">
        <v>303</v>
      </c>
      <c r="P13" s="2" t="s">
        <v>1086</v>
      </c>
      <c r="Q13" s="2" t="s">
        <v>920</v>
      </c>
      <c r="R13" s="2" t="s">
        <v>2086</v>
      </c>
      <c r="S13" s="2" t="s">
        <v>2087</v>
      </c>
      <c r="T13" s="2" t="s">
        <v>2088</v>
      </c>
      <c r="U13" s="2" t="s">
        <v>4641</v>
      </c>
      <c r="V13" s="2">
        <v>12.75</v>
      </c>
      <c r="W13" s="2">
        <v>3931</v>
      </c>
      <c r="X13" s="23">
        <f t="shared" si="2"/>
        <v>1.4725260747901296</v>
      </c>
      <c r="Y13" s="7">
        <v>4200</v>
      </c>
      <c r="Z13" s="17">
        <f t="shared" si="1"/>
        <v>59.594897278046297</v>
      </c>
      <c r="AA13" s="2" t="s">
        <v>351</v>
      </c>
      <c r="AB13" s="2" t="s">
        <v>275</v>
      </c>
      <c r="AC13" s="2" t="s">
        <v>41</v>
      </c>
      <c r="AD13" s="2" t="s">
        <v>42</v>
      </c>
      <c r="AE13" s="2" t="s">
        <v>43</v>
      </c>
      <c r="AF13" s="2" t="s">
        <v>2089</v>
      </c>
      <c r="AG13" s="4"/>
    </row>
    <row r="14" spans="1:33" x14ac:dyDescent="0.25">
      <c r="A14" s="2">
        <v>2014</v>
      </c>
      <c r="B14" s="2">
        <v>51</v>
      </c>
      <c r="C14" s="2" t="s">
        <v>136</v>
      </c>
      <c r="D14" s="2" t="s">
        <v>137</v>
      </c>
      <c r="E14" s="2" t="s">
        <v>138</v>
      </c>
      <c r="F14" s="2" t="s">
        <v>139</v>
      </c>
      <c r="G14" s="2" t="s">
        <v>140</v>
      </c>
      <c r="H14" s="2"/>
      <c r="I14" s="2" t="s">
        <v>141</v>
      </c>
      <c r="J14" s="2" t="s">
        <v>69</v>
      </c>
      <c r="K14" s="2" t="s">
        <v>142</v>
      </c>
      <c r="L14" s="2" t="s">
        <v>4637</v>
      </c>
      <c r="M14" s="2"/>
      <c r="N14" s="3">
        <v>41891</v>
      </c>
      <c r="O14" s="2" t="s">
        <v>303</v>
      </c>
      <c r="P14" s="2" t="s">
        <v>1086</v>
      </c>
      <c r="Q14" s="2" t="s">
        <v>920</v>
      </c>
      <c r="R14" s="2" t="s">
        <v>2086</v>
      </c>
      <c r="S14" s="2" t="s">
        <v>2096</v>
      </c>
      <c r="T14" s="2" t="s">
        <v>2097</v>
      </c>
      <c r="U14" s="2" t="s">
        <v>4641</v>
      </c>
      <c r="V14" s="2">
        <v>13.94</v>
      </c>
      <c r="W14" s="2">
        <v>3919</v>
      </c>
      <c r="X14" s="23">
        <f t="shared" si="2"/>
        <v>1.614891553967849</v>
      </c>
      <c r="Y14" s="7">
        <v>4200</v>
      </c>
      <c r="Z14" s="17">
        <f t="shared" si="1"/>
        <v>65.356599058943615</v>
      </c>
      <c r="AA14" s="2" t="s">
        <v>351</v>
      </c>
      <c r="AB14" s="2" t="s">
        <v>275</v>
      </c>
      <c r="AC14" s="2" t="s">
        <v>41</v>
      </c>
      <c r="AD14" s="2" t="s">
        <v>42</v>
      </c>
      <c r="AE14" s="2" t="s">
        <v>43</v>
      </c>
      <c r="AF14" s="2" t="s">
        <v>2089</v>
      </c>
      <c r="AG14" s="4"/>
    </row>
    <row r="15" spans="1:33" x14ac:dyDescent="0.25">
      <c r="A15" s="2">
        <v>2014</v>
      </c>
      <c r="B15" s="2">
        <v>60</v>
      </c>
      <c r="C15" s="2" t="s">
        <v>136</v>
      </c>
      <c r="D15" s="2" t="s">
        <v>137</v>
      </c>
      <c r="E15" s="2" t="s">
        <v>138</v>
      </c>
      <c r="F15" s="2" t="s">
        <v>139</v>
      </c>
      <c r="G15" s="2" t="s">
        <v>140</v>
      </c>
      <c r="H15" s="2"/>
      <c r="I15" s="2" t="s">
        <v>141</v>
      </c>
      <c r="J15" s="2" t="s">
        <v>69</v>
      </c>
      <c r="K15" s="2" t="s">
        <v>142</v>
      </c>
      <c r="L15" s="2" t="s">
        <v>4637</v>
      </c>
      <c r="M15" s="2"/>
      <c r="N15" s="3">
        <v>41892</v>
      </c>
      <c r="O15" s="2" t="s">
        <v>303</v>
      </c>
      <c r="P15" s="2" t="s">
        <v>1086</v>
      </c>
      <c r="Q15" s="2" t="s">
        <v>920</v>
      </c>
      <c r="R15" s="2" t="s">
        <v>2086</v>
      </c>
      <c r="S15" s="2" t="s">
        <v>2096</v>
      </c>
      <c r="T15" s="2" t="s">
        <v>2097</v>
      </c>
      <c r="U15" s="2" t="s">
        <v>4641</v>
      </c>
      <c r="V15" s="2">
        <v>13.94</v>
      </c>
      <c r="W15" s="2">
        <v>3919</v>
      </c>
      <c r="X15" s="23">
        <f t="shared" si="2"/>
        <v>1.614891553967849</v>
      </c>
      <c r="Y15" s="7">
        <v>4200</v>
      </c>
      <c r="Z15" s="17">
        <f t="shared" si="1"/>
        <v>65.356599058943615</v>
      </c>
      <c r="AA15" s="2" t="s">
        <v>351</v>
      </c>
      <c r="AB15" s="2" t="s">
        <v>275</v>
      </c>
      <c r="AC15" s="2" t="s">
        <v>41</v>
      </c>
      <c r="AD15" s="2" t="s">
        <v>42</v>
      </c>
      <c r="AE15" s="2" t="s">
        <v>43</v>
      </c>
      <c r="AF15" s="2" t="s">
        <v>2089</v>
      </c>
      <c r="AG15" s="4"/>
    </row>
    <row r="16" spans="1:33" x14ac:dyDescent="0.25">
      <c r="A16" s="2">
        <v>2003</v>
      </c>
      <c r="B16" s="2">
        <v>17</v>
      </c>
      <c r="C16" s="2" t="s">
        <v>123</v>
      </c>
      <c r="D16" s="2" t="s">
        <v>124</v>
      </c>
      <c r="E16" s="2" t="s">
        <v>125</v>
      </c>
      <c r="F16" s="2" t="s">
        <v>126</v>
      </c>
      <c r="G16" s="2" t="s">
        <v>127</v>
      </c>
      <c r="H16" s="2"/>
      <c r="I16" s="2" t="s">
        <v>128</v>
      </c>
      <c r="J16" s="2" t="s">
        <v>160</v>
      </c>
      <c r="K16" s="2" t="s">
        <v>161</v>
      </c>
      <c r="L16" s="2" t="s">
        <v>4637</v>
      </c>
      <c r="M16" s="2"/>
      <c r="N16" s="3">
        <v>37727</v>
      </c>
      <c r="O16" s="2" t="s">
        <v>131</v>
      </c>
      <c r="P16" s="2" t="s">
        <v>62</v>
      </c>
      <c r="Q16" s="2" t="s">
        <v>162</v>
      </c>
      <c r="R16" s="2" t="s">
        <v>163</v>
      </c>
      <c r="S16" s="2" t="s">
        <v>164</v>
      </c>
      <c r="T16" s="2" t="s">
        <v>165</v>
      </c>
      <c r="U16" s="2" t="s">
        <v>4641</v>
      </c>
      <c r="V16" s="2">
        <v>14.6</v>
      </c>
      <c r="W16" s="2">
        <v>4090</v>
      </c>
      <c r="X16" s="23">
        <f t="shared" si="2"/>
        <v>1.6206356968215159</v>
      </c>
      <c r="Y16" s="7">
        <v>4200</v>
      </c>
      <c r="Z16" s="17">
        <f t="shared" si="1"/>
        <v>65.58907141320293</v>
      </c>
      <c r="AA16" s="2" t="s">
        <v>39</v>
      </c>
      <c r="AB16" s="2" t="s">
        <v>40</v>
      </c>
      <c r="AC16" s="2" t="s">
        <v>41</v>
      </c>
      <c r="AD16" s="2" t="s">
        <v>42</v>
      </c>
      <c r="AE16" s="2" t="s">
        <v>43</v>
      </c>
      <c r="AF16" s="2"/>
      <c r="AG16" s="4"/>
    </row>
    <row r="17" spans="1:33" x14ac:dyDescent="0.25">
      <c r="A17" s="2">
        <v>2003</v>
      </c>
      <c r="B17" s="2">
        <v>18</v>
      </c>
      <c r="C17" s="2" t="s">
        <v>136</v>
      </c>
      <c r="D17" s="2" t="s">
        <v>137</v>
      </c>
      <c r="E17" s="2" t="s">
        <v>138</v>
      </c>
      <c r="F17" s="2" t="s">
        <v>139</v>
      </c>
      <c r="G17" s="2" t="s">
        <v>140</v>
      </c>
      <c r="H17" s="2"/>
      <c r="I17" s="2" t="s">
        <v>141</v>
      </c>
      <c r="J17" s="2" t="s">
        <v>84</v>
      </c>
      <c r="K17" s="2" t="s">
        <v>166</v>
      </c>
      <c r="L17" s="2" t="s">
        <v>4637</v>
      </c>
      <c r="M17" s="2"/>
      <c r="N17" s="3">
        <v>37715</v>
      </c>
      <c r="O17" s="2" t="s">
        <v>71</v>
      </c>
      <c r="P17" s="2" t="s">
        <v>62</v>
      </c>
      <c r="Q17" s="2" t="s">
        <v>132</v>
      </c>
      <c r="R17" s="2" t="s">
        <v>167</v>
      </c>
      <c r="S17" s="2" t="s">
        <v>168</v>
      </c>
      <c r="T17" s="2" t="s">
        <v>146</v>
      </c>
      <c r="U17" s="2" t="s">
        <v>4641</v>
      </c>
      <c r="V17" s="2">
        <v>12.3</v>
      </c>
      <c r="W17" s="2">
        <v>3149.6</v>
      </c>
      <c r="X17" s="23">
        <f t="shared" si="2"/>
        <v>1.7729870459740922</v>
      </c>
      <c r="Y17" s="7">
        <v>3200</v>
      </c>
      <c r="Z17" s="17">
        <f t="shared" si="1"/>
        <v>54.670410160020332</v>
      </c>
      <c r="AA17" s="2" t="s">
        <v>39</v>
      </c>
      <c r="AB17" s="2" t="s">
        <v>40</v>
      </c>
      <c r="AC17" s="2" t="s">
        <v>41</v>
      </c>
      <c r="AD17" s="2" t="s">
        <v>42</v>
      </c>
      <c r="AE17" s="2" t="s">
        <v>43</v>
      </c>
      <c r="AF17" s="2" t="s">
        <v>169</v>
      </c>
      <c r="AG17" s="4"/>
    </row>
    <row r="18" spans="1:33" x14ac:dyDescent="0.25">
      <c r="A18" s="2">
        <v>2003</v>
      </c>
      <c r="B18" s="2">
        <v>19</v>
      </c>
      <c r="C18" s="2" t="s">
        <v>136</v>
      </c>
      <c r="D18" s="2" t="s">
        <v>137</v>
      </c>
      <c r="E18" s="2" t="s">
        <v>138</v>
      </c>
      <c r="F18" s="2" t="s">
        <v>139</v>
      </c>
      <c r="G18" s="2" t="s">
        <v>140</v>
      </c>
      <c r="H18" s="2"/>
      <c r="I18" s="2" t="s">
        <v>141</v>
      </c>
      <c r="J18" s="2" t="s">
        <v>59</v>
      </c>
      <c r="K18" s="2" t="s">
        <v>142</v>
      </c>
      <c r="L18" s="2" t="s">
        <v>4637</v>
      </c>
      <c r="M18" s="2"/>
      <c r="N18" s="3">
        <v>37713</v>
      </c>
      <c r="O18" s="2" t="s">
        <v>71</v>
      </c>
      <c r="P18" s="2" t="s">
        <v>62</v>
      </c>
      <c r="Q18" s="2" t="s">
        <v>162</v>
      </c>
      <c r="R18" s="2" t="s">
        <v>144</v>
      </c>
      <c r="S18" s="2" t="s">
        <v>170</v>
      </c>
      <c r="T18" s="2" t="s">
        <v>171</v>
      </c>
      <c r="U18" s="2" t="s">
        <v>4641</v>
      </c>
      <c r="V18" s="2">
        <v>16.2</v>
      </c>
      <c r="W18" s="2">
        <v>4072.9</v>
      </c>
      <c r="X18" s="23">
        <f t="shared" si="2"/>
        <v>1.8057894866065947</v>
      </c>
      <c r="Y18" s="7">
        <v>4200</v>
      </c>
      <c r="Z18" s="17">
        <f t="shared" si="1"/>
        <v>73.082467470352825</v>
      </c>
      <c r="AA18" s="2" t="s">
        <v>39</v>
      </c>
      <c r="AB18" s="2" t="s">
        <v>40</v>
      </c>
      <c r="AC18" s="2" t="s">
        <v>41</v>
      </c>
      <c r="AD18" s="2" t="s">
        <v>42</v>
      </c>
      <c r="AE18" s="2" t="s">
        <v>43</v>
      </c>
      <c r="AF18" s="2" t="s">
        <v>169</v>
      </c>
      <c r="AG18" s="4"/>
    </row>
    <row r="19" spans="1:33" x14ac:dyDescent="0.25">
      <c r="A19" s="2">
        <v>2011</v>
      </c>
      <c r="B19" s="2">
        <v>727</v>
      </c>
      <c r="C19" s="2" t="s">
        <v>903</v>
      </c>
      <c r="D19" s="2" t="s">
        <v>904</v>
      </c>
      <c r="E19" s="2" t="s">
        <v>905</v>
      </c>
      <c r="F19" s="2" t="s">
        <v>906</v>
      </c>
      <c r="G19" s="2" t="s">
        <v>907</v>
      </c>
      <c r="H19" s="2"/>
      <c r="I19" s="2" t="s">
        <v>489</v>
      </c>
      <c r="J19" s="2" t="s">
        <v>485</v>
      </c>
      <c r="K19" s="2" t="s">
        <v>908</v>
      </c>
      <c r="L19" s="2" t="s">
        <v>4637</v>
      </c>
      <c r="M19" s="2"/>
      <c r="N19" s="3">
        <v>40806</v>
      </c>
      <c r="O19" s="2" t="s">
        <v>273</v>
      </c>
      <c r="P19" s="2" t="s">
        <v>793</v>
      </c>
      <c r="Q19" s="2"/>
      <c r="R19" s="2"/>
      <c r="S19" s="2"/>
      <c r="T19" s="2"/>
      <c r="U19" s="2"/>
      <c r="V19" s="2"/>
      <c r="W19" s="2"/>
      <c r="X19" s="23">
        <v>2.37</v>
      </c>
      <c r="Y19" s="2">
        <v>2500</v>
      </c>
      <c r="Z19" s="17">
        <f t="shared" si="1"/>
        <v>57.093300000000006</v>
      </c>
      <c r="AA19" s="2" t="s">
        <v>351</v>
      </c>
      <c r="AB19" s="2" t="s">
        <v>40</v>
      </c>
      <c r="AC19" s="2" t="s">
        <v>41</v>
      </c>
      <c r="AD19" s="2" t="s">
        <v>42</v>
      </c>
      <c r="AE19" s="2" t="s">
        <v>43</v>
      </c>
      <c r="AF19" s="2" t="s">
        <v>1191</v>
      </c>
      <c r="AG19" s="4" t="s">
        <v>198</v>
      </c>
    </row>
    <row r="20" spans="1:33" x14ac:dyDescent="0.25">
      <c r="A20" s="2">
        <v>2011</v>
      </c>
      <c r="B20" s="2">
        <v>728</v>
      </c>
      <c r="C20" s="2" t="s">
        <v>903</v>
      </c>
      <c r="D20" s="2" t="s">
        <v>904</v>
      </c>
      <c r="E20" s="2" t="s">
        <v>905</v>
      </c>
      <c r="F20" s="2" t="s">
        <v>906</v>
      </c>
      <c r="G20" s="2" t="s">
        <v>907</v>
      </c>
      <c r="H20" s="2"/>
      <c r="I20" s="2" t="s">
        <v>489</v>
      </c>
      <c r="J20" s="2" t="s">
        <v>485</v>
      </c>
      <c r="K20" s="2" t="s">
        <v>908</v>
      </c>
      <c r="L20" s="2" t="s">
        <v>4637</v>
      </c>
      <c r="M20" s="2"/>
      <c r="N20" s="3">
        <v>40806</v>
      </c>
      <c r="O20" s="2" t="s">
        <v>273</v>
      </c>
      <c r="P20" s="2" t="s">
        <v>793</v>
      </c>
      <c r="Q20" s="2"/>
      <c r="R20" s="2"/>
      <c r="S20" s="2"/>
      <c r="T20" s="2"/>
      <c r="U20" s="2"/>
      <c r="V20" s="2"/>
      <c r="W20" s="2"/>
      <c r="X20" s="23">
        <v>2.37</v>
      </c>
      <c r="Y20" s="2">
        <v>2500</v>
      </c>
      <c r="Z20" s="17">
        <f t="shared" si="1"/>
        <v>57.093300000000006</v>
      </c>
      <c r="AA20" s="2" t="s">
        <v>351</v>
      </c>
      <c r="AB20" s="2" t="s">
        <v>275</v>
      </c>
      <c r="AC20" s="2" t="s">
        <v>41</v>
      </c>
      <c r="AD20" s="2" t="s">
        <v>42</v>
      </c>
      <c r="AE20" s="2" t="s">
        <v>43</v>
      </c>
      <c r="AF20" s="2" t="s">
        <v>1191</v>
      </c>
      <c r="AG20" s="4" t="s">
        <v>198</v>
      </c>
    </row>
    <row r="21" spans="1:33" x14ac:dyDescent="0.25">
      <c r="A21" s="2">
        <v>2012</v>
      </c>
      <c r="B21" s="2">
        <v>665</v>
      </c>
      <c r="C21" s="2" t="s">
        <v>903</v>
      </c>
      <c r="D21" s="2" t="s">
        <v>904</v>
      </c>
      <c r="E21" s="2" t="s">
        <v>905</v>
      </c>
      <c r="F21" s="2" t="s">
        <v>906</v>
      </c>
      <c r="G21" s="2" t="s">
        <v>907</v>
      </c>
      <c r="H21" s="2"/>
      <c r="I21" s="2" t="s">
        <v>489</v>
      </c>
      <c r="J21" s="2" t="s">
        <v>490</v>
      </c>
      <c r="K21" s="2" t="s">
        <v>910</v>
      </c>
      <c r="L21" s="2" t="s">
        <v>4637</v>
      </c>
      <c r="M21" s="2"/>
      <c r="N21" s="3">
        <v>41072</v>
      </c>
      <c r="O21" s="2" t="s">
        <v>273</v>
      </c>
      <c r="P21" s="2" t="s">
        <v>793</v>
      </c>
      <c r="Q21" s="2"/>
      <c r="R21" s="2"/>
      <c r="S21" s="2"/>
      <c r="T21" s="2"/>
      <c r="U21" s="2"/>
      <c r="V21" s="2"/>
      <c r="W21" s="2"/>
      <c r="X21" s="23">
        <v>2.57</v>
      </c>
      <c r="Y21" s="2">
        <v>2500</v>
      </c>
      <c r="Z21" s="17">
        <f t="shared" si="1"/>
        <v>61.911300000000004</v>
      </c>
      <c r="AA21" s="2" t="s">
        <v>351</v>
      </c>
      <c r="AB21" s="2" t="s">
        <v>275</v>
      </c>
      <c r="AC21" s="2" t="s">
        <v>41</v>
      </c>
      <c r="AD21" s="2" t="s">
        <v>42</v>
      </c>
      <c r="AE21" s="2" t="s">
        <v>43</v>
      </c>
      <c r="AF21" s="2" t="s">
        <v>1441</v>
      </c>
      <c r="AG21" s="4" t="s">
        <v>198</v>
      </c>
    </row>
    <row r="22" spans="1:33" x14ac:dyDescent="0.25">
      <c r="A22" s="2">
        <v>2012</v>
      </c>
      <c r="B22" s="2">
        <v>666</v>
      </c>
      <c r="C22" s="2" t="s">
        <v>903</v>
      </c>
      <c r="D22" s="2" t="s">
        <v>904</v>
      </c>
      <c r="E22" s="2" t="s">
        <v>905</v>
      </c>
      <c r="F22" s="2" t="s">
        <v>906</v>
      </c>
      <c r="G22" s="2" t="s">
        <v>907</v>
      </c>
      <c r="H22" s="2"/>
      <c r="I22" s="2" t="s">
        <v>489</v>
      </c>
      <c r="J22" s="2" t="s">
        <v>490</v>
      </c>
      <c r="K22" s="2" t="s">
        <v>910</v>
      </c>
      <c r="L22" s="2" t="s">
        <v>4637</v>
      </c>
      <c r="M22" s="2"/>
      <c r="N22" s="3">
        <v>41072</v>
      </c>
      <c r="O22" s="2" t="s">
        <v>273</v>
      </c>
      <c r="P22" s="2" t="s">
        <v>793</v>
      </c>
      <c r="Q22" s="2"/>
      <c r="R22" s="2"/>
      <c r="S22" s="2"/>
      <c r="T22" s="2"/>
      <c r="U22" s="2"/>
      <c r="V22" s="2"/>
      <c r="W22" s="2"/>
      <c r="X22" s="23">
        <v>2.57</v>
      </c>
      <c r="Y22" s="2">
        <v>2500</v>
      </c>
      <c r="Z22" s="17">
        <f t="shared" si="1"/>
        <v>61.911300000000004</v>
      </c>
      <c r="AA22" s="2" t="s">
        <v>351</v>
      </c>
      <c r="AB22" s="2" t="s">
        <v>40</v>
      </c>
      <c r="AC22" s="2" t="s">
        <v>41</v>
      </c>
      <c r="AD22" s="2" t="s">
        <v>42</v>
      </c>
      <c r="AE22" s="2" t="s">
        <v>43</v>
      </c>
      <c r="AF22" s="2" t="s">
        <v>1441</v>
      </c>
      <c r="AG22" s="4" t="s">
        <v>198</v>
      </c>
    </row>
    <row r="23" spans="1:33" x14ac:dyDescent="0.25">
      <c r="A23" s="2">
        <v>2012</v>
      </c>
      <c r="B23" s="2">
        <v>663</v>
      </c>
      <c r="C23" s="2" t="s">
        <v>903</v>
      </c>
      <c r="D23" s="2" t="s">
        <v>904</v>
      </c>
      <c r="E23" s="2" t="s">
        <v>905</v>
      </c>
      <c r="F23" s="2" t="s">
        <v>906</v>
      </c>
      <c r="G23" s="2" t="s">
        <v>907</v>
      </c>
      <c r="H23" s="2"/>
      <c r="I23" s="2" t="s">
        <v>489</v>
      </c>
      <c r="J23" s="2" t="s">
        <v>485</v>
      </c>
      <c r="K23" s="2" t="s">
        <v>908</v>
      </c>
      <c r="L23" s="2" t="s">
        <v>4637</v>
      </c>
      <c r="M23" s="2"/>
      <c r="N23" s="3">
        <v>41072</v>
      </c>
      <c r="O23" s="2" t="s">
        <v>273</v>
      </c>
      <c r="P23" s="2" t="s">
        <v>793</v>
      </c>
      <c r="Q23" s="2"/>
      <c r="R23" s="2"/>
      <c r="S23" s="2"/>
      <c r="T23" s="2"/>
      <c r="U23" s="2"/>
      <c r="V23" s="2"/>
      <c r="W23" s="2"/>
      <c r="X23" s="23">
        <v>2.67</v>
      </c>
      <c r="Y23" s="2">
        <v>2500</v>
      </c>
      <c r="Z23" s="17">
        <f t="shared" si="1"/>
        <v>64.320300000000003</v>
      </c>
      <c r="AA23" s="2" t="s">
        <v>351</v>
      </c>
      <c r="AB23" s="2" t="s">
        <v>275</v>
      </c>
      <c r="AC23" s="2" t="s">
        <v>41</v>
      </c>
      <c r="AD23" s="2" t="s">
        <v>42</v>
      </c>
      <c r="AE23" s="2" t="s">
        <v>43</v>
      </c>
      <c r="AF23" s="2" t="s">
        <v>1440</v>
      </c>
      <c r="AG23" s="4" t="s">
        <v>198</v>
      </c>
    </row>
    <row r="24" spans="1:33" x14ac:dyDescent="0.25">
      <c r="A24" s="2">
        <v>2012</v>
      </c>
      <c r="B24" s="2">
        <v>664</v>
      </c>
      <c r="C24" s="2" t="s">
        <v>903</v>
      </c>
      <c r="D24" s="2" t="s">
        <v>904</v>
      </c>
      <c r="E24" s="2" t="s">
        <v>905</v>
      </c>
      <c r="F24" s="2" t="s">
        <v>906</v>
      </c>
      <c r="G24" s="2" t="s">
        <v>907</v>
      </c>
      <c r="H24" s="2"/>
      <c r="I24" s="2" t="s">
        <v>489</v>
      </c>
      <c r="J24" s="2" t="s">
        <v>485</v>
      </c>
      <c r="K24" s="2" t="s">
        <v>908</v>
      </c>
      <c r="L24" s="2" t="s">
        <v>4637</v>
      </c>
      <c r="M24" s="2"/>
      <c r="N24" s="3">
        <v>41072</v>
      </c>
      <c r="O24" s="2" t="s">
        <v>273</v>
      </c>
      <c r="P24" s="2" t="s">
        <v>793</v>
      </c>
      <c r="Q24" s="2"/>
      <c r="R24" s="2"/>
      <c r="S24" s="2"/>
      <c r="T24" s="2"/>
      <c r="U24" s="2"/>
      <c r="V24" s="2"/>
      <c r="W24" s="2"/>
      <c r="X24" s="23">
        <v>2.67</v>
      </c>
      <c r="Y24" s="2">
        <v>2500</v>
      </c>
      <c r="Z24" s="17">
        <f t="shared" si="1"/>
        <v>64.320300000000003</v>
      </c>
      <c r="AA24" s="2" t="s">
        <v>351</v>
      </c>
      <c r="AB24" s="2" t="s">
        <v>40</v>
      </c>
      <c r="AC24" s="2" t="s">
        <v>41</v>
      </c>
      <c r="AD24" s="2" t="s">
        <v>42</v>
      </c>
      <c r="AE24" s="2" t="s">
        <v>43</v>
      </c>
      <c r="AF24" s="2" t="s">
        <v>1440</v>
      </c>
      <c r="AG24" s="4" t="s">
        <v>198</v>
      </c>
    </row>
    <row r="25" spans="1:33" x14ac:dyDescent="0.25">
      <c r="A25" s="2">
        <v>2012</v>
      </c>
      <c r="B25" s="2">
        <v>667</v>
      </c>
      <c r="C25" s="2" t="s">
        <v>903</v>
      </c>
      <c r="D25" s="2" t="s">
        <v>904</v>
      </c>
      <c r="E25" s="2" t="s">
        <v>905</v>
      </c>
      <c r="F25" s="2" t="s">
        <v>906</v>
      </c>
      <c r="G25" s="2" t="s">
        <v>907</v>
      </c>
      <c r="H25" s="2"/>
      <c r="I25" s="2" t="s">
        <v>489</v>
      </c>
      <c r="J25" s="2" t="s">
        <v>542</v>
      </c>
      <c r="K25" s="2" t="s">
        <v>909</v>
      </c>
      <c r="L25" s="2" t="s">
        <v>4637</v>
      </c>
      <c r="M25" s="2"/>
      <c r="N25" s="3">
        <v>41072</v>
      </c>
      <c r="O25" s="2" t="s">
        <v>273</v>
      </c>
      <c r="P25" s="2" t="s">
        <v>793</v>
      </c>
      <c r="Q25" s="2"/>
      <c r="R25" s="2"/>
      <c r="S25" s="2"/>
      <c r="T25" s="2"/>
      <c r="U25" s="2"/>
      <c r="V25" s="2"/>
      <c r="W25" s="2"/>
      <c r="X25" s="23">
        <v>2.68</v>
      </c>
      <c r="Y25" s="2">
        <v>2500</v>
      </c>
      <c r="Z25" s="17">
        <f t="shared" si="1"/>
        <v>64.561199999999999</v>
      </c>
      <c r="AA25" s="2" t="s">
        <v>351</v>
      </c>
      <c r="AB25" s="2" t="s">
        <v>275</v>
      </c>
      <c r="AC25" s="2" t="s">
        <v>41</v>
      </c>
      <c r="AD25" s="2" t="s">
        <v>42</v>
      </c>
      <c r="AE25" s="2" t="s">
        <v>43</v>
      </c>
      <c r="AF25" s="2" t="s">
        <v>1442</v>
      </c>
      <c r="AG25" s="4" t="s">
        <v>198</v>
      </c>
    </row>
    <row r="26" spans="1:33" x14ac:dyDescent="0.25">
      <c r="A26" s="2">
        <v>2012</v>
      </c>
      <c r="B26" s="2">
        <v>668</v>
      </c>
      <c r="C26" s="2" t="s">
        <v>903</v>
      </c>
      <c r="D26" s="2" t="s">
        <v>904</v>
      </c>
      <c r="E26" s="2" t="s">
        <v>905</v>
      </c>
      <c r="F26" s="2" t="s">
        <v>906</v>
      </c>
      <c r="G26" s="2" t="s">
        <v>907</v>
      </c>
      <c r="H26" s="2"/>
      <c r="I26" s="2" t="s">
        <v>489</v>
      </c>
      <c r="J26" s="2" t="s">
        <v>542</v>
      </c>
      <c r="K26" s="2" t="s">
        <v>909</v>
      </c>
      <c r="L26" s="2" t="s">
        <v>4637</v>
      </c>
      <c r="M26" s="2"/>
      <c r="N26" s="3">
        <v>41072</v>
      </c>
      <c r="O26" s="2" t="s">
        <v>273</v>
      </c>
      <c r="P26" s="2" t="s">
        <v>793</v>
      </c>
      <c r="Q26" s="2"/>
      <c r="R26" s="2"/>
      <c r="S26" s="2"/>
      <c r="T26" s="2"/>
      <c r="U26" s="2"/>
      <c r="V26" s="2"/>
      <c r="W26" s="2"/>
      <c r="X26" s="23">
        <v>2.68</v>
      </c>
      <c r="Y26" s="2">
        <v>2500</v>
      </c>
      <c r="Z26" s="17">
        <f t="shared" si="1"/>
        <v>64.561199999999999</v>
      </c>
      <c r="AA26" s="2" t="s">
        <v>351</v>
      </c>
      <c r="AB26" s="2" t="s">
        <v>40</v>
      </c>
      <c r="AC26" s="2" t="s">
        <v>41</v>
      </c>
      <c r="AD26" s="2" t="s">
        <v>42</v>
      </c>
      <c r="AE26" s="2" t="s">
        <v>43</v>
      </c>
      <c r="AF26" s="2" t="s">
        <v>1442</v>
      </c>
      <c r="AG26" s="4" t="s">
        <v>198</v>
      </c>
    </row>
    <row r="27" spans="1:33" x14ac:dyDescent="0.25">
      <c r="A27" s="2">
        <v>2010</v>
      </c>
      <c r="B27" s="2">
        <v>19</v>
      </c>
      <c r="C27" s="2" t="s">
        <v>903</v>
      </c>
      <c r="D27" s="2" t="s">
        <v>904</v>
      </c>
      <c r="E27" s="2" t="s">
        <v>905</v>
      </c>
      <c r="F27" s="2" t="s">
        <v>906</v>
      </c>
      <c r="G27" s="2" t="s">
        <v>907</v>
      </c>
      <c r="H27" s="2"/>
      <c r="I27" s="2" t="s">
        <v>489</v>
      </c>
      <c r="J27" s="2" t="s">
        <v>542</v>
      </c>
      <c r="K27" s="2" t="s">
        <v>909</v>
      </c>
      <c r="L27" s="2" t="s">
        <v>4637</v>
      </c>
      <c r="M27" s="2"/>
      <c r="N27" s="3">
        <v>40407</v>
      </c>
      <c r="O27" s="2" t="s">
        <v>273</v>
      </c>
      <c r="P27" s="2" t="s">
        <v>793</v>
      </c>
      <c r="Q27" s="2"/>
      <c r="R27" s="2"/>
      <c r="S27" s="2"/>
      <c r="T27" s="2"/>
      <c r="U27" s="2"/>
      <c r="V27" s="2"/>
      <c r="W27" s="2"/>
      <c r="X27" s="23">
        <v>3.52</v>
      </c>
      <c r="Y27" s="2">
        <v>2500</v>
      </c>
      <c r="Z27" s="17">
        <f t="shared" si="1"/>
        <v>84.796800000000005</v>
      </c>
      <c r="AA27" s="2" t="s">
        <v>351</v>
      </c>
      <c r="AB27" s="2" t="s">
        <v>275</v>
      </c>
      <c r="AC27" s="2" t="s">
        <v>41</v>
      </c>
      <c r="AD27" s="2" t="s">
        <v>42</v>
      </c>
      <c r="AE27" s="2" t="s">
        <v>43</v>
      </c>
      <c r="AF27" s="2" t="s">
        <v>1088</v>
      </c>
      <c r="AG27" s="4" t="s">
        <v>198</v>
      </c>
    </row>
    <row r="28" spans="1:33" x14ac:dyDescent="0.25">
      <c r="A28" s="2">
        <v>2015</v>
      </c>
      <c r="B28" s="2">
        <v>736</v>
      </c>
      <c r="C28" s="2" t="s">
        <v>903</v>
      </c>
      <c r="D28" s="2" t="s">
        <v>904</v>
      </c>
      <c r="E28" s="2" t="s">
        <v>905</v>
      </c>
      <c r="F28" s="2" t="s">
        <v>906</v>
      </c>
      <c r="G28" s="2" t="s">
        <v>907</v>
      </c>
      <c r="H28" s="2"/>
      <c r="I28" s="2" t="s">
        <v>489</v>
      </c>
      <c r="J28" s="2" t="s">
        <v>490</v>
      </c>
      <c r="K28" s="2" t="s">
        <v>910</v>
      </c>
      <c r="L28" s="2" t="s">
        <v>4637</v>
      </c>
      <c r="M28" s="2"/>
      <c r="N28" s="3">
        <v>42242</v>
      </c>
      <c r="O28" s="2" t="s">
        <v>71</v>
      </c>
      <c r="P28" s="2" t="s">
        <v>3614</v>
      </c>
      <c r="Q28" s="2" t="s">
        <v>3615</v>
      </c>
      <c r="R28" s="2" t="s">
        <v>3616</v>
      </c>
      <c r="S28" s="2" t="s">
        <v>3619</v>
      </c>
      <c r="T28" s="2" t="s">
        <v>3620</v>
      </c>
      <c r="U28" s="2" t="s">
        <v>4642</v>
      </c>
      <c r="V28" s="2">
        <v>4.29</v>
      </c>
      <c r="W28" s="2">
        <v>2499</v>
      </c>
      <c r="X28" s="23">
        <v>4.29</v>
      </c>
      <c r="Y28" s="2">
        <v>2500</v>
      </c>
      <c r="Z28" s="17">
        <f t="shared" si="1"/>
        <v>103.34610000000001</v>
      </c>
      <c r="AA28" s="2" t="s">
        <v>2180</v>
      </c>
      <c r="AB28" s="2" t="s">
        <v>1291</v>
      </c>
      <c r="AC28" s="2" t="s">
        <v>3332</v>
      </c>
      <c r="AD28" s="2" t="s">
        <v>42</v>
      </c>
      <c r="AE28" s="2" t="s">
        <v>43</v>
      </c>
      <c r="AF28" s="2"/>
      <c r="AG28" s="4" t="s">
        <v>198</v>
      </c>
    </row>
    <row r="29" spans="1:33" x14ac:dyDescent="0.25">
      <c r="A29" s="2">
        <v>2003</v>
      </c>
      <c r="B29" s="2">
        <v>21</v>
      </c>
      <c r="C29" s="2" t="s">
        <v>174</v>
      </c>
      <c r="D29" s="2" t="s">
        <v>175</v>
      </c>
      <c r="E29" s="2" t="s">
        <v>176</v>
      </c>
      <c r="F29" s="2" t="s">
        <v>177</v>
      </c>
      <c r="G29" s="2" t="s">
        <v>178</v>
      </c>
      <c r="H29" s="2"/>
      <c r="I29" s="2" t="s">
        <v>104</v>
      </c>
      <c r="J29" s="2" t="s">
        <v>31</v>
      </c>
      <c r="K29" s="2" t="s">
        <v>179</v>
      </c>
      <c r="L29" s="2" t="s">
        <v>4637</v>
      </c>
      <c r="M29" s="2"/>
      <c r="N29" s="3">
        <v>37838</v>
      </c>
      <c r="O29" s="2" t="s">
        <v>71</v>
      </c>
      <c r="P29" s="2" t="s">
        <v>180</v>
      </c>
      <c r="Q29" s="2" t="s">
        <v>181</v>
      </c>
      <c r="R29" s="2" t="s">
        <v>182</v>
      </c>
      <c r="S29" s="2" t="s">
        <v>183</v>
      </c>
      <c r="T29" s="2" t="s">
        <v>184</v>
      </c>
      <c r="U29" s="2" t="s">
        <v>4641</v>
      </c>
      <c r="V29" s="2">
        <v>12.35</v>
      </c>
      <c r="W29" s="2">
        <v>1220</v>
      </c>
      <c r="X29" s="23">
        <f>V29*454/W29</f>
        <v>4.5958196721311468</v>
      </c>
      <c r="Y29" s="7">
        <v>1350</v>
      </c>
      <c r="Z29" s="17">
        <f t="shared" si="1"/>
        <v>59.785179786885244</v>
      </c>
      <c r="AA29" s="2" t="s">
        <v>39</v>
      </c>
      <c r="AB29" s="2" t="s">
        <v>40</v>
      </c>
      <c r="AC29" s="2" t="s">
        <v>41</v>
      </c>
      <c r="AD29" s="2" t="s">
        <v>42</v>
      </c>
      <c r="AE29" s="2" t="s">
        <v>43</v>
      </c>
      <c r="AF29" s="2"/>
      <c r="AG29" s="4"/>
    </row>
    <row r="30" spans="1:33" x14ac:dyDescent="0.25">
      <c r="A30" s="2">
        <v>2014</v>
      </c>
      <c r="B30" s="2">
        <v>1727</v>
      </c>
      <c r="C30" s="2" t="s">
        <v>903</v>
      </c>
      <c r="D30" s="2" t="s">
        <v>904</v>
      </c>
      <c r="E30" s="2" t="s">
        <v>905</v>
      </c>
      <c r="F30" s="2" t="s">
        <v>906</v>
      </c>
      <c r="G30" s="2" t="s">
        <v>907</v>
      </c>
      <c r="H30" s="2"/>
      <c r="I30" s="2" t="s">
        <v>489</v>
      </c>
      <c r="J30" s="2" t="s">
        <v>490</v>
      </c>
      <c r="K30" s="2" t="s">
        <v>910</v>
      </c>
      <c r="L30" s="2" t="s">
        <v>4637</v>
      </c>
      <c r="M30" s="2"/>
      <c r="N30" s="3">
        <v>41906</v>
      </c>
      <c r="O30" s="2" t="s">
        <v>71</v>
      </c>
      <c r="P30" s="2" t="s">
        <v>2882</v>
      </c>
      <c r="Q30" s="2" t="s">
        <v>2912</v>
      </c>
      <c r="R30" s="2" t="s">
        <v>2913</v>
      </c>
      <c r="S30" s="2" t="s">
        <v>2917</v>
      </c>
      <c r="T30" s="2" t="s">
        <v>2918</v>
      </c>
      <c r="U30" s="2" t="s">
        <v>4642</v>
      </c>
      <c r="V30" s="2">
        <v>4.76</v>
      </c>
      <c r="W30" s="2">
        <v>2512</v>
      </c>
      <c r="X30" s="23">
        <v>4.76</v>
      </c>
      <c r="Y30" s="2">
        <v>2500</v>
      </c>
      <c r="Z30" s="17">
        <f t="shared" si="1"/>
        <v>114.66840000000001</v>
      </c>
      <c r="AA30" s="2" t="s">
        <v>351</v>
      </c>
      <c r="AB30" s="2" t="s">
        <v>40</v>
      </c>
      <c r="AC30" s="2" t="s">
        <v>41</v>
      </c>
      <c r="AD30" s="2" t="s">
        <v>42</v>
      </c>
      <c r="AE30" s="2" t="s">
        <v>43</v>
      </c>
      <c r="AF30" s="2" t="s">
        <v>2916</v>
      </c>
      <c r="AG30" s="4" t="s">
        <v>198</v>
      </c>
    </row>
    <row r="31" spans="1:33" x14ac:dyDescent="0.25">
      <c r="A31" s="2">
        <v>2014</v>
      </c>
      <c r="B31" s="2">
        <v>1726</v>
      </c>
      <c r="C31" s="2" t="s">
        <v>903</v>
      </c>
      <c r="D31" s="2" t="s">
        <v>904</v>
      </c>
      <c r="E31" s="2" t="s">
        <v>905</v>
      </c>
      <c r="F31" s="2" t="s">
        <v>906</v>
      </c>
      <c r="G31" s="2" t="s">
        <v>907</v>
      </c>
      <c r="H31" s="2"/>
      <c r="I31" s="2" t="s">
        <v>489</v>
      </c>
      <c r="J31" s="2" t="s">
        <v>485</v>
      </c>
      <c r="K31" s="2" t="s">
        <v>908</v>
      </c>
      <c r="L31" s="2" t="s">
        <v>4637</v>
      </c>
      <c r="M31" s="2"/>
      <c r="N31" s="3">
        <v>41906</v>
      </c>
      <c r="O31" s="2" t="s">
        <v>71</v>
      </c>
      <c r="P31" s="2" t="s">
        <v>2882</v>
      </c>
      <c r="Q31" s="2" t="s">
        <v>2912</v>
      </c>
      <c r="R31" s="2" t="s">
        <v>2913</v>
      </c>
      <c r="S31" s="2" t="s">
        <v>2914</v>
      </c>
      <c r="T31" s="2" t="s">
        <v>2915</v>
      </c>
      <c r="U31" s="2" t="s">
        <v>4642</v>
      </c>
      <c r="V31" s="2">
        <v>4.7699999999999996</v>
      </c>
      <c r="W31" s="2">
        <v>2483</v>
      </c>
      <c r="X31" s="23">
        <v>4.7699999999999996</v>
      </c>
      <c r="Y31" s="2">
        <v>2500</v>
      </c>
      <c r="Z31" s="17">
        <f t="shared" si="1"/>
        <v>114.90929999999999</v>
      </c>
      <c r="AA31" s="2" t="s">
        <v>351</v>
      </c>
      <c r="AB31" s="2" t="s">
        <v>40</v>
      </c>
      <c r="AC31" s="2" t="s">
        <v>41</v>
      </c>
      <c r="AD31" s="2" t="s">
        <v>42</v>
      </c>
      <c r="AE31" s="2" t="s">
        <v>43</v>
      </c>
      <c r="AF31" s="2" t="s">
        <v>2916</v>
      </c>
      <c r="AG31" s="4" t="s">
        <v>198</v>
      </c>
    </row>
    <row r="32" spans="1:33" x14ac:dyDescent="0.25">
      <c r="A32" s="2">
        <v>2010</v>
      </c>
      <c r="B32" s="2">
        <v>21</v>
      </c>
      <c r="C32" s="2" t="s">
        <v>903</v>
      </c>
      <c r="D32" s="2" t="s">
        <v>904</v>
      </c>
      <c r="E32" s="2" t="s">
        <v>905</v>
      </c>
      <c r="F32" s="2" t="s">
        <v>906</v>
      </c>
      <c r="G32" s="2" t="s">
        <v>907</v>
      </c>
      <c r="H32" s="2"/>
      <c r="I32" s="2" t="s">
        <v>489</v>
      </c>
      <c r="J32" s="2" t="s">
        <v>490</v>
      </c>
      <c r="K32" s="2" t="s">
        <v>910</v>
      </c>
      <c r="L32" s="2" t="s">
        <v>4637</v>
      </c>
      <c r="M32" s="2"/>
      <c r="N32" s="3">
        <v>40407</v>
      </c>
      <c r="O32" s="2" t="s">
        <v>273</v>
      </c>
      <c r="P32" s="2" t="s">
        <v>793</v>
      </c>
      <c r="Q32" s="2"/>
      <c r="R32" s="2"/>
      <c r="S32" s="2"/>
      <c r="T32" s="2"/>
      <c r="U32" s="2"/>
      <c r="V32" s="2"/>
      <c r="W32" s="2"/>
      <c r="X32" s="23">
        <v>4.8099999999999996</v>
      </c>
      <c r="Y32" s="2">
        <v>2500</v>
      </c>
      <c r="Z32" s="17">
        <f t="shared" si="1"/>
        <v>115.87289999999999</v>
      </c>
      <c r="AA32" s="2" t="s">
        <v>351</v>
      </c>
      <c r="AB32" s="2" t="s">
        <v>40</v>
      </c>
      <c r="AC32" s="2" t="s">
        <v>41</v>
      </c>
      <c r="AD32" s="2" t="s">
        <v>42</v>
      </c>
      <c r="AE32" s="2" t="s">
        <v>43</v>
      </c>
      <c r="AF32" s="2" t="s">
        <v>1090</v>
      </c>
      <c r="AG32" s="4" t="s">
        <v>198</v>
      </c>
    </row>
    <row r="33" spans="1:33" x14ac:dyDescent="0.25">
      <c r="A33" s="2">
        <v>2015</v>
      </c>
      <c r="B33" s="2">
        <v>737</v>
      </c>
      <c r="C33" s="2" t="s">
        <v>903</v>
      </c>
      <c r="D33" s="2" t="s">
        <v>904</v>
      </c>
      <c r="E33" s="2" t="s">
        <v>905</v>
      </c>
      <c r="F33" s="2" t="s">
        <v>906</v>
      </c>
      <c r="G33" s="2" t="s">
        <v>907</v>
      </c>
      <c r="H33" s="2"/>
      <c r="I33" s="2" t="s">
        <v>489</v>
      </c>
      <c r="J33" s="2" t="s">
        <v>485</v>
      </c>
      <c r="K33" s="2" t="s">
        <v>908</v>
      </c>
      <c r="L33" s="2" t="s">
        <v>4637</v>
      </c>
      <c r="M33" s="2"/>
      <c r="N33" s="3">
        <v>42243</v>
      </c>
      <c r="O33" s="2" t="s">
        <v>71</v>
      </c>
      <c r="P33" s="2" t="s">
        <v>3614</v>
      </c>
      <c r="Q33" s="2" t="s">
        <v>3621</v>
      </c>
      <c r="R33" s="2" t="s">
        <v>3622</v>
      </c>
      <c r="S33" s="2" t="s">
        <v>3623</v>
      </c>
      <c r="T33" s="2" t="s">
        <v>3624</v>
      </c>
      <c r="U33" s="2" t="s">
        <v>4642</v>
      </c>
      <c r="V33" s="2">
        <v>5.07</v>
      </c>
      <c r="W33" s="2">
        <v>3399</v>
      </c>
      <c r="X33" s="23">
        <v>5.07</v>
      </c>
      <c r="Y33" s="2">
        <v>3400</v>
      </c>
      <c r="Z33" s="17">
        <f t="shared" si="1"/>
        <v>166.10536800000003</v>
      </c>
      <c r="AA33" s="2" t="s">
        <v>2180</v>
      </c>
      <c r="AB33" s="2" t="s">
        <v>1291</v>
      </c>
      <c r="AC33" s="2" t="s">
        <v>3332</v>
      </c>
      <c r="AD33" s="2" t="s">
        <v>42</v>
      </c>
      <c r="AE33" s="2" t="s">
        <v>338</v>
      </c>
      <c r="AF33" s="2" t="s">
        <v>3625</v>
      </c>
      <c r="AG33" s="4" t="s">
        <v>198</v>
      </c>
    </row>
    <row r="34" spans="1:33" x14ac:dyDescent="0.25">
      <c r="A34" s="2">
        <v>2003</v>
      </c>
      <c r="B34" s="2">
        <v>65</v>
      </c>
      <c r="C34" s="2" t="s">
        <v>174</v>
      </c>
      <c r="D34" s="2" t="s">
        <v>175</v>
      </c>
      <c r="E34" s="2" t="s">
        <v>176</v>
      </c>
      <c r="F34" s="2" t="s">
        <v>177</v>
      </c>
      <c r="G34" s="2" t="s">
        <v>178</v>
      </c>
      <c r="H34" s="2"/>
      <c r="I34" s="2" t="s">
        <v>104</v>
      </c>
      <c r="J34" s="2" t="s">
        <v>111</v>
      </c>
      <c r="K34" s="2" t="s">
        <v>179</v>
      </c>
      <c r="L34" s="2" t="s">
        <v>4637</v>
      </c>
      <c r="M34" s="2"/>
      <c r="N34" s="3">
        <v>37838</v>
      </c>
      <c r="O34" s="2" t="s">
        <v>71</v>
      </c>
      <c r="P34" s="2" t="s">
        <v>180</v>
      </c>
      <c r="Q34" s="2" t="s">
        <v>181</v>
      </c>
      <c r="R34" s="2" t="s">
        <v>182</v>
      </c>
      <c r="S34" s="2" t="s">
        <v>324</v>
      </c>
      <c r="T34" s="2" t="s">
        <v>325</v>
      </c>
      <c r="U34" s="2" t="s">
        <v>4680</v>
      </c>
      <c r="V34" s="2">
        <v>14.85</v>
      </c>
      <c r="W34" s="2">
        <v>1299</v>
      </c>
      <c r="X34" s="23">
        <f>V34*454/W34</f>
        <v>5.1900692840646645</v>
      </c>
      <c r="Y34" s="7">
        <v>1350</v>
      </c>
      <c r="Z34" s="17">
        <f t="shared" si="1"/>
        <v>67.515535288683594</v>
      </c>
      <c r="AA34" s="2" t="s">
        <v>39</v>
      </c>
      <c r="AB34" s="2" t="s">
        <v>40</v>
      </c>
      <c r="AC34" s="2" t="s">
        <v>41</v>
      </c>
      <c r="AD34" s="2" t="s">
        <v>42</v>
      </c>
      <c r="AE34" s="2" t="s">
        <v>43</v>
      </c>
      <c r="AF34" s="2"/>
      <c r="AG34" s="4"/>
    </row>
    <row r="35" spans="1:33" x14ac:dyDescent="0.25">
      <c r="A35" s="2">
        <v>2003</v>
      </c>
      <c r="B35" s="2">
        <v>66</v>
      </c>
      <c r="C35" s="2" t="s">
        <v>174</v>
      </c>
      <c r="D35" s="2" t="s">
        <v>175</v>
      </c>
      <c r="E35" s="2" t="s">
        <v>176</v>
      </c>
      <c r="F35" s="2" t="s">
        <v>177</v>
      </c>
      <c r="G35" s="2" t="s">
        <v>178</v>
      </c>
      <c r="H35" s="2"/>
      <c r="I35" s="2" t="s">
        <v>104</v>
      </c>
      <c r="J35" s="2" t="s">
        <v>50</v>
      </c>
      <c r="K35" s="2" t="s">
        <v>179</v>
      </c>
      <c r="L35" s="2" t="s">
        <v>4637</v>
      </c>
      <c r="M35" s="2"/>
      <c r="N35" s="3">
        <v>37838</v>
      </c>
      <c r="O35" s="2" t="s">
        <v>71</v>
      </c>
      <c r="P35" s="2" t="s">
        <v>180</v>
      </c>
      <c r="Q35" s="2" t="s">
        <v>181</v>
      </c>
      <c r="R35" s="2" t="s">
        <v>182</v>
      </c>
      <c r="S35" s="2" t="s">
        <v>326</v>
      </c>
      <c r="T35" s="2" t="s">
        <v>327</v>
      </c>
      <c r="U35" s="2" t="s">
        <v>4680</v>
      </c>
      <c r="V35" s="2">
        <v>14.96</v>
      </c>
      <c r="W35" s="2">
        <v>1259</v>
      </c>
      <c r="X35" s="23">
        <f>V35*454/W35</f>
        <v>5.3946306592533757</v>
      </c>
      <c r="Y35" s="7">
        <v>1350</v>
      </c>
      <c r="Z35" s="17">
        <f t="shared" si="1"/>
        <v>70.17659239396346</v>
      </c>
      <c r="AA35" s="2" t="s">
        <v>39</v>
      </c>
      <c r="AB35" s="2" t="s">
        <v>40</v>
      </c>
      <c r="AC35" s="2" t="s">
        <v>41</v>
      </c>
      <c r="AD35" s="2" t="s">
        <v>42</v>
      </c>
      <c r="AE35" s="2" t="s">
        <v>43</v>
      </c>
      <c r="AF35" s="2"/>
      <c r="AG35" s="4"/>
    </row>
    <row r="36" spans="1:33" x14ac:dyDescent="0.25">
      <c r="A36" s="2">
        <v>2003</v>
      </c>
      <c r="B36" s="2">
        <v>67</v>
      </c>
      <c r="C36" s="2" t="s">
        <v>174</v>
      </c>
      <c r="D36" s="2" t="s">
        <v>175</v>
      </c>
      <c r="E36" s="2" t="s">
        <v>176</v>
      </c>
      <c r="F36" s="2" t="s">
        <v>177</v>
      </c>
      <c r="G36" s="2" t="s">
        <v>178</v>
      </c>
      <c r="H36" s="2"/>
      <c r="I36" s="2" t="s">
        <v>104</v>
      </c>
      <c r="J36" s="2" t="s">
        <v>203</v>
      </c>
      <c r="K36" s="2" t="s">
        <v>328</v>
      </c>
      <c r="L36" s="2" t="s">
        <v>4637</v>
      </c>
      <c r="M36" s="2"/>
      <c r="N36" s="3">
        <v>37838</v>
      </c>
      <c r="O36" s="2" t="s">
        <v>71</v>
      </c>
      <c r="P36" s="2" t="s">
        <v>180</v>
      </c>
      <c r="Q36" s="2" t="s">
        <v>181</v>
      </c>
      <c r="R36" s="2" t="s">
        <v>182</v>
      </c>
      <c r="S36" s="2" t="s">
        <v>329</v>
      </c>
      <c r="T36" s="2" t="s">
        <v>330</v>
      </c>
      <c r="U36" s="2" t="s">
        <v>4680</v>
      </c>
      <c r="V36" s="2">
        <v>16.13</v>
      </c>
      <c r="W36" s="2">
        <v>1305</v>
      </c>
      <c r="X36" s="23">
        <f>V36*454/W36</f>
        <v>5.6115095785440605</v>
      </c>
      <c r="Y36" s="7">
        <v>1350</v>
      </c>
      <c r="Z36" s="17">
        <f t="shared" si="1"/>
        <v>72.997883503448278</v>
      </c>
      <c r="AA36" s="2" t="s">
        <v>39</v>
      </c>
      <c r="AB36" s="2" t="s">
        <v>40</v>
      </c>
      <c r="AC36" s="2" t="s">
        <v>41</v>
      </c>
      <c r="AD36" s="2" t="s">
        <v>42</v>
      </c>
      <c r="AE36" s="2" t="s">
        <v>43</v>
      </c>
      <c r="AF36" s="2"/>
      <c r="AG36" s="4"/>
    </row>
    <row r="37" spans="1:33" x14ac:dyDescent="0.25">
      <c r="A37" s="2">
        <v>2015</v>
      </c>
      <c r="B37" s="2">
        <v>735</v>
      </c>
      <c r="C37" s="2" t="s">
        <v>903</v>
      </c>
      <c r="D37" s="2" t="s">
        <v>904</v>
      </c>
      <c r="E37" s="2" t="s">
        <v>905</v>
      </c>
      <c r="F37" s="2" t="s">
        <v>906</v>
      </c>
      <c r="G37" s="2" t="s">
        <v>907</v>
      </c>
      <c r="H37" s="2"/>
      <c r="I37" s="2" t="s">
        <v>489</v>
      </c>
      <c r="J37" s="2" t="s">
        <v>485</v>
      </c>
      <c r="K37" s="2" t="s">
        <v>908</v>
      </c>
      <c r="L37" s="2" t="s">
        <v>4637</v>
      </c>
      <c r="M37" s="2"/>
      <c r="N37" s="3">
        <v>42242</v>
      </c>
      <c r="O37" s="2" t="s">
        <v>71</v>
      </c>
      <c r="P37" s="2" t="s">
        <v>3614</v>
      </c>
      <c r="Q37" s="2" t="s">
        <v>3615</v>
      </c>
      <c r="R37" s="2" t="s">
        <v>3616</v>
      </c>
      <c r="S37" s="2" t="s">
        <v>3617</v>
      </c>
      <c r="T37" s="2" t="s">
        <v>3618</v>
      </c>
      <c r="U37" s="2" t="s">
        <v>4642</v>
      </c>
      <c r="V37" s="2">
        <v>5.73</v>
      </c>
      <c r="W37" s="2">
        <v>2502</v>
      </c>
      <c r="X37" s="23">
        <v>5.73</v>
      </c>
      <c r="Y37" s="2">
        <v>2500</v>
      </c>
      <c r="Z37" s="17">
        <f t="shared" si="1"/>
        <v>138.03570000000002</v>
      </c>
      <c r="AA37" s="2" t="s">
        <v>2180</v>
      </c>
      <c r="AB37" s="2" t="s">
        <v>1291</v>
      </c>
      <c r="AC37" s="2" t="s">
        <v>3332</v>
      </c>
      <c r="AD37" s="2" t="s">
        <v>42</v>
      </c>
      <c r="AE37" s="2" t="s">
        <v>43</v>
      </c>
      <c r="AF37" s="2"/>
      <c r="AG37" s="4" t="s">
        <v>198</v>
      </c>
    </row>
    <row r="38" spans="1:33" x14ac:dyDescent="0.25">
      <c r="A38" s="2">
        <v>2015</v>
      </c>
      <c r="B38" s="2">
        <v>738</v>
      </c>
      <c r="C38" s="2" t="s">
        <v>903</v>
      </c>
      <c r="D38" s="2" t="s">
        <v>904</v>
      </c>
      <c r="E38" s="2" t="s">
        <v>905</v>
      </c>
      <c r="F38" s="2" t="s">
        <v>906</v>
      </c>
      <c r="G38" s="2" t="s">
        <v>907</v>
      </c>
      <c r="H38" s="2"/>
      <c r="I38" s="2" t="s">
        <v>489</v>
      </c>
      <c r="J38" s="2" t="s">
        <v>490</v>
      </c>
      <c r="K38" s="2" t="s">
        <v>910</v>
      </c>
      <c r="L38" s="2" t="s">
        <v>4637</v>
      </c>
      <c r="M38" s="2"/>
      <c r="N38" s="3">
        <v>42243</v>
      </c>
      <c r="O38" s="2" t="s">
        <v>71</v>
      </c>
      <c r="P38" s="2" t="s">
        <v>3614</v>
      </c>
      <c r="Q38" s="2" t="s">
        <v>3621</v>
      </c>
      <c r="R38" s="2" t="s">
        <v>3622</v>
      </c>
      <c r="S38" s="2" t="s">
        <v>3626</v>
      </c>
      <c r="T38" s="2" t="s">
        <v>3627</v>
      </c>
      <c r="U38" s="2" t="s">
        <v>4642</v>
      </c>
      <c r="V38" s="2">
        <v>6.19</v>
      </c>
      <c r="W38" s="2">
        <v>3262</v>
      </c>
      <c r="X38" s="23">
        <v>6.19</v>
      </c>
      <c r="Y38" s="2">
        <v>3400</v>
      </c>
      <c r="Z38" s="17">
        <f t="shared" si="1"/>
        <v>202.79925600000001</v>
      </c>
      <c r="AA38" s="2" t="s">
        <v>2180</v>
      </c>
      <c r="AB38" s="2" t="s">
        <v>1291</v>
      </c>
      <c r="AC38" s="2" t="s">
        <v>3332</v>
      </c>
      <c r="AD38" s="2" t="s">
        <v>42</v>
      </c>
      <c r="AE38" s="2" t="s">
        <v>338</v>
      </c>
      <c r="AF38" s="2" t="s">
        <v>3625</v>
      </c>
      <c r="AG38" s="4" t="s">
        <v>198</v>
      </c>
    </row>
    <row r="39" spans="1:33" x14ac:dyDescent="0.25">
      <c r="A39" s="2">
        <v>2007</v>
      </c>
      <c r="B39" s="2">
        <v>1057</v>
      </c>
      <c r="C39" s="2" t="s">
        <v>903</v>
      </c>
      <c r="D39" s="2" t="s">
        <v>904</v>
      </c>
      <c r="E39" s="2" t="s">
        <v>905</v>
      </c>
      <c r="F39" s="2" t="s">
        <v>906</v>
      </c>
      <c r="G39" s="2" t="s">
        <v>907</v>
      </c>
      <c r="H39" s="2"/>
      <c r="I39" s="2" t="s">
        <v>489</v>
      </c>
      <c r="J39" s="2" t="s">
        <v>485</v>
      </c>
      <c r="K39" s="2" t="s">
        <v>908</v>
      </c>
      <c r="L39" s="2" t="s">
        <v>4637</v>
      </c>
      <c r="M39" s="2"/>
      <c r="N39" s="3">
        <v>39195</v>
      </c>
      <c r="O39" s="2" t="s">
        <v>273</v>
      </c>
      <c r="P39" s="2" t="s">
        <v>809</v>
      </c>
      <c r="Q39" s="2"/>
      <c r="R39" s="2"/>
      <c r="S39" s="2"/>
      <c r="T39" s="2"/>
      <c r="U39" s="2"/>
      <c r="V39" s="2"/>
      <c r="W39" s="2"/>
      <c r="X39" s="23"/>
      <c r="Y39" s="2">
        <v>2500</v>
      </c>
      <c r="Z39" s="17">
        <f t="shared" si="1"/>
        <v>0</v>
      </c>
      <c r="AA39" s="2" t="s">
        <v>39</v>
      </c>
      <c r="AB39" s="2" t="s">
        <v>275</v>
      </c>
      <c r="AC39" s="2" t="s">
        <v>41</v>
      </c>
      <c r="AD39" s="2" t="s">
        <v>42</v>
      </c>
      <c r="AE39" s="2" t="s">
        <v>43</v>
      </c>
      <c r="AF39" s="2"/>
      <c r="AG39" s="4" t="s">
        <v>198</v>
      </c>
    </row>
    <row r="40" spans="1:33" x14ac:dyDescent="0.25">
      <c r="A40" s="2">
        <v>2007</v>
      </c>
      <c r="B40" s="2">
        <v>1058</v>
      </c>
      <c r="C40" s="2" t="s">
        <v>903</v>
      </c>
      <c r="D40" s="2" t="s">
        <v>904</v>
      </c>
      <c r="E40" s="2" t="s">
        <v>905</v>
      </c>
      <c r="F40" s="2" t="s">
        <v>906</v>
      </c>
      <c r="G40" s="2" t="s">
        <v>907</v>
      </c>
      <c r="H40" s="2"/>
      <c r="I40" s="2" t="s">
        <v>489</v>
      </c>
      <c r="J40" s="2" t="s">
        <v>485</v>
      </c>
      <c r="K40" s="2" t="s">
        <v>908</v>
      </c>
      <c r="L40" s="2" t="s">
        <v>4637</v>
      </c>
      <c r="M40" s="2"/>
      <c r="N40" s="3">
        <v>39195</v>
      </c>
      <c r="O40" s="2" t="s">
        <v>273</v>
      </c>
      <c r="P40" s="2" t="s">
        <v>809</v>
      </c>
      <c r="Q40" s="2"/>
      <c r="R40" s="2"/>
      <c r="S40" s="2"/>
      <c r="T40" s="2"/>
      <c r="U40" s="2"/>
      <c r="V40" s="2"/>
      <c r="W40" s="2"/>
      <c r="X40" s="23"/>
      <c r="Y40" s="2">
        <v>2500</v>
      </c>
      <c r="Z40" s="17">
        <f t="shared" si="1"/>
        <v>0</v>
      </c>
      <c r="AA40" s="2" t="s">
        <v>39</v>
      </c>
      <c r="AB40" s="2" t="s">
        <v>40</v>
      </c>
      <c r="AC40" s="2" t="s">
        <v>41</v>
      </c>
      <c r="AD40" s="2" t="s">
        <v>42</v>
      </c>
      <c r="AE40" s="2" t="s">
        <v>43</v>
      </c>
      <c r="AF40" s="2"/>
      <c r="AG40" s="4" t="s">
        <v>198</v>
      </c>
    </row>
    <row r="41" spans="1:33" x14ac:dyDescent="0.25">
      <c r="A41" s="2">
        <v>2008</v>
      </c>
      <c r="B41" s="2">
        <v>1182</v>
      </c>
      <c r="C41" s="2" t="s">
        <v>903</v>
      </c>
      <c r="D41" s="2" t="s">
        <v>904</v>
      </c>
      <c r="E41" s="2" t="s">
        <v>905</v>
      </c>
      <c r="F41" s="2" t="s">
        <v>906</v>
      </c>
      <c r="G41" s="2" t="s">
        <v>907</v>
      </c>
      <c r="H41" s="2"/>
      <c r="I41" s="2" t="s">
        <v>489</v>
      </c>
      <c r="J41" s="2" t="s">
        <v>485</v>
      </c>
      <c r="K41" s="2" t="s">
        <v>908</v>
      </c>
      <c r="L41" s="2" t="s">
        <v>4637</v>
      </c>
      <c r="M41" s="2"/>
      <c r="N41" s="3">
        <v>39694</v>
      </c>
      <c r="O41" s="2" t="s">
        <v>273</v>
      </c>
      <c r="P41" s="2" t="s">
        <v>793</v>
      </c>
      <c r="Q41" s="2"/>
      <c r="R41" s="2"/>
      <c r="S41" s="2"/>
      <c r="T41" s="2"/>
      <c r="U41" s="2"/>
      <c r="V41" s="2"/>
      <c r="W41" s="2"/>
      <c r="X41" s="23"/>
      <c r="Y41" s="2">
        <v>2500</v>
      </c>
      <c r="Z41" s="17">
        <f t="shared" si="1"/>
        <v>0</v>
      </c>
      <c r="AA41" s="2" t="s">
        <v>351</v>
      </c>
      <c r="AB41" s="2" t="s">
        <v>275</v>
      </c>
      <c r="AC41" s="2" t="s">
        <v>41</v>
      </c>
      <c r="AD41" s="2" t="s">
        <v>42</v>
      </c>
      <c r="AE41" s="2" t="s">
        <v>43</v>
      </c>
      <c r="AF41" s="2"/>
      <c r="AG41" s="4" t="s">
        <v>198</v>
      </c>
    </row>
    <row r="42" spans="1:33" x14ac:dyDescent="0.25">
      <c r="A42" s="2">
        <v>2008</v>
      </c>
      <c r="B42" s="2">
        <v>1183</v>
      </c>
      <c r="C42" s="2" t="s">
        <v>903</v>
      </c>
      <c r="D42" s="2" t="s">
        <v>904</v>
      </c>
      <c r="E42" s="2" t="s">
        <v>905</v>
      </c>
      <c r="F42" s="2" t="s">
        <v>906</v>
      </c>
      <c r="G42" s="2" t="s">
        <v>907</v>
      </c>
      <c r="H42" s="2"/>
      <c r="I42" s="2" t="s">
        <v>489</v>
      </c>
      <c r="J42" s="2" t="s">
        <v>485</v>
      </c>
      <c r="K42" s="2" t="s">
        <v>908</v>
      </c>
      <c r="L42" s="2" t="s">
        <v>4637</v>
      </c>
      <c r="M42" s="2"/>
      <c r="N42" s="3">
        <v>39694</v>
      </c>
      <c r="O42" s="2" t="s">
        <v>273</v>
      </c>
      <c r="P42" s="2" t="s">
        <v>793</v>
      </c>
      <c r="Q42" s="2"/>
      <c r="R42" s="2"/>
      <c r="S42" s="2"/>
      <c r="T42" s="2"/>
      <c r="U42" s="2"/>
      <c r="V42" s="2"/>
      <c r="W42" s="2"/>
      <c r="X42" s="23"/>
      <c r="Y42" s="2">
        <v>2500</v>
      </c>
      <c r="Z42" s="17">
        <f t="shared" si="1"/>
        <v>0</v>
      </c>
      <c r="AA42" s="2" t="s">
        <v>351</v>
      </c>
      <c r="AB42" s="2" t="s">
        <v>40</v>
      </c>
      <c r="AC42" s="2" t="s">
        <v>41</v>
      </c>
      <c r="AD42" s="2" t="s">
        <v>42</v>
      </c>
      <c r="AE42" s="2" t="s">
        <v>43</v>
      </c>
      <c r="AF42" s="2"/>
      <c r="AG42" s="4" t="s">
        <v>198</v>
      </c>
    </row>
    <row r="43" spans="1:33" x14ac:dyDescent="0.25">
      <c r="A43" s="2">
        <v>2009</v>
      </c>
      <c r="B43" s="2">
        <v>51</v>
      </c>
      <c r="C43" s="2" t="s">
        <v>903</v>
      </c>
      <c r="D43" s="2" t="s">
        <v>904</v>
      </c>
      <c r="E43" s="2" t="s">
        <v>905</v>
      </c>
      <c r="F43" s="2" t="s">
        <v>906</v>
      </c>
      <c r="G43" s="2" t="s">
        <v>907</v>
      </c>
      <c r="H43" s="2"/>
      <c r="I43" s="2" t="s">
        <v>489</v>
      </c>
      <c r="J43" s="2" t="s">
        <v>485</v>
      </c>
      <c r="K43" s="2" t="s">
        <v>908</v>
      </c>
      <c r="L43" s="2" t="s">
        <v>4637</v>
      </c>
      <c r="M43" s="2"/>
      <c r="N43" s="3">
        <v>39967</v>
      </c>
      <c r="O43" s="2" t="s">
        <v>273</v>
      </c>
      <c r="P43" s="2" t="s">
        <v>793</v>
      </c>
      <c r="Q43" s="2"/>
      <c r="R43" s="2"/>
      <c r="S43" s="2"/>
      <c r="T43" s="2"/>
      <c r="U43" s="2"/>
      <c r="V43" s="2"/>
      <c r="W43" s="2"/>
      <c r="X43" s="23"/>
      <c r="Y43" s="2">
        <v>2500</v>
      </c>
      <c r="Z43" s="17">
        <f t="shared" si="1"/>
        <v>0</v>
      </c>
      <c r="AA43" s="2" t="s">
        <v>351</v>
      </c>
      <c r="AB43" s="2" t="s">
        <v>40</v>
      </c>
      <c r="AC43" s="2" t="s">
        <v>41</v>
      </c>
      <c r="AD43" s="2" t="s">
        <v>42</v>
      </c>
      <c r="AE43" s="2" t="s">
        <v>43</v>
      </c>
      <c r="AF43" s="2"/>
      <c r="AG43" s="4" t="s">
        <v>198</v>
      </c>
    </row>
    <row r="44" spans="1:33" x14ac:dyDescent="0.25">
      <c r="A44" s="2">
        <v>2009</v>
      </c>
      <c r="B44" s="2">
        <v>52</v>
      </c>
      <c r="C44" s="2" t="s">
        <v>903</v>
      </c>
      <c r="D44" s="2" t="s">
        <v>904</v>
      </c>
      <c r="E44" s="2" t="s">
        <v>905</v>
      </c>
      <c r="F44" s="2" t="s">
        <v>906</v>
      </c>
      <c r="G44" s="2" t="s">
        <v>907</v>
      </c>
      <c r="H44" s="2"/>
      <c r="I44" s="2" t="s">
        <v>489</v>
      </c>
      <c r="J44" s="2" t="s">
        <v>485</v>
      </c>
      <c r="K44" s="2" t="s">
        <v>908</v>
      </c>
      <c r="L44" s="2" t="s">
        <v>4637</v>
      </c>
      <c r="M44" s="2"/>
      <c r="N44" s="3">
        <v>39967</v>
      </c>
      <c r="O44" s="2" t="s">
        <v>273</v>
      </c>
      <c r="P44" s="2" t="s">
        <v>793</v>
      </c>
      <c r="Q44" s="2"/>
      <c r="R44" s="2"/>
      <c r="S44" s="2"/>
      <c r="T44" s="2"/>
      <c r="U44" s="2"/>
      <c r="V44" s="2"/>
      <c r="W44" s="2"/>
      <c r="X44" s="23"/>
      <c r="Y44" s="2">
        <v>2500</v>
      </c>
      <c r="Z44" s="17">
        <f t="shared" si="1"/>
        <v>0</v>
      </c>
      <c r="AA44" s="2" t="s">
        <v>351</v>
      </c>
      <c r="AB44" s="2" t="s">
        <v>275</v>
      </c>
      <c r="AC44" s="2" t="s">
        <v>41</v>
      </c>
      <c r="AD44" s="2" t="s">
        <v>42</v>
      </c>
      <c r="AE44" s="2" t="s">
        <v>43</v>
      </c>
      <c r="AF44" s="2"/>
      <c r="AG44" s="4" t="s">
        <v>198</v>
      </c>
    </row>
    <row r="45" spans="1:33" x14ac:dyDescent="0.25">
      <c r="A45" s="2">
        <v>2007</v>
      </c>
      <c r="B45" s="2">
        <v>1061</v>
      </c>
      <c r="C45" s="2" t="s">
        <v>903</v>
      </c>
      <c r="D45" s="2" t="s">
        <v>904</v>
      </c>
      <c r="E45" s="2" t="s">
        <v>905</v>
      </c>
      <c r="F45" s="2" t="s">
        <v>906</v>
      </c>
      <c r="G45" s="2" t="s">
        <v>907</v>
      </c>
      <c r="H45" s="2"/>
      <c r="I45" s="2" t="s">
        <v>489</v>
      </c>
      <c r="J45" s="2" t="s">
        <v>490</v>
      </c>
      <c r="K45" s="2" t="s">
        <v>910</v>
      </c>
      <c r="L45" s="2" t="s">
        <v>4637</v>
      </c>
      <c r="M45" s="2"/>
      <c r="N45" s="3">
        <v>39202</v>
      </c>
      <c r="O45" s="2" t="s">
        <v>273</v>
      </c>
      <c r="P45" s="2" t="s">
        <v>911</v>
      </c>
      <c r="Q45" s="2"/>
      <c r="R45" s="2"/>
      <c r="S45" s="2"/>
      <c r="T45" s="2"/>
      <c r="U45" s="2"/>
      <c r="V45" s="2"/>
      <c r="W45" s="2"/>
      <c r="X45" s="23"/>
      <c r="Y45" s="2">
        <v>2500</v>
      </c>
      <c r="Z45" s="17">
        <f t="shared" si="1"/>
        <v>0</v>
      </c>
      <c r="AA45" s="2" t="s">
        <v>39</v>
      </c>
      <c r="AB45" s="2" t="s">
        <v>275</v>
      </c>
      <c r="AC45" s="2" t="s">
        <v>41</v>
      </c>
      <c r="AD45" s="2" t="s">
        <v>42</v>
      </c>
      <c r="AE45" s="2" t="s">
        <v>43</v>
      </c>
      <c r="AF45" s="2"/>
      <c r="AG45" s="4" t="s">
        <v>198</v>
      </c>
    </row>
    <row r="46" spans="1:33" x14ac:dyDescent="0.25">
      <c r="A46" s="2">
        <v>2007</v>
      </c>
      <c r="B46" s="2">
        <v>1062</v>
      </c>
      <c r="C46" s="2" t="s">
        <v>903</v>
      </c>
      <c r="D46" s="2" t="s">
        <v>904</v>
      </c>
      <c r="E46" s="2" t="s">
        <v>905</v>
      </c>
      <c r="F46" s="2" t="s">
        <v>906</v>
      </c>
      <c r="G46" s="2" t="s">
        <v>907</v>
      </c>
      <c r="H46" s="2"/>
      <c r="I46" s="2" t="s">
        <v>489</v>
      </c>
      <c r="J46" s="2" t="s">
        <v>490</v>
      </c>
      <c r="K46" s="2" t="s">
        <v>910</v>
      </c>
      <c r="L46" s="2" t="s">
        <v>4637</v>
      </c>
      <c r="M46" s="2"/>
      <c r="N46" s="3">
        <v>39202</v>
      </c>
      <c r="O46" s="2" t="s">
        <v>273</v>
      </c>
      <c r="P46" s="2" t="s">
        <v>911</v>
      </c>
      <c r="Q46" s="2"/>
      <c r="R46" s="2"/>
      <c r="S46" s="2"/>
      <c r="T46" s="2"/>
      <c r="U46" s="2"/>
      <c r="V46" s="2"/>
      <c r="W46" s="2"/>
      <c r="X46" s="23"/>
      <c r="Y46" s="2">
        <v>2500</v>
      </c>
      <c r="Z46" s="17">
        <f t="shared" si="1"/>
        <v>0</v>
      </c>
      <c r="AA46" s="2" t="s">
        <v>39</v>
      </c>
      <c r="AB46" s="2" t="s">
        <v>40</v>
      </c>
      <c r="AC46" s="2" t="s">
        <v>41</v>
      </c>
      <c r="AD46" s="2" t="s">
        <v>42</v>
      </c>
      <c r="AE46" s="2" t="s">
        <v>43</v>
      </c>
      <c r="AF46" s="2"/>
      <c r="AG46" s="4" t="s">
        <v>198</v>
      </c>
    </row>
    <row r="47" spans="1:33" x14ac:dyDescent="0.25">
      <c r="A47" s="2">
        <v>2008</v>
      </c>
      <c r="B47" s="2">
        <v>1184</v>
      </c>
      <c r="C47" s="2" t="s">
        <v>903</v>
      </c>
      <c r="D47" s="2" t="s">
        <v>904</v>
      </c>
      <c r="E47" s="2" t="s">
        <v>905</v>
      </c>
      <c r="F47" s="2" t="s">
        <v>906</v>
      </c>
      <c r="G47" s="2" t="s">
        <v>907</v>
      </c>
      <c r="H47" s="2"/>
      <c r="I47" s="2" t="s">
        <v>489</v>
      </c>
      <c r="J47" s="2" t="s">
        <v>490</v>
      </c>
      <c r="K47" s="2" t="s">
        <v>910</v>
      </c>
      <c r="L47" s="2" t="s">
        <v>4637</v>
      </c>
      <c r="M47" s="2"/>
      <c r="N47" s="3">
        <v>39694</v>
      </c>
      <c r="O47" s="2" t="s">
        <v>273</v>
      </c>
      <c r="P47" s="2" t="s">
        <v>793</v>
      </c>
      <c r="Q47" s="2"/>
      <c r="R47" s="2"/>
      <c r="S47" s="2"/>
      <c r="T47" s="2"/>
      <c r="U47" s="2"/>
      <c r="V47" s="2"/>
      <c r="W47" s="2"/>
      <c r="X47" s="23"/>
      <c r="Y47" s="2">
        <v>2500</v>
      </c>
      <c r="Z47" s="17">
        <f t="shared" si="1"/>
        <v>0</v>
      </c>
      <c r="AA47" s="2" t="s">
        <v>351</v>
      </c>
      <c r="AB47" s="2" t="s">
        <v>40</v>
      </c>
      <c r="AC47" s="2" t="s">
        <v>41</v>
      </c>
      <c r="AD47" s="2" t="s">
        <v>42</v>
      </c>
      <c r="AE47" s="2" t="s">
        <v>43</v>
      </c>
      <c r="AF47" s="2"/>
      <c r="AG47" s="4" t="s">
        <v>198</v>
      </c>
    </row>
    <row r="48" spans="1:33" x14ac:dyDescent="0.25">
      <c r="A48" s="2">
        <v>2008</v>
      </c>
      <c r="B48" s="2">
        <v>1185</v>
      </c>
      <c r="C48" s="2" t="s">
        <v>903</v>
      </c>
      <c r="D48" s="2" t="s">
        <v>904</v>
      </c>
      <c r="E48" s="2" t="s">
        <v>905</v>
      </c>
      <c r="F48" s="2" t="s">
        <v>906</v>
      </c>
      <c r="G48" s="2" t="s">
        <v>907</v>
      </c>
      <c r="H48" s="2"/>
      <c r="I48" s="2" t="s">
        <v>489</v>
      </c>
      <c r="J48" s="2" t="s">
        <v>490</v>
      </c>
      <c r="K48" s="2" t="s">
        <v>910</v>
      </c>
      <c r="L48" s="2" t="s">
        <v>4637</v>
      </c>
      <c r="M48" s="2"/>
      <c r="N48" s="3">
        <v>39694</v>
      </c>
      <c r="O48" s="2" t="s">
        <v>273</v>
      </c>
      <c r="P48" s="2" t="s">
        <v>793</v>
      </c>
      <c r="Q48" s="2"/>
      <c r="R48" s="2"/>
      <c r="S48" s="2"/>
      <c r="T48" s="2"/>
      <c r="U48" s="2"/>
      <c r="V48" s="2"/>
      <c r="W48" s="2"/>
      <c r="X48" s="23"/>
      <c r="Y48" s="2">
        <v>2500</v>
      </c>
      <c r="Z48" s="17">
        <f t="shared" si="1"/>
        <v>0</v>
      </c>
      <c r="AA48" s="2" t="s">
        <v>351</v>
      </c>
      <c r="AB48" s="2" t="s">
        <v>275</v>
      </c>
      <c r="AC48" s="2" t="s">
        <v>41</v>
      </c>
      <c r="AD48" s="2" t="s">
        <v>42</v>
      </c>
      <c r="AE48" s="2" t="s">
        <v>43</v>
      </c>
      <c r="AF48" s="2"/>
      <c r="AG48" s="4" t="s">
        <v>198</v>
      </c>
    </row>
    <row r="49" spans="1:33" x14ac:dyDescent="0.25">
      <c r="A49" s="2">
        <v>2009</v>
      </c>
      <c r="B49" s="2">
        <v>53</v>
      </c>
      <c r="C49" s="2" t="s">
        <v>903</v>
      </c>
      <c r="D49" s="2" t="s">
        <v>904</v>
      </c>
      <c r="E49" s="2" t="s">
        <v>905</v>
      </c>
      <c r="F49" s="2" t="s">
        <v>906</v>
      </c>
      <c r="G49" s="2" t="s">
        <v>907</v>
      </c>
      <c r="H49" s="2"/>
      <c r="I49" s="2" t="s">
        <v>489</v>
      </c>
      <c r="J49" s="2" t="s">
        <v>490</v>
      </c>
      <c r="K49" s="2" t="s">
        <v>910</v>
      </c>
      <c r="L49" s="2" t="s">
        <v>4637</v>
      </c>
      <c r="M49" s="2"/>
      <c r="N49" s="3">
        <v>39967</v>
      </c>
      <c r="O49" s="2" t="s">
        <v>273</v>
      </c>
      <c r="P49" s="2" t="s">
        <v>793</v>
      </c>
      <c r="Q49" s="2"/>
      <c r="R49" s="2"/>
      <c r="S49" s="2"/>
      <c r="T49" s="2"/>
      <c r="U49" s="2"/>
      <c r="V49" s="2"/>
      <c r="W49" s="2"/>
      <c r="X49" s="23"/>
      <c r="Y49" s="2">
        <v>2500</v>
      </c>
      <c r="Z49" s="17">
        <f t="shared" si="1"/>
        <v>0</v>
      </c>
      <c r="AA49" s="2" t="s">
        <v>351</v>
      </c>
      <c r="AB49" s="2" t="s">
        <v>275</v>
      </c>
      <c r="AC49" s="2" t="s">
        <v>41</v>
      </c>
      <c r="AD49" s="2" t="s">
        <v>42</v>
      </c>
      <c r="AE49" s="2" t="s">
        <v>43</v>
      </c>
      <c r="AF49" s="2"/>
      <c r="AG49" s="4" t="s">
        <v>198</v>
      </c>
    </row>
    <row r="50" spans="1:33" x14ac:dyDescent="0.25">
      <c r="A50" s="2">
        <v>2009</v>
      </c>
      <c r="B50" s="2">
        <v>54</v>
      </c>
      <c r="C50" s="2" t="s">
        <v>903</v>
      </c>
      <c r="D50" s="2" t="s">
        <v>904</v>
      </c>
      <c r="E50" s="2" t="s">
        <v>905</v>
      </c>
      <c r="F50" s="2" t="s">
        <v>906</v>
      </c>
      <c r="G50" s="2" t="s">
        <v>907</v>
      </c>
      <c r="H50" s="2"/>
      <c r="I50" s="2" t="s">
        <v>489</v>
      </c>
      <c r="J50" s="2" t="s">
        <v>490</v>
      </c>
      <c r="K50" s="2" t="s">
        <v>910</v>
      </c>
      <c r="L50" s="2" t="s">
        <v>4637</v>
      </c>
      <c r="M50" s="2"/>
      <c r="N50" s="3">
        <v>39967</v>
      </c>
      <c r="O50" s="2" t="s">
        <v>273</v>
      </c>
      <c r="P50" s="2" t="s">
        <v>793</v>
      </c>
      <c r="Q50" s="2"/>
      <c r="R50" s="2"/>
      <c r="S50" s="2"/>
      <c r="T50" s="2"/>
      <c r="U50" s="2"/>
      <c r="V50" s="2"/>
      <c r="W50" s="2"/>
      <c r="X50" s="23"/>
      <c r="Y50" s="2">
        <v>2500</v>
      </c>
      <c r="Z50" s="17">
        <f t="shared" si="1"/>
        <v>0</v>
      </c>
      <c r="AA50" s="2" t="s">
        <v>351</v>
      </c>
      <c r="AB50" s="2" t="s">
        <v>40</v>
      </c>
      <c r="AC50" s="2" t="s">
        <v>41</v>
      </c>
      <c r="AD50" s="2" t="s">
        <v>42</v>
      </c>
      <c r="AE50" s="2" t="s">
        <v>43</v>
      </c>
      <c r="AF50" s="2"/>
      <c r="AG50" s="4" t="s">
        <v>198</v>
      </c>
    </row>
    <row r="51" spans="1:33" x14ac:dyDescent="0.25">
      <c r="A51" s="2">
        <v>2007</v>
      </c>
      <c r="B51" s="2">
        <v>1059</v>
      </c>
      <c r="C51" s="2" t="s">
        <v>903</v>
      </c>
      <c r="D51" s="2" t="s">
        <v>904</v>
      </c>
      <c r="E51" s="2" t="s">
        <v>905</v>
      </c>
      <c r="F51" s="2" t="s">
        <v>906</v>
      </c>
      <c r="G51" s="2" t="s">
        <v>907</v>
      </c>
      <c r="H51" s="2"/>
      <c r="I51" s="2" t="s">
        <v>489</v>
      </c>
      <c r="J51" s="2" t="s">
        <v>542</v>
      </c>
      <c r="K51" s="2" t="s">
        <v>909</v>
      </c>
      <c r="L51" s="2" t="s">
        <v>4637</v>
      </c>
      <c r="M51" s="2"/>
      <c r="N51" s="3">
        <v>39196</v>
      </c>
      <c r="O51" s="2" t="s">
        <v>273</v>
      </c>
      <c r="P51" s="2" t="s">
        <v>809</v>
      </c>
      <c r="Q51" s="2"/>
      <c r="R51" s="2"/>
      <c r="S51" s="2"/>
      <c r="T51" s="2"/>
      <c r="U51" s="2"/>
      <c r="V51" s="2"/>
      <c r="W51" s="2"/>
      <c r="X51" s="23"/>
      <c r="Y51" s="2">
        <v>2500</v>
      </c>
      <c r="Z51" s="17">
        <f t="shared" si="1"/>
        <v>0</v>
      </c>
      <c r="AA51" s="2" t="s">
        <v>39</v>
      </c>
      <c r="AB51" s="2" t="s">
        <v>40</v>
      </c>
      <c r="AC51" s="2" t="s">
        <v>41</v>
      </c>
      <c r="AD51" s="2" t="s">
        <v>42</v>
      </c>
      <c r="AE51" s="2" t="s">
        <v>43</v>
      </c>
      <c r="AF51" s="2"/>
      <c r="AG51" s="4" t="s">
        <v>198</v>
      </c>
    </row>
    <row r="52" spans="1:33" x14ac:dyDescent="0.25">
      <c r="A52" s="2">
        <v>2007</v>
      </c>
      <c r="B52" s="2">
        <v>1060</v>
      </c>
      <c r="C52" s="2" t="s">
        <v>903</v>
      </c>
      <c r="D52" s="2" t="s">
        <v>904</v>
      </c>
      <c r="E52" s="2" t="s">
        <v>905</v>
      </c>
      <c r="F52" s="2" t="s">
        <v>906</v>
      </c>
      <c r="G52" s="2" t="s">
        <v>907</v>
      </c>
      <c r="H52" s="2"/>
      <c r="I52" s="2" t="s">
        <v>489</v>
      </c>
      <c r="J52" s="2" t="s">
        <v>542</v>
      </c>
      <c r="K52" s="2" t="s">
        <v>909</v>
      </c>
      <c r="L52" s="2" t="s">
        <v>4637</v>
      </c>
      <c r="M52" s="2"/>
      <c r="N52" s="3">
        <v>39196</v>
      </c>
      <c r="O52" s="2" t="s">
        <v>273</v>
      </c>
      <c r="P52" s="2" t="s">
        <v>809</v>
      </c>
      <c r="Q52" s="2"/>
      <c r="R52" s="2"/>
      <c r="S52" s="2"/>
      <c r="T52" s="2"/>
      <c r="U52" s="2"/>
      <c r="V52" s="2"/>
      <c r="W52" s="2"/>
      <c r="X52" s="23"/>
      <c r="Y52" s="2">
        <v>2500</v>
      </c>
      <c r="Z52" s="17">
        <f t="shared" si="1"/>
        <v>0</v>
      </c>
      <c r="AA52" s="2" t="s">
        <v>39</v>
      </c>
      <c r="AB52" s="2" t="s">
        <v>275</v>
      </c>
      <c r="AC52" s="2" t="s">
        <v>41</v>
      </c>
      <c r="AD52" s="2" t="s">
        <v>42</v>
      </c>
      <c r="AE52" s="2" t="s">
        <v>43</v>
      </c>
      <c r="AF52" s="2"/>
      <c r="AG52" s="4" t="s">
        <v>198</v>
      </c>
    </row>
    <row r="53" spans="1:33" x14ac:dyDescent="0.25">
      <c r="A53" s="2">
        <v>2008</v>
      </c>
      <c r="B53" s="2">
        <v>1186</v>
      </c>
      <c r="C53" s="2" t="s">
        <v>903</v>
      </c>
      <c r="D53" s="2" t="s">
        <v>904</v>
      </c>
      <c r="E53" s="2" t="s">
        <v>905</v>
      </c>
      <c r="F53" s="2" t="s">
        <v>906</v>
      </c>
      <c r="G53" s="2" t="s">
        <v>907</v>
      </c>
      <c r="H53" s="2"/>
      <c r="I53" s="2" t="s">
        <v>489</v>
      </c>
      <c r="J53" s="2" t="s">
        <v>542</v>
      </c>
      <c r="K53" s="2" t="s">
        <v>909</v>
      </c>
      <c r="L53" s="2" t="s">
        <v>4637</v>
      </c>
      <c r="M53" s="2"/>
      <c r="N53" s="3">
        <v>39695</v>
      </c>
      <c r="O53" s="2" t="s">
        <v>273</v>
      </c>
      <c r="P53" s="2" t="s">
        <v>793</v>
      </c>
      <c r="Q53" s="2"/>
      <c r="R53" s="2"/>
      <c r="S53" s="2"/>
      <c r="T53" s="2"/>
      <c r="U53" s="2"/>
      <c r="V53" s="2"/>
      <c r="W53" s="2"/>
      <c r="X53" s="23"/>
      <c r="Y53" s="2">
        <v>2500</v>
      </c>
      <c r="Z53" s="17">
        <f t="shared" si="1"/>
        <v>0</v>
      </c>
      <c r="AA53" s="2" t="s">
        <v>351</v>
      </c>
      <c r="AB53" s="2" t="s">
        <v>275</v>
      </c>
      <c r="AC53" s="2" t="s">
        <v>41</v>
      </c>
      <c r="AD53" s="2" t="s">
        <v>42</v>
      </c>
      <c r="AE53" s="2" t="s">
        <v>43</v>
      </c>
      <c r="AF53" s="2"/>
      <c r="AG53" s="4" t="s">
        <v>198</v>
      </c>
    </row>
    <row r="54" spans="1:33" x14ac:dyDescent="0.25">
      <c r="A54" s="2">
        <v>2008</v>
      </c>
      <c r="B54" s="2">
        <v>1187</v>
      </c>
      <c r="C54" s="2" t="s">
        <v>903</v>
      </c>
      <c r="D54" s="2" t="s">
        <v>904</v>
      </c>
      <c r="E54" s="2" t="s">
        <v>905</v>
      </c>
      <c r="F54" s="2" t="s">
        <v>906</v>
      </c>
      <c r="G54" s="2" t="s">
        <v>907</v>
      </c>
      <c r="H54" s="2"/>
      <c r="I54" s="2" t="s">
        <v>489</v>
      </c>
      <c r="J54" s="2" t="s">
        <v>542</v>
      </c>
      <c r="K54" s="2" t="s">
        <v>909</v>
      </c>
      <c r="L54" s="2" t="s">
        <v>4637</v>
      </c>
      <c r="M54" s="2"/>
      <c r="N54" s="3">
        <v>39695</v>
      </c>
      <c r="O54" s="2" t="s">
        <v>273</v>
      </c>
      <c r="P54" s="2" t="s">
        <v>793</v>
      </c>
      <c r="Q54" s="2"/>
      <c r="R54" s="2"/>
      <c r="S54" s="2"/>
      <c r="T54" s="2"/>
      <c r="U54" s="2"/>
      <c r="V54" s="2"/>
      <c r="W54" s="2"/>
      <c r="X54" s="23"/>
      <c r="Y54" s="2">
        <v>2500</v>
      </c>
      <c r="Z54" s="17">
        <f t="shared" si="1"/>
        <v>0</v>
      </c>
      <c r="AA54" s="2" t="s">
        <v>351</v>
      </c>
      <c r="AB54" s="2" t="s">
        <v>40</v>
      </c>
      <c r="AC54" s="2" t="s">
        <v>41</v>
      </c>
      <c r="AD54" s="2" t="s">
        <v>42</v>
      </c>
      <c r="AE54" s="2" t="s">
        <v>43</v>
      </c>
      <c r="AF54" s="2"/>
      <c r="AG54" s="4" t="s">
        <v>198</v>
      </c>
    </row>
    <row r="55" spans="1:33" x14ac:dyDescent="0.25">
      <c r="A55" s="2">
        <v>2009</v>
      </c>
      <c r="B55" s="2">
        <v>55</v>
      </c>
      <c r="C55" s="2" t="s">
        <v>903</v>
      </c>
      <c r="D55" s="2" t="s">
        <v>904</v>
      </c>
      <c r="E55" s="2" t="s">
        <v>905</v>
      </c>
      <c r="F55" s="2" t="s">
        <v>906</v>
      </c>
      <c r="G55" s="2" t="s">
        <v>907</v>
      </c>
      <c r="H55" s="2"/>
      <c r="I55" s="2" t="s">
        <v>489</v>
      </c>
      <c r="J55" s="2" t="s">
        <v>542</v>
      </c>
      <c r="K55" s="2" t="s">
        <v>909</v>
      </c>
      <c r="L55" s="2" t="s">
        <v>4637</v>
      </c>
      <c r="M55" s="2"/>
      <c r="N55" s="3">
        <v>39968</v>
      </c>
      <c r="O55" s="2" t="s">
        <v>273</v>
      </c>
      <c r="P55" s="2" t="s">
        <v>793</v>
      </c>
      <c r="Q55" s="2"/>
      <c r="R55" s="2"/>
      <c r="S55" s="2"/>
      <c r="T55" s="2"/>
      <c r="U55" s="2"/>
      <c r="V55" s="2"/>
      <c r="W55" s="2"/>
      <c r="X55" s="23"/>
      <c r="Y55" s="2">
        <v>2500</v>
      </c>
      <c r="Z55" s="17">
        <f t="shared" si="1"/>
        <v>0</v>
      </c>
      <c r="AA55" s="2" t="s">
        <v>351</v>
      </c>
      <c r="AB55" s="2" t="s">
        <v>275</v>
      </c>
      <c r="AC55" s="2" t="s">
        <v>41</v>
      </c>
      <c r="AD55" s="2" t="s">
        <v>42</v>
      </c>
      <c r="AE55" s="2" t="s">
        <v>43</v>
      </c>
      <c r="AF55" s="2"/>
      <c r="AG55" s="4" t="s">
        <v>198</v>
      </c>
    </row>
    <row r="56" spans="1:33" x14ac:dyDescent="0.25">
      <c r="A56" s="2">
        <v>2009</v>
      </c>
      <c r="B56" s="2">
        <v>56</v>
      </c>
      <c r="C56" s="2" t="s">
        <v>903</v>
      </c>
      <c r="D56" s="2" t="s">
        <v>904</v>
      </c>
      <c r="E56" s="2" t="s">
        <v>905</v>
      </c>
      <c r="F56" s="2" t="s">
        <v>906</v>
      </c>
      <c r="G56" s="2" t="s">
        <v>907</v>
      </c>
      <c r="H56" s="2"/>
      <c r="I56" s="2" t="s">
        <v>489</v>
      </c>
      <c r="J56" s="2" t="s">
        <v>542</v>
      </c>
      <c r="K56" s="2" t="s">
        <v>909</v>
      </c>
      <c r="L56" s="2" t="s">
        <v>4637</v>
      </c>
      <c r="M56" s="2"/>
      <c r="N56" s="3">
        <v>39968</v>
      </c>
      <c r="O56" s="2" t="s">
        <v>273</v>
      </c>
      <c r="P56" s="2" t="s">
        <v>793</v>
      </c>
      <c r="Q56" s="2"/>
      <c r="R56" s="2"/>
      <c r="S56" s="2"/>
      <c r="T56" s="2"/>
      <c r="U56" s="2"/>
      <c r="V56" s="2"/>
      <c r="W56" s="2"/>
      <c r="X56" s="23"/>
      <c r="Y56" s="2">
        <v>2500</v>
      </c>
      <c r="Z56" s="17">
        <f t="shared" si="1"/>
        <v>0</v>
      </c>
      <c r="AA56" s="2" t="s">
        <v>351</v>
      </c>
      <c r="AB56" s="2" t="s">
        <v>40</v>
      </c>
      <c r="AC56" s="2" t="s">
        <v>41</v>
      </c>
      <c r="AD56" s="2" t="s">
        <v>42</v>
      </c>
      <c r="AE56" s="2" t="s">
        <v>43</v>
      </c>
      <c r="AF56" s="2"/>
      <c r="AG56" s="4" t="s">
        <v>198</v>
      </c>
    </row>
    <row r="57" spans="1:33" x14ac:dyDescent="0.25">
      <c r="A57" s="2">
        <v>2009</v>
      </c>
      <c r="B57" s="2">
        <v>61</v>
      </c>
      <c r="C57" s="2" t="s">
        <v>123</v>
      </c>
      <c r="D57" s="2" t="s">
        <v>124</v>
      </c>
      <c r="E57" s="2" t="s">
        <v>125</v>
      </c>
      <c r="F57" s="2" t="s">
        <v>126</v>
      </c>
      <c r="G57" s="2" t="s">
        <v>127</v>
      </c>
      <c r="H57" s="2"/>
      <c r="I57" s="2" t="s">
        <v>128</v>
      </c>
      <c r="J57" s="2" t="s">
        <v>129</v>
      </c>
      <c r="K57" s="2" t="s">
        <v>130</v>
      </c>
      <c r="L57" s="2" t="s">
        <v>4637</v>
      </c>
      <c r="M57" s="2"/>
      <c r="N57" s="3">
        <v>40147</v>
      </c>
      <c r="O57" s="2" t="s">
        <v>131</v>
      </c>
      <c r="P57" s="2" t="s">
        <v>62</v>
      </c>
      <c r="Q57" s="2"/>
      <c r="R57" s="2"/>
      <c r="S57" s="2"/>
      <c r="T57" s="2"/>
      <c r="U57" s="2"/>
      <c r="V57" s="2"/>
      <c r="W57" s="2"/>
      <c r="X57" s="23"/>
      <c r="Y57" s="7">
        <v>3200</v>
      </c>
      <c r="Z57" s="17">
        <f t="shared" si="1"/>
        <v>0</v>
      </c>
      <c r="AA57" s="2" t="s">
        <v>351</v>
      </c>
      <c r="AB57" s="2" t="s">
        <v>275</v>
      </c>
      <c r="AC57" s="2" t="s">
        <v>41</v>
      </c>
      <c r="AD57" s="2" t="s">
        <v>42</v>
      </c>
      <c r="AE57" s="2" t="s">
        <v>43</v>
      </c>
      <c r="AF57" s="2"/>
      <c r="AG57" s="4"/>
    </row>
    <row r="58" spans="1:33" x14ac:dyDescent="0.25">
      <c r="A58" s="2">
        <v>2009</v>
      </c>
      <c r="B58" s="2">
        <v>62</v>
      </c>
      <c r="C58" s="2" t="s">
        <v>123</v>
      </c>
      <c r="D58" s="2" t="s">
        <v>124</v>
      </c>
      <c r="E58" s="2" t="s">
        <v>125</v>
      </c>
      <c r="F58" s="2" t="s">
        <v>126</v>
      </c>
      <c r="G58" s="2" t="s">
        <v>127</v>
      </c>
      <c r="H58" s="2"/>
      <c r="I58" s="2" t="s">
        <v>128</v>
      </c>
      <c r="J58" s="2" t="s">
        <v>129</v>
      </c>
      <c r="K58" s="2" t="s">
        <v>130</v>
      </c>
      <c r="L58" s="2" t="s">
        <v>4637</v>
      </c>
      <c r="M58" s="2"/>
      <c r="N58" s="3">
        <v>40147</v>
      </c>
      <c r="O58" s="2" t="s">
        <v>131</v>
      </c>
      <c r="P58" s="2" t="s">
        <v>62</v>
      </c>
      <c r="Q58" s="2"/>
      <c r="R58" s="2"/>
      <c r="S58" s="2"/>
      <c r="T58" s="2"/>
      <c r="U58" s="2"/>
      <c r="V58" s="2"/>
      <c r="W58" s="2"/>
      <c r="X58" s="23"/>
      <c r="Y58" s="7">
        <v>3200</v>
      </c>
      <c r="Z58" s="17">
        <f t="shared" si="1"/>
        <v>0</v>
      </c>
      <c r="AA58" s="2" t="s">
        <v>351</v>
      </c>
      <c r="AB58" s="2" t="s">
        <v>40</v>
      </c>
      <c r="AC58" s="2" t="s">
        <v>41</v>
      </c>
      <c r="AD58" s="2" t="s">
        <v>42</v>
      </c>
      <c r="AE58" s="2" t="s">
        <v>43</v>
      </c>
      <c r="AF58" s="2"/>
      <c r="AG58" s="4"/>
    </row>
    <row r="59" spans="1:33" x14ac:dyDescent="0.25">
      <c r="A59" s="2">
        <v>2009</v>
      </c>
      <c r="B59" s="2">
        <v>59</v>
      </c>
      <c r="C59" s="2" t="s">
        <v>123</v>
      </c>
      <c r="D59" s="2" t="s">
        <v>124</v>
      </c>
      <c r="E59" s="2" t="s">
        <v>125</v>
      </c>
      <c r="F59" s="2" t="s">
        <v>126</v>
      </c>
      <c r="G59" s="2" t="s">
        <v>127</v>
      </c>
      <c r="H59" s="2"/>
      <c r="I59" s="2" t="s">
        <v>128</v>
      </c>
      <c r="J59" s="2" t="s">
        <v>160</v>
      </c>
      <c r="K59" s="2" t="s">
        <v>161</v>
      </c>
      <c r="L59" s="2" t="s">
        <v>4637</v>
      </c>
      <c r="M59" s="2"/>
      <c r="N59" s="3">
        <v>40147</v>
      </c>
      <c r="O59" s="2" t="s">
        <v>131</v>
      </c>
      <c r="P59" s="2" t="s">
        <v>62</v>
      </c>
      <c r="Q59" s="2"/>
      <c r="R59" s="2"/>
      <c r="S59" s="2"/>
      <c r="T59" s="2"/>
      <c r="U59" s="2"/>
      <c r="V59" s="2"/>
      <c r="W59" s="2"/>
      <c r="X59" s="23"/>
      <c r="Y59" s="7">
        <v>4200</v>
      </c>
      <c r="Z59" s="17">
        <f t="shared" si="1"/>
        <v>0</v>
      </c>
      <c r="AA59" s="2" t="s">
        <v>351</v>
      </c>
      <c r="AB59" s="2" t="s">
        <v>40</v>
      </c>
      <c r="AC59" s="2" t="s">
        <v>41</v>
      </c>
      <c r="AD59" s="2" t="s">
        <v>42</v>
      </c>
      <c r="AE59" s="2" t="s">
        <v>43</v>
      </c>
      <c r="AF59" s="2"/>
      <c r="AG59" s="4"/>
    </row>
    <row r="60" spans="1:33" x14ac:dyDescent="0.25">
      <c r="A60" s="2">
        <v>2009</v>
      </c>
      <c r="B60" s="2">
        <v>60</v>
      </c>
      <c r="C60" s="2" t="s">
        <v>123</v>
      </c>
      <c r="D60" s="2" t="s">
        <v>124</v>
      </c>
      <c r="E60" s="2" t="s">
        <v>125</v>
      </c>
      <c r="F60" s="2" t="s">
        <v>126</v>
      </c>
      <c r="G60" s="2" t="s">
        <v>127</v>
      </c>
      <c r="H60" s="2"/>
      <c r="I60" s="2" t="s">
        <v>128</v>
      </c>
      <c r="J60" s="2" t="s">
        <v>160</v>
      </c>
      <c r="K60" s="2" t="s">
        <v>161</v>
      </c>
      <c r="L60" s="2" t="s">
        <v>4637</v>
      </c>
      <c r="M60" s="2"/>
      <c r="N60" s="3">
        <v>40147</v>
      </c>
      <c r="O60" s="2" t="s">
        <v>131</v>
      </c>
      <c r="P60" s="2" t="s">
        <v>62</v>
      </c>
      <c r="Q60" s="2"/>
      <c r="R60" s="2"/>
      <c r="S60" s="2"/>
      <c r="T60" s="2"/>
      <c r="U60" s="2"/>
      <c r="V60" s="2"/>
      <c r="W60" s="2"/>
      <c r="X60" s="23"/>
      <c r="Y60" s="7">
        <v>4200</v>
      </c>
      <c r="Z60" s="17">
        <f t="shared" si="1"/>
        <v>0</v>
      </c>
      <c r="AA60" s="2" t="s">
        <v>351</v>
      </c>
      <c r="AB60" s="2" t="s">
        <v>275</v>
      </c>
      <c r="AC60" s="2" t="s">
        <v>41</v>
      </c>
      <c r="AD60" s="2" t="s">
        <v>42</v>
      </c>
      <c r="AE60" s="2" t="s">
        <v>43</v>
      </c>
      <c r="AF60" s="2"/>
      <c r="AG60" s="4"/>
    </row>
    <row r="61" spans="1:33" x14ac:dyDescent="0.25">
      <c r="A61" s="2">
        <v>2010</v>
      </c>
      <c r="B61" s="2">
        <v>13</v>
      </c>
      <c r="C61" s="2" t="s">
        <v>1077</v>
      </c>
      <c r="D61" s="2" t="s">
        <v>1078</v>
      </c>
      <c r="E61" s="2" t="s">
        <v>1079</v>
      </c>
      <c r="F61" s="2" t="s">
        <v>1080</v>
      </c>
      <c r="G61" s="2" t="s">
        <v>1081</v>
      </c>
      <c r="H61" s="2"/>
      <c r="I61" s="2" t="s">
        <v>815</v>
      </c>
      <c r="J61" s="2" t="s">
        <v>50</v>
      </c>
      <c r="K61" s="2" t="s">
        <v>1082</v>
      </c>
      <c r="L61" s="2" t="s">
        <v>4636</v>
      </c>
      <c r="M61" s="2" t="s">
        <v>4683</v>
      </c>
      <c r="N61" s="3">
        <v>40186</v>
      </c>
      <c r="O61" s="2" t="s">
        <v>1083</v>
      </c>
      <c r="P61" s="2" t="s">
        <v>418</v>
      </c>
      <c r="Q61" s="2"/>
      <c r="R61" s="2"/>
      <c r="S61" s="2"/>
      <c r="T61" s="2"/>
      <c r="U61" s="2"/>
      <c r="V61" s="2"/>
      <c r="W61" s="2"/>
      <c r="X61" s="23">
        <v>1.34</v>
      </c>
      <c r="Y61" s="9">
        <v>1206</v>
      </c>
      <c r="Z61" s="17">
        <f t="shared" ref="Z61:Z124" si="3">X61*Y61*8760/1000000*1.1</f>
        <v>15.572161440000004</v>
      </c>
      <c r="AA61" s="2" t="s">
        <v>351</v>
      </c>
      <c r="AB61" s="2" t="s">
        <v>275</v>
      </c>
      <c r="AC61" s="2" t="s">
        <v>41</v>
      </c>
      <c r="AD61" s="2" t="s">
        <v>42</v>
      </c>
      <c r="AE61" s="2" t="s">
        <v>43</v>
      </c>
      <c r="AF61" s="2" t="s">
        <v>1084</v>
      </c>
      <c r="AG61" s="4"/>
    </row>
    <row r="62" spans="1:33" x14ac:dyDescent="0.25">
      <c r="A62" s="2">
        <v>2014</v>
      </c>
      <c r="B62" s="2">
        <v>691</v>
      </c>
      <c r="C62" s="2" t="s">
        <v>2603</v>
      </c>
      <c r="D62" s="2" t="s">
        <v>2604</v>
      </c>
      <c r="E62" s="2" t="s">
        <v>2605</v>
      </c>
      <c r="F62" s="2" t="s">
        <v>868</v>
      </c>
      <c r="G62" s="2" t="s">
        <v>869</v>
      </c>
      <c r="H62" s="2"/>
      <c r="I62" s="2" t="s">
        <v>393</v>
      </c>
      <c r="J62" s="2" t="s">
        <v>50</v>
      </c>
      <c r="K62" s="2" t="s">
        <v>2606</v>
      </c>
      <c r="L62" s="2" t="s">
        <v>4636</v>
      </c>
      <c r="M62" s="2" t="s">
        <v>4683</v>
      </c>
      <c r="N62" s="3">
        <v>41906</v>
      </c>
      <c r="O62" s="2" t="s">
        <v>2607</v>
      </c>
      <c r="P62" s="2" t="s">
        <v>1016</v>
      </c>
      <c r="Q62" s="2" t="s">
        <v>2018</v>
      </c>
      <c r="R62" s="2" t="s">
        <v>2608</v>
      </c>
      <c r="S62" s="2" t="s">
        <v>2609</v>
      </c>
      <c r="T62" s="2" t="s">
        <v>2610</v>
      </c>
      <c r="U62" s="2"/>
      <c r="V62" s="2"/>
      <c r="W62" s="2">
        <v>1159</v>
      </c>
      <c r="X62" s="23">
        <v>0.39</v>
      </c>
      <c r="Y62" s="9">
        <v>1340</v>
      </c>
      <c r="Z62" s="17">
        <f t="shared" si="3"/>
        <v>5.0357735999999997</v>
      </c>
      <c r="AA62" s="2" t="s">
        <v>351</v>
      </c>
      <c r="AB62" s="2" t="s">
        <v>275</v>
      </c>
      <c r="AC62" s="2" t="s">
        <v>41</v>
      </c>
      <c r="AD62" s="2" t="s">
        <v>42</v>
      </c>
      <c r="AE62" s="2" t="s">
        <v>43</v>
      </c>
      <c r="AF62" s="2" t="s">
        <v>2611</v>
      </c>
      <c r="AG62" s="4"/>
    </row>
    <row r="63" spans="1:33" x14ac:dyDescent="0.25">
      <c r="A63" s="2">
        <v>2014</v>
      </c>
      <c r="B63" s="2">
        <v>695</v>
      </c>
      <c r="C63" s="2" t="s">
        <v>2603</v>
      </c>
      <c r="D63" s="2" t="s">
        <v>2604</v>
      </c>
      <c r="E63" s="2" t="s">
        <v>2605</v>
      </c>
      <c r="F63" s="2" t="s">
        <v>868</v>
      </c>
      <c r="G63" s="2" t="s">
        <v>869</v>
      </c>
      <c r="H63" s="2"/>
      <c r="I63" s="2" t="s">
        <v>393</v>
      </c>
      <c r="J63" s="2" t="s">
        <v>31</v>
      </c>
      <c r="K63" s="2" t="s">
        <v>2617</v>
      </c>
      <c r="L63" s="2" t="s">
        <v>4636</v>
      </c>
      <c r="M63" s="2" t="s">
        <v>4683</v>
      </c>
      <c r="N63" s="3">
        <v>41906</v>
      </c>
      <c r="O63" s="2" t="s">
        <v>2607</v>
      </c>
      <c r="P63" s="2" t="s">
        <v>1016</v>
      </c>
      <c r="Q63" s="2" t="s">
        <v>2018</v>
      </c>
      <c r="R63" s="2" t="s">
        <v>2608</v>
      </c>
      <c r="S63" s="2" t="s">
        <v>2619</v>
      </c>
      <c r="T63" s="2" t="s">
        <v>2620</v>
      </c>
      <c r="U63" s="2"/>
      <c r="V63" s="2"/>
      <c r="W63" s="2">
        <v>1006</v>
      </c>
      <c r="X63" s="23">
        <v>0.39</v>
      </c>
      <c r="Y63" s="9">
        <v>1340</v>
      </c>
      <c r="Z63" s="17">
        <f t="shared" si="3"/>
        <v>5.0357735999999997</v>
      </c>
      <c r="AA63" s="2" t="s">
        <v>351</v>
      </c>
      <c r="AB63" s="2" t="s">
        <v>275</v>
      </c>
      <c r="AC63" s="2" t="s">
        <v>41</v>
      </c>
      <c r="AD63" s="2" t="s">
        <v>42</v>
      </c>
      <c r="AE63" s="2" t="s">
        <v>43</v>
      </c>
      <c r="AF63" s="2" t="s">
        <v>2611</v>
      </c>
      <c r="AG63" s="4"/>
    </row>
    <row r="64" spans="1:33" x14ac:dyDescent="0.25">
      <c r="A64" s="2">
        <v>2016</v>
      </c>
      <c r="B64" s="2">
        <v>422</v>
      </c>
      <c r="C64" s="2" t="s">
        <v>2603</v>
      </c>
      <c r="D64" s="2" t="s">
        <v>2604</v>
      </c>
      <c r="E64" s="2" t="s">
        <v>2605</v>
      </c>
      <c r="F64" s="2" t="s">
        <v>868</v>
      </c>
      <c r="G64" s="2" t="s">
        <v>869</v>
      </c>
      <c r="H64" s="2"/>
      <c r="I64" s="2" t="s">
        <v>393</v>
      </c>
      <c r="J64" s="2" t="s">
        <v>31</v>
      </c>
      <c r="K64" s="2" t="s">
        <v>2617</v>
      </c>
      <c r="L64" s="2" t="s">
        <v>4636</v>
      </c>
      <c r="M64" s="2" t="s">
        <v>4683</v>
      </c>
      <c r="N64" s="3">
        <v>42657</v>
      </c>
      <c r="O64" s="2" t="s">
        <v>3821</v>
      </c>
      <c r="P64" s="2" t="s">
        <v>3822</v>
      </c>
      <c r="Q64" s="2" t="s">
        <v>3823</v>
      </c>
      <c r="R64" s="2" t="s">
        <v>3824</v>
      </c>
      <c r="S64" s="2" t="s">
        <v>3829</v>
      </c>
      <c r="T64" s="2" t="s">
        <v>3831</v>
      </c>
      <c r="U64" s="2"/>
      <c r="V64" s="2"/>
      <c r="W64" s="2">
        <v>1053</v>
      </c>
      <c r="X64" s="23">
        <v>0.44</v>
      </c>
      <c r="Y64" s="9">
        <v>1340</v>
      </c>
      <c r="Z64" s="17">
        <f t="shared" si="3"/>
        <v>5.6813856000000005</v>
      </c>
      <c r="AA64" s="2" t="s">
        <v>861</v>
      </c>
      <c r="AB64" s="2" t="s">
        <v>1291</v>
      </c>
      <c r="AC64" s="2" t="s">
        <v>3332</v>
      </c>
      <c r="AD64" s="2" t="s">
        <v>43</v>
      </c>
      <c r="AE64" s="2" t="s">
        <v>42</v>
      </c>
      <c r="AF64" s="2"/>
      <c r="AG64" s="4"/>
    </row>
    <row r="65" spans="1:33" x14ac:dyDescent="0.25">
      <c r="A65" s="2">
        <v>2016</v>
      </c>
      <c r="B65" s="2">
        <v>517</v>
      </c>
      <c r="C65" s="2" t="s">
        <v>2603</v>
      </c>
      <c r="D65" s="2" t="s">
        <v>2604</v>
      </c>
      <c r="E65" s="2" t="s">
        <v>2605</v>
      </c>
      <c r="F65" s="2" t="s">
        <v>868</v>
      </c>
      <c r="G65" s="2" t="s">
        <v>869</v>
      </c>
      <c r="H65" s="2"/>
      <c r="I65" s="2" t="s">
        <v>393</v>
      </c>
      <c r="J65" s="2" t="s">
        <v>111</v>
      </c>
      <c r="K65" s="2" t="s">
        <v>3942</v>
      </c>
      <c r="L65" s="2" t="s">
        <v>4636</v>
      </c>
      <c r="M65" s="2" t="s">
        <v>4683</v>
      </c>
      <c r="N65" s="3">
        <v>42657</v>
      </c>
      <c r="O65" s="2" t="s">
        <v>3821</v>
      </c>
      <c r="P65" s="2" t="s">
        <v>3822</v>
      </c>
      <c r="Q65" s="2" t="s">
        <v>3823</v>
      </c>
      <c r="R65" s="2" t="s">
        <v>3824</v>
      </c>
      <c r="S65" s="2" t="s">
        <v>3943</v>
      </c>
      <c r="T65" s="2" t="s">
        <v>3944</v>
      </c>
      <c r="U65" s="2"/>
      <c r="V65" s="2"/>
      <c r="W65" s="2">
        <v>1086</v>
      </c>
      <c r="X65" s="23">
        <v>0.45</v>
      </c>
      <c r="Y65" s="9">
        <v>1340</v>
      </c>
      <c r="Z65" s="17">
        <f t="shared" si="3"/>
        <v>5.8105080000000005</v>
      </c>
      <c r="AA65" s="2" t="s">
        <v>861</v>
      </c>
      <c r="AB65" s="2" t="s">
        <v>1291</v>
      </c>
      <c r="AC65" s="2" t="s">
        <v>3332</v>
      </c>
      <c r="AD65" s="2" t="s">
        <v>43</v>
      </c>
      <c r="AE65" s="2" t="s">
        <v>42</v>
      </c>
      <c r="AF65" s="2"/>
      <c r="AG65" s="4"/>
    </row>
    <row r="66" spans="1:33" x14ac:dyDescent="0.25">
      <c r="A66" s="2">
        <v>2016</v>
      </c>
      <c r="B66" s="2">
        <v>419</v>
      </c>
      <c r="C66" s="2" t="s">
        <v>2603</v>
      </c>
      <c r="D66" s="2" t="s">
        <v>2604</v>
      </c>
      <c r="E66" s="2" t="s">
        <v>2605</v>
      </c>
      <c r="F66" s="2" t="s">
        <v>868</v>
      </c>
      <c r="G66" s="2" t="s">
        <v>869</v>
      </c>
      <c r="H66" s="2"/>
      <c r="I66" s="2" t="s">
        <v>393</v>
      </c>
      <c r="J66" s="2" t="s">
        <v>50</v>
      </c>
      <c r="K66" s="2" t="s">
        <v>2606</v>
      </c>
      <c r="L66" s="2" t="s">
        <v>4636</v>
      </c>
      <c r="M66" s="2" t="s">
        <v>4683</v>
      </c>
      <c r="N66" s="3">
        <v>42657</v>
      </c>
      <c r="O66" s="2" t="s">
        <v>3821</v>
      </c>
      <c r="P66" s="2" t="s">
        <v>3822</v>
      </c>
      <c r="Q66" s="2" t="s">
        <v>3823</v>
      </c>
      <c r="R66" s="2" t="s">
        <v>3824</v>
      </c>
      <c r="S66" s="2" t="s">
        <v>3825</v>
      </c>
      <c r="T66" s="2" t="s">
        <v>3826</v>
      </c>
      <c r="U66" s="2"/>
      <c r="V66" s="2"/>
      <c r="W66" s="2">
        <v>1129</v>
      </c>
      <c r="X66" s="23">
        <v>0.46</v>
      </c>
      <c r="Y66" s="9">
        <v>1340</v>
      </c>
      <c r="Z66" s="17">
        <f t="shared" si="3"/>
        <v>5.9396304000000004</v>
      </c>
      <c r="AA66" s="2" t="s">
        <v>861</v>
      </c>
      <c r="AB66" s="2" t="s">
        <v>1291</v>
      </c>
      <c r="AC66" s="2" t="s">
        <v>3332</v>
      </c>
      <c r="AD66" s="2" t="s">
        <v>43</v>
      </c>
      <c r="AE66" s="2" t="s">
        <v>42</v>
      </c>
      <c r="AF66" s="2"/>
      <c r="AG66" s="4"/>
    </row>
    <row r="67" spans="1:33" x14ac:dyDescent="0.25">
      <c r="A67" s="2">
        <v>2014</v>
      </c>
      <c r="B67" s="2">
        <v>1010</v>
      </c>
      <c r="C67" s="2" t="s">
        <v>2763</v>
      </c>
      <c r="D67" s="2" t="s">
        <v>2764</v>
      </c>
      <c r="E67" s="2" t="s">
        <v>2765</v>
      </c>
      <c r="F67" s="2" t="s">
        <v>2766</v>
      </c>
      <c r="G67" s="2" t="s">
        <v>616</v>
      </c>
      <c r="H67" s="2"/>
      <c r="I67" s="2" t="s">
        <v>405</v>
      </c>
      <c r="J67" s="2" t="s">
        <v>31</v>
      </c>
      <c r="K67" s="2" t="s">
        <v>2767</v>
      </c>
      <c r="L67" s="2" t="s">
        <v>4636</v>
      </c>
      <c r="M67" s="2" t="s">
        <v>4683</v>
      </c>
      <c r="N67" s="3">
        <v>41821</v>
      </c>
      <c r="O67" s="2" t="s">
        <v>2768</v>
      </c>
      <c r="P67" s="2" t="s">
        <v>1613</v>
      </c>
      <c r="Q67" s="2" t="s">
        <v>2654</v>
      </c>
      <c r="R67" s="2" t="s">
        <v>2773</v>
      </c>
      <c r="S67" s="2" t="s">
        <v>2774</v>
      </c>
      <c r="T67" s="2" t="s">
        <v>2775</v>
      </c>
      <c r="U67" s="2"/>
      <c r="V67" s="2"/>
      <c r="W67" s="2">
        <v>590</v>
      </c>
      <c r="X67" s="23">
        <v>0.93</v>
      </c>
      <c r="Y67" s="2">
        <v>1340</v>
      </c>
      <c r="Z67" s="17">
        <f t="shared" si="3"/>
        <v>12.008383200000001</v>
      </c>
      <c r="AA67" s="2" t="s">
        <v>351</v>
      </c>
      <c r="AB67" s="2" t="s">
        <v>275</v>
      </c>
      <c r="AC67" s="2" t="s">
        <v>41</v>
      </c>
      <c r="AD67" s="2" t="s">
        <v>42</v>
      </c>
      <c r="AE67" s="2" t="s">
        <v>43</v>
      </c>
      <c r="AF67" s="2" t="s">
        <v>2772</v>
      </c>
      <c r="AG67" s="4"/>
    </row>
    <row r="68" spans="1:33" x14ac:dyDescent="0.25">
      <c r="A68" s="2">
        <v>2015</v>
      </c>
      <c r="B68" s="2">
        <v>537</v>
      </c>
      <c r="C68" s="2" t="s">
        <v>1411</v>
      </c>
      <c r="D68" s="2" t="s">
        <v>1412</v>
      </c>
      <c r="E68" s="2" t="s">
        <v>1413</v>
      </c>
      <c r="F68" s="2" t="s">
        <v>625</v>
      </c>
      <c r="G68" s="2" t="s">
        <v>1414</v>
      </c>
      <c r="H68" s="2"/>
      <c r="I68" s="2" t="s">
        <v>409</v>
      </c>
      <c r="J68" s="2" t="s">
        <v>69</v>
      </c>
      <c r="K68" s="2" t="s">
        <v>1415</v>
      </c>
      <c r="L68" s="2" t="s">
        <v>4636</v>
      </c>
      <c r="M68" s="2" t="s">
        <v>4683</v>
      </c>
      <c r="N68" s="3">
        <v>42199</v>
      </c>
      <c r="O68" s="2" t="s">
        <v>2818</v>
      </c>
      <c r="P68" s="2" t="s">
        <v>753</v>
      </c>
      <c r="Q68" s="2" t="s">
        <v>2654</v>
      </c>
      <c r="R68" s="2" t="s">
        <v>2819</v>
      </c>
      <c r="S68" s="2" t="s">
        <v>3523</v>
      </c>
      <c r="T68" s="2" t="s">
        <v>3564</v>
      </c>
      <c r="U68" s="2" t="s">
        <v>4642</v>
      </c>
      <c r="V68" s="2">
        <v>1.2330000000000001</v>
      </c>
      <c r="W68" s="2">
        <v>1236</v>
      </c>
      <c r="X68" s="23">
        <v>1.2330000000000001</v>
      </c>
      <c r="Y68" s="7">
        <v>1340</v>
      </c>
      <c r="Z68" s="17">
        <f t="shared" si="3"/>
        <v>15.920791920000003</v>
      </c>
      <c r="AA68" s="2" t="s">
        <v>351</v>
      </c>
      <c r="AB68" s="2" t="s">
        <v>275</v>
      </c>
      <c r="AC68" s="2" t="s">
        <v>3332</v>
      </c>
      <c r="AD68" s="2" t="s">
        <v>42</v>
      </c>
      <c r="AE68" s="2" t="s">
        <v>43</v>
      </c>
      <c r="AF68" s="2"/>
      <c r="AG68" s="4"/>
    </row>
    <row r="69" spans="1:33" x14ac:dyDescent="0.25">
      <c r="A69" s="2">
        <v>2010</v>
      </c>
      <c r="B69" s="2">
        <v>10</v>
      </c>
      <c r="C69" s="2" t="s">
        <v>1067</v>
      </c>
      <c r="D69" s="2" t="s">
        <v>1068</v>
      </c>
      <c r="E69" s="2" t="s">
        <v>1069</v>
      </c>
      <c r="F69" s="2" t="s">
        <v>1015</v>
      </c>
      <c r="G69" s="2" t="s">
        <v>1070</v>
      </c>
      <c r="H69" s="2" t="s">
        <v>1071</v>
      </c>
      <c r="I69" s="2" t="s">
        <v>405</v>
      </c>
      <c r="J69" s="2" t="s">
        <v>84</v>
      </c>
      <c r="K69" s="2" t="s">
        <v>1072</v>
      </c>
      <c r="L69" s="2" t="s">
        <v>4636</v>
      </c>
      <c r="M69" s="2" t="s">
        <v>4683</v>
      </c>
      <c r="N69" s="3">
        <v>40449</v>
      </c>
      <c r="O69" s="2" t="s">
        <v>1073</v>
      </c>
      <c r="P69" s="2" t="s">
        <v>611</v>
      </c>
      <c r="Q69" s="2"/>
      <c r="R69" s="2"/>
      <c r="S69" s="2"/>
      <c r="T69" s="2"/>
      <c r="U69" s="2"/>
      <c r="V69" s="2"/>
      <c r="W69" s="2"/>
      <c r="X69" s="23">
        <v>1.264</v>
      </c>
      <c r="Y69" s="7">
        <v>1340</v>
      </c>
      <c r="Z69" s="17">
        <f t="shared" si="3"/>
        <v>16.321071360000001</v>
      </c>
      <c r="AA69" s="2" t="s">
        <v>351</v>
      </c>
      <c r="AB69" s="2" t="s">
        <v>40</v>
      </c>
      <c r="AC69" s="2" t="s">
        <v>41</v>
      </c>
      <c r="AD69" s="2" t="s">
        <v>42</v>
      </c>
      <c r="AE69" s="2" t="s">
        <v>43</v>
      </c>
      <c r="AF69" s="2" t="s">
        <v>1074</v>
      </c>
      <c r="AG69" s="4"/>
    </row>
    <row r="70" spans="1:33" x14ac:dyDescent="0.25">
      <c r="A70" s="2">
        <v>2014</v>
      </c>
      <c r="B70" s="2">
        <v>1170</v>
      </c>
      <c r="C70" s="2" t="s">
        <v>1411</v>
      </c>
      <c r="D70" s="2" t="s">
        <v>1412</v>
      </c>
      <c r="E70" s="2" t="s">
        <v>1413</v>
      </c>
      <c r="F70" s="2" t="s">
        <v>625</v>
      </c>
      <c r="G70" s="2" t="s">
        <v>1414</v>
      </c>
      <c r="H70" s="2"/>
      <c r="I70" s="2" t="s">
        <v>409</v>
      </c>
      <c r="J70" s="2" t="s">
        <v>69</v>
      </c>
      <c r="K70" s="2" t="s">
        <v>1415</v>
      </c>
      <c r="L70" s="2" t="s">
        <v>4636</v>
      </c>
      <c r="M70" s="2" t="s">
        <v>4683</v>
      </c>
      <c r="N70" s="3">
        <v>41846</v>
      </c>
      <c r="O70" s="2" t="s">
        <v>2818</v>
      </c>
      <c r="P70" s="2" t="s">
        <v>994</v>
      </c>
      <c r="Q70" s="2" t="s">
        <v>2654</v>
      </c>
      <c r="R70" s="2" t="s">
        <v>2819</v>
      </c>
      <c r="S70" s="2" t="s">
        <v>2820</v>
      </c>
      <c r="T70" s="2" t="s">
        <v>2821</v>
      </c>
      <c r="U70" s="2" t="s">
        <v>4642</v>
      </c>
      <c r="V70" s="2">
        <v>1.3</v>
      </c>
      <c r="W70" s="2">
        <v>1207</v>
      </c>
      <c r="X70" s="23">
        <v>1.3</v>
      </c>
      <c r="Y70" s="7">
        <v>1340</v>
      </c>
      <c r="Z70" s="17">
        <f t="shared" si="3"/>
        <v>16.785912</v>
      </c>
      <c r="AA70" s="2" t="s">
        <v>351</v>
      </c>
      <c r="AB70" s="2" t="s">
        <v>275</v>
      </c>
      <c r="AC70" s="2" t="s">
        <v>41</v>
      </c>
      <c r="AD70" s="2" t="s">
        <v>42</v>
      </c>
      <c r="AE70" s="2" t="s">
        <v>43</v>
      </c>
      <c r="AF70" s="2"/>
      <c r="AG70" s="4"/>
    </row>
    <row r="71" spans="1:33" x14ac:dyDescent="0.25">
      <c r="A71" s="2">
        <v>2016</v>
      </c>
      <c r="B71" s="2">
        <v>725</v>
      </c>
      <c r="C71" s="2" t="s">
        <v>1411</v>
      </c>
      <c r="D71" s="2" t="s">
        <v>1412</v>
      </c>
      <c r="E71" s="2" t="s">
        <v>1413</v>
      </c>
      <c r="F71" s="2" t="s">
        <v>625</v>
      </c>
      <c r="G71" s="2" t="s">
        <v>1414</v>
      </c>
      <c r="H71" s="2"/>
      <c r="I71" s="2" t="s">
        <v>409</v>
      </c>
      <c r="J71" s="2" t="s">
        <v>69</v>
      </c>
      <c r="K71" s="2" t="s">
        <v>1415</v>
      </c>
      <c r="L71" s="2" t="s">
        <v>4636</v>
      </c>
      <c r="M71" s="2" t="s">
        <v>4683</v>
      </c>
      <c r="N71" s="3">
        <v>42558</v>
      </c>
      <c r="O71" s="2" t="s">
        <v>2818</v>
      </c>
      <c r="P71" s="2" t="s">
        <v>753</v>
      </c>
      <c r="Q71" s="2" t="s">
        <v>2654</v>
      </c>
      <c r="R71" s="2" t="s">
        <v>2819</v>
      </c>
      <c r="S71" s="2" t="s">
        <v>4039</v>
      </c>
      <c r="T71" s="2" t="s">
        <v>4040</v>
      </c>
      <c r="U71" s="2" t="s">
        <v>4642</v>
      </c>
      <c r="V71" s="2">
        <v>1.41</v>
      </c>
      <c r="W71" s="2">
        <v>1259</v>
      </c>
      <c r="X71" s="23">
        <v>1.41</v>
      </c>
      <c r="Y71" s="7">
        <v>1340</v>
      </c>
      <c r="Z71" s="17">
        <f t="shared" si="3"/>
        <v>18.206258399999999</v>
      </c>
      <c r="AA71" s="2" t="s">
        <v>351</v>
      </c>
      <c r="AB71" s="2" t="s">
        <v>275</v>
      </c>
      <c r="AC71" s="2" t="s">
        <v>3332</v>
      </c>
      <c r="AD71" s="2" t="s">
        <v>43</v>
      </c>
      <c r="AE71" s="2" t="s">
        <v>42</v>
      </c>
      <c r="AF71" s="2"/>
      <c r="AG71" s="4"/>
    </row>
    <row r="72" spans="1:33" x14ac:dyDescent="0.25">
      <c r="A72" s="2">
        <v>2009</v>
      </c>
      <c r="B72" s="2">
        <v>107</v>
      </c>
      <c r="C72" s="2" t="s">
        <v>1040</v>
      </c>
      <c r="D72" s="2" t="s">
        <v>1041</v>
      </c>
      <c r="E72" s="2" t="s">
        <v>1042</v>
      </c>
      <c r="F72" s="2" t="s">
        <v>177</v>
      </c>
      <c r="G72" s="2" t="s">
        <v>584</v>
      </c>
      <c r="H72" s="2"/>
      <c r="I72" s="2" t="s">
        <v>104</v>
      </c>
      <c r="J72" s="2" t="s">
        <v>31</v>
      </c>
      <c r="K72" s="2" t="s">
        <v>1045</v>
      </c>
      <c r="L72" s="2" t="s">
        <v>4636</v>
      </c>
      <c r="M72" s="2" t="s">
        <v>4683</v>
      </c>
      <c r="N72" s="3">
        <v>40080</v>
      </c>
      <c r="O72" s="2" t="s">
        <v>341</v>
      </c>
      <c r="P72" s="2" t="s">
        <v>781</v>
      </c>
      <c r="Q72" s="2"/>
      <c r="R72" s="2"/>
      <c r="S72" s="2"/>
      <c r="T72" s="2"/>
      <c r="U72" s="2"/>
      <c r="V72" s="2">
        <v>3.99</v>
      </c>
      <c r="W72" s="2">
        <v>1242</v>
      </c>
      <c r="X72" s="23">
        <f t="shared" ref="X72:X79" si="4">V72*454/W72</f>
        <v>1.4585024154589372</v>
      </c>
      <c r="Y72" s="7">
        <v>1340</v>
      </c>
      <c r="Z72" s="17">
        <f t="shared" si="3"/>
        <v>18.832533228985508</v>
      </c>
      <c r="AA72" s="2" t="s">
        <v>351</v>
      </c>
      <c r="AB72" s="2" t="s">
        <v>275</v>
      </c>
      <c r="AC72" s="2" t="s">
        <v>41</v>
      </c>
      <c r="AD72" s="2" t="s">
        <v>42</v>
      </c>
      <c r="AE72" s="2" t="s">
        <v>43</v>
      </c>
      <c r="AF72" s="2" t="s">
        <v>1046</v>
      </c>
      <c r="AG72" s="4"/>
    </row>
    <row r="73" spans="1:33" x14ac:dyDescent="0.25">
      <c r="A73" s="2">
        <v>2009</v>
      </c>
      <c r="B73" s="2">
        <v>108</v>
      </c>
      <c r="C73" s="2" t="s">
        <v>1040</v>
      </c>
      <c r="D73" s="2" t="s">
        <v>1041</v>
      </c>
      <c r="E73" s="2" t="s">
        <v>1042</v>
      </c>
      <c r="F73" s="2" t="s">
        <v>177</v>
      </c>
      <c r="G73" s="2" t="s">
        <v>584</v>
      </c>
      <c r="H73" s="2"/>
      <c r="I73" s="2" t="s">
        <v>104</v>
      </c>
      <c r="J73" s="2" t="s">
        <v>31</v>
      </c>
      <c r="K73" s="2" t="s">
        <v>1045</v>
      </c>
      <c r="L73" s="2" t="s">
        <v>4636</v>
      </c>
      <c r="M73" s="2" t="s">
        <v>4683</v>
      </c>
      <c r="N73" s="3">
        <v>40080</v>
      </c>
      <c r="O73" s="2" t="s">
        <v>341</v>
      </c>
      <c r="P73" s="2" t="s">
        <v>781</v>
      </c>
      <c r="Q73" s="2"/>
      <c r="R73" s="2"/>
      <c r="S73" s="2"/>
      <c r="T73" s="2"/>
      <c r="U73" s="2"/>
      <c r="V73" s="2">
        <v>3.99</v>
      </c>
      <c r="W73" s="2">
        <v>1242</v>
      </c>
      <c r="X73" s="23">
        <f t="shared" si="4"/>
        <v>1.4585024154589372</v>
      </c>
      <c r="Y73" s="7">
        <v>1340</v>
      </c>
      <c r="Z73" s="17">
        <f t="shared" si="3"/>
        <v>18.832533228985508</v>
      </c>
      <c r="AA73" s="2" t="s">
        <v>351</v>
      </c>
      <c r="AB73" s="2" t="s">
        <v>40</v>
      </c>
      <c r="AC73" s="2" t="s">
        <v>41</v>
      </c>
      <c r="AD73" s="2" t="s">
        <v>42</v>
      </c>
      <c r="AE73" s="2" t="s">
        <v>43</v>
      </c>
      <c r="AF73" s="2" t="s">
        <v>1046</v>
      </c>
      <c r="AG73" s="4"/>
    </row>
    <row r="74" spans="1:33" x14ac:dyDescent="0.25">
      <c r="A74" s="2">
        <v>2011</v>
      </c>
      <c r="B74" s="2">
        <v>1181</v>
      </c>
      <c r="C74" s="2" t="s">
        <v>1040</v>
      </c>
      <c r="D74" s="2" t="s">
        <v>1041</v>
      </c>
      <c r="E74" s="2" t="s">
        <v>1042</v>
      </c>
      <c r="F74" s="2" t="s">
        <v>177</v>
      </c>
      <c r="G74" s="2" t="s">
        <v>584</v>
      </c>
      <c r="H74" s="2"/>
      <c r="I74" s="2" t="s">
        <v>104</v>
      </c>
      <c r="J74" s="2" t="s">
        <v>31</v>
      </c>
      <c r="K74" s="2" t="s">
        <v>1045</v>
      </c>
      <c r="L74" s="2" t="s">
        <v>4636</v>
      </c>
      <c r="M74" s="2" t="s">
        <v>4683</v>
      </c>
      <c r="N74" s="3">
        <v>40732</v>
      </c>
      <c r="O74" s="2" t="s">
        <v>950</v>
      </c>
      <c r="P74" s="2" t="s">
        <v>1241</v>
      </c>
      <c r="Q74" s="2"/>
      <c r="R74" s="2"/>
      <c r="S74" s="2"/>
      <c r="T74" s="2"/>
      <c r="U74" s="2"/>
      <c r="V74" s="2">
        <v>4.17</v>
      </c>
      <c r="W74" s="2">
        <f>(AVERAGE(94.5,97.5,85.5)/100)*Y74</f>
        <v>1239.5</v>
      </c>
      <c r="X74" s="23">
        <f t="shared" si="4"/>
        <v>1.5273739411052845</v>
      </c>
      <c r="Y74" s="7">
        <v>1340</v>
      </c>
      <c r="Z74" s="17">
        <f t="shared" si="3"/>
        <v>19.7218188972973</v>
      </c>
      <c r="AA74" s="2" t="s">
        <v>351</v>
      </c>
      <c r="AB74" s="2" t="s">
        <v>275</v>
      </c>
      <c r="AC74" s="2" t="s">
        <v>41</v>
      </c>
      <c r="AD74" s="2" t="s">
        <v>42</v>
      </c>
      <c r="AE74" s="2" t="s">
        <v>43</v>
      </c>
      <c r="AF74" s="2" t="s">
        <v>1254</v>
      </c>
      <c r="AG74" s="4"/>
    </row>
    <row r="75" spans="1:33" x14ac:dyDescent="0.25">
      <c r="A75" s="2">
        <v>2011</v>
      </c>
      <c r="B75" s="2">
        <v>1183</v>
      </c>
      <c r="C75" s="2" t="s">
        <v>1040</v>
      </c>
      <c r="D75" s="2" t="s">
        <v>1041</v>
      </c>
      <c r="E75" s="2" t="s">
        <v>1042</v>
      </c>
      <c r="F75" s="2" t="s">
        <v>177</v>
      </c>
      <c r="G75" s="2" t="s">
        <v>584</v>
      </c>
      <c r="H75" s="2"/>
      <c r="I75" s="2" t="s">
        <v>104</v>
      </c>
      <c r="J75" s="2" t="s">
        <v>31</v>
      </c>
      <c r="K75" s="2" t="s">
        <v>1045</v>
      </c>
      <c r="L75" s="2" t="s">
        <v>4636</v>
      </c>
      <c r="M75" s="2" t="s">
        <v>4683</v>
      </c>
      <c r="N75" s="3">
        <v>40732</v>
      </c>
      <c r="O75" s="2" t="s">
        <v>950</v>
      </c>
      <c r="P75" s="2" t="s">
        <v>1241</v>
      </c>
      <c r="Q75" s="2"/>
      <c r="R75" s="2"/>
      <c r="S75" s="2"/>
      <c r="T75" s="2"/>
      <c r="U75" s="2"/>
      <c r="V75" s="2">
        <v>4.17</v>
      </c>
      <c r="W75" s="2">
        <f>(AVERAGE(94.5,97.5,85.5)/100)*Y75</f>
        <v>1239.5</v>
      </c>
      <c r="X75" s="23">
        <f t="shared" si="4"/>
        <v>1.5273739411052845</v>
      </c>
      <c r="Y75" s="7">
        <v>1340</v>
      </c>
      <c r="Z75" s="17">
        <f t="shared" si="3"/>
        <v>19.7218188972973</v>
      </c>
      <c r="AA75" s="2" t="s">
        <v>351</v>
      </c>
      <c r="AB75" s="2" t="s">
        <v>40</v>
      </c>
      <c r="AC75" s="2" t="s">
        <v>41</v>
      </c>
      <c r="AD75" s="2" t="s">
        <v>42</v>
      </c>
      <c r="AE75" s="2" t="s">
        <v>43</v>
      </c>
      <c r="AF75" s="2" t="s">
        <v>1254</v>
      </c>
      <c r="AG75" s="4"/>
    </row>
    <row r="76" spans="1:33" x14ac:dyDescent="0.25">
      <c r="A76" s="2">
        <v>2011</v>
      </c>
      <c r="B76" s="2">
        <v>1178</v>
      </c>
      <c r="C76" s="2" t="s">
        <v>1040</v>
      </c>
      <c r="D76" s="2" t="s">
        <v>1041</v>
      </c>
      <c r="E76" s="2" t="s">
        <v>1042</v>
      </c>
      <c r="F76" s="2" t="s">
        <v>177</v>
      </c>
      <c r="G76" s="2" t="s">
        <v>584</v>
      </c>
      <c r="H76" s="2"/>
      <c r="I76" s="2" t="s">
        <v>104</v>
      </c>
      <c r="J76" s="2" t="s">
        <v>50</v>
      </c>
      <c r="K76" s="2" t="s">
        <v>1043</v>
      </c>
      <c r="L76" s="2" t="s">
        <v>4636</v>
      </c>
      <c r="M76" s="2" t="s">
        <v>4683</v>
      </c>
      <c r="N76" s="3">
        <v>40732</v>
      </c>
      <c r="O76" s="2" t="s">
        <v>950</v>
      </c>
      <c r="P76" s="2" t="s">
        <v>1241</v>
      </c>
      <c r="Q76" s="2"/>
      <c r="R76" s="2"/>
      <c r="S76" s="2"/>
      <c r="T76" s="2"/>
      <c r="U76" s="2"/>
      <c r="V76" s="2">
        <v>4.03</v>
      </c>
      <c r="W76" s="2">
        <f>(AVERAGE(80.1, 93.2,92)/100)*Y76</f>
        <v>1185.0066666666669</v>
      </c>
      <c r="X76" s="23">
        <f t="shared" si="4"/>
        <v>1.5439744361494447</v>
      </c>
      <c r="Y76" s="7">
        <v>1340</v>
      </c>
      <c r="Z76" s="17">
        <f t="shared" si="3"/>
        <v>19.93616847342631</v>
      </c>
      <c r="AA76" s="2" t="s">
        <v>351</v>
      </c>
      <c r="AB76" s="2" t="s">
        <v>275</v>
      </c>
      <c r="AC76" s="2" t="s">
        <v>41</v>
      </c>
      <c r="AD76" s="2" t="s">
        <v>42</v>
      </c>
      <c r="AE76" s="2" t="s">
        <v>43</v>
      </c>
      <c r="AF76" s="2" t="s">
        <v>1248</v>
      </c>
      <c r="AG76" s="4"/>
    </row>
    <row r="77" spans="1:33" x14ac:dyDescent="0.25">
      <c r="A77" s="2">
        <v>2011</v>
      </c>
      <c r="B77" s="2">
        <v>1180</v>
      </c>
      <c r="C77" s="2" t="s">
        <v>1040</v>
      </c>
      <c r="D77" s="2" t="s">
        <v>1041</v>
      </c>
      <c r="E77" s="2" t="s">
        <v>1042</v>
      </c>
      <c r="F77" s="2" t="s">
        <v>177</v>
      </c>
      <c r="G77" s="2" t="s">
        <v>584</v>
      </c>
      <c r="H77" s="2"/>
      <c r="I77" s="2" t="s">
        <v>104</v>
      </c>
      <c r="J77" s="2" t="s">
        <v>50</v>
      </c>
      <c r="K77" s="2" t="s">
        <v>1043</v>
      </c>
      <c r="L77" s="2" t="s">
        <v>4636</v>
      </c>
      <c r="M77" s="2" t="s">
        <v>4683</v>
      </c>
      <c r="N77" s="3">
        <v>40732</v>
      </c>
      <c r="O77" s="2" t="s">
        <v>950</v>
      </c>
      <c r="P77" s="2" t="s">
        <v>1241</v>
      </c>
      <c r="Q77" s="2"/>
      <c r="R77" s="2"/>
      <c r="S77" s="2"/>
      <c r="T77" s="2"/>
      <c r="U77" s="2"/>
      <c r="V77" s="2">
        <v>4.03</v>
      </c>
      <c r="W77" s="2">
        <f>(AVERAGE(80.1, 93.2,92)/100)*Y77</f>
        <v>1185.0066666666669</v>
      </c>
      <c r="X77" s="23">
        <f t="shared" si="4"/>
        <v>1.5439744361494447</v>
      </c>
      <c r="Y77" s="7">
        <v>1340</v>
      </c>
      <c r="Z77" s="17">
        <f t="shared" si="3"/>
        <v>19.93616847342631</v>
      </c>
      <c r="AA77" s="2" t="s">
        <v>351</v>
      </c>
      <c r="AB77" s="2" t="s">
        <v>40</v>
      </c>
      <c r="AC77" s="2" t="s">
        <v>41</v>
      </c>
      <c r="AD77" s="2" t="s">
        <v>42</v>
      </c>
      <c r="AE77" s="2" t="s">
        <v>43</v>
      </c>
      <c r="AF77" s="2" t="s">
        <v>1248</v>
      </c>
      <c r="AG77" s="4"/>
    </row>
    <row r="78" spans="1:33" x14ac:dyDescent="0.25">
      <c r="A78" s="2">
        <v>2009</v>
      </c>
      <c r="B78" s="2">
        <v>105</v>
      </c>
      <c r="C78" s="2" t="s">
        <v>1040</v>
      </c>
      <c r="D78" s="2" t="s">
        <v>1041</v>
      </c>
      <c r="E78" s="2" t="s">
        <v>1042</v>
      </c>
      <c r="F78" s="2" t="s">
        <v>177</v>
      </c>
      <c r="G78" s="2" t="s">
        <v>584</v>
      </c>
      <c r="H78" s="2"/>
      <c r="I78" s="2" t="s">
        <v>104</v>
      </c>
      <c r="J78" s="2" t="s">
        <v>50</v>
      </c>
      <c r="K78" s="2" t="s">
        <v>1043</v>
      </c>
      <c r="L78" s="2" t="s">
        <v>4636</v>
      </c>
      <c r="M78" s="2" t="s">
        <v>4683</v>
      </c>
      <c r="N78" s="3">
        <v>40080</v>
      </c>
      <c r="O78" s="2" t="s">
        <v>341</v>
      </c>
      <c r="P78" s="2" t="s">
        <v>781</v>
      </c>
      <c r="Q78" s="2"/>
      <c r="R78" s="2"/>
      <c r="S78" s="2"/>
      <c r="T78" s="2"/>
      <c r="U78" s="2"/>
      <c r="V78" s="2">
        <v>4.4000000000000004</v>
      </c>
      <c r="W78" s="2">
        <v>1242</v>
      </c>
      <c r="X78" s="23">
        <f t="shared" si="4"/>
        <v>1.6083735909822867</v>
      </c>
      <c r="Y78" s="7">
        <v>1340</v>
      </c>
      <c r="Z78" s="17">
        <f t="shared" si="3"/>
        <v>20.767705816425124</v>
      </c>
      <c r="AA78" s="2" t="s">
        <v>351</v>
      </c>
      <c r="AB78" s="2" t="s">
        <v>40</v>
      </c>
      <c r="AC78" s="2" t="s">
        <v>41</v>
      </c>
      <c r="AD78" s="2" t="s">
        <v>42</v>
      </c>
      <c r="AE78" s="2" t="s">
        <v>43</v>
      </c>
      <c r="AF78" s="2" t="s">
        <v>1044</v>
      </c>
      <c r="AG78" s="4"/>
    </row>
    <row r="79" spans="1:33" x14ac:dyDescent="0.25">
      <c r="A79" s="2">
        <v>2009</v>
      </c>
      <c r="B79" s="2">
        <v>106</v>
      </c>
      <c r="C79" s="2" t="s">
        <v>1040</v>
      </c>
      <c r="D79" s="2" t="s">
        <v>1041</v>
      </c>
      <c r="E79" s="2" t="s">
        <v>1042</v>
      </c>
      <c r="F79" s="2" t="s">
        <v>177</v>
      </c>
      <c r="G79" s="2" t="s">
        <v>584</v>
      </c>
      <c r="H79" s="2"/>
      <c r="I79" s="2" t="s">
        <v>104</v>
      </c>
      <c r="J79" s="2" t="s">
        <v>50</v>
      </c>
      <c r="K79" s="2" t="s">
        <v>1043</v>
      </c>
      <c r="L79" s="2" t="s">
        <v>4636</v>
      </c>
      <c r="M79" s="2" t="s">
        <v>4683</v>
      </c>
      <c r="N79" s="3">
        <v>40080</v>
      </c>
      <c r="O79" s="2" t="s">
        <v>341</v>
      </c>
      <c r="P79" s="2" t="s">
        <v>781</v>
      </c>
      <c r="Q79" s="2"/>
      <c r="R79" s="2"/>
      <c r="S79" s="2"/>
      <c r="T79" s="2"/>
      <c r="U79" s="2"/>
      <c r="V79" s="2">
        <v>4.4000000000000004</v>
      </c>
      <c r="W79" s="2">
        <v>1242</v>
      </c>
      <c r="X79" s="23">
        <f t="shared" si="4"/>
        <v>1.6083735909822867</v>
      </c>
      <c r="Y79" s="7">
        <v>1340</v>
      </c>
      <c r="Z79" s="17">
        <f t="shared" si="3"/>
        <v>20.767705816425124</v>
      </c>
      <c r="AA79" s="2" t="s">
        <v>351</v>
      </c>
      <c r="AB79" s="2" t="s">
        <v>275</v>
      </c>
      <c r="AC79" s="2" t="s">
        <v>41</v>
      </c>
      <c r="AD79" s="2" t="s">
        <v>42</v>
      </c>
      <c r="AE79" s="2" t="s">
        <v>43</v>
      </c>
      <c r="AF79" s="2" t="s">
        <v>1044</v>
      </c>
      <c r="AG79" s="4"/>
    </row>
    <row r="80" spans="1:33" x14ac:dyDescent="0.25">
      <c r="A80" s="2">
        <v>2012</v>
      </c>
      <c r="B80" s="2">
        <v>368</v>
      </c>
      <c r="C80" s="2" t="s">
        <v>1411</v>
      </c>
      <c r="D80" s="2" t="s">
        <v>1412</v>
      </c>
      <c r="E80" s="2" t="s">
        <v>1413</v>
      </c>
      <c r="F80" s="2" t="s">
        <v>625</v>
      </c>
      <c r="G80" s="2" t="s">
        <v>1414</v>
      </c>
      <c r="H80" s="2"/>
      <c r="I80" s="2" t="s">
        <v>409</v>
      </c>
      <c r="J80" s="2" t="s">
        <v>69</v>
      </c>
      <c r="K80" s="2" t="s">
        <v>1415</v>
      </c>
      <c r="L80" s="2" t="s">
        <v>4636</v>
      </c>
      <c r="M80" s="2" t="s">
        <v>4683</v>
      </c>
      <c r="N80" s="3">
        <v>41150</v>
      </c>
      <c r="O80" s="2" t="s">
        <v>1416</v>
      </c>
      <c r="P80" s="2" t="s">
        <v>753</v>
      </c>
      <c r="Q80" s="2"/>
      <c r="R80" s="2"/>
      <c r="S80" s="2"/>
      <c r="T80" s="2"/>
      <c r="U80" s="2"/>
      <c r="V80" s="2"/>
      <c r="W80" s="2"/>
      <c r="X80" s="23">
        <v>1.62</v>
      </c>
      <c r="Y80" s="7">
        <v>1340</v>
      </c>
      <c r="Z80" s="17">
        <f t="shared" si="3"/>
        <v>20.917828799999999</v>
      </c>
      <c r="AA80" s="2" t="s">
        <v>351</v>
      </c>
      <c r="AB80" s="2" t="s">
        <v>40</v>
      </c>
      <c r="AC80" s="2" t="s">
        <v>41</v>
      </c>
      <c r="AD80" s="2" t="s">
        <v>42</v>
      </c>
      <c r="AE80" s="2" t="s">
        <v>43</v>
      </c>
      <c r="AF80" s="2" t="s">
        <v>1417</v>
      </c>
      <c r="AG80" s="4"/>
    </row>
    <row r="81" spans="1:33" x14ac:dyDescent="0.25">
      <c r="A81" s="2">
        <v>2012</v>
      </c>
      <c r="B81" s="2">
        <v>371</v>
      </c>
      <c r="C81" s="2" t="s">
        <v>1411</v>
      </c>
      <c r="D81" s="2" t="s">
        <v>1412</v>
      </c>
      <c r="E81" s="2" t="s">
        <v>1413</v>
      </c>
      <c r="F81" s="2" t="s">
        <v>625</v>
      </c>
      <c r="G81" s="2" t="s">
        <v>1414</v>
      </c>
      <c r="H81" s="2"/>
      <c r="I81" s="2" t="s">
        <v>409</v>
      </c>
      <c r="J81" s="2" t="s">
        <v>69</v>
      </c>
      <c r="K81" s="2" t="s">
        <v>1415</v>
      </c>
      <c r="L81" s="2" t="s">
        <v>4636</v>
      </c>
      <c r="M81" s="2" t="s">
        <v>4683</v>
      </c>
      <c r="N81" s="3">
        <v>41150</v>
      </c>
      <c r="O81" s="2" t="s">
        <v>1416</v>
      </c>
      <c r="P81" s="2" t="s">
        <v>753</v>
      </c>
      <c r="Q81" s="2"/>
      <c r="R81" s="2"/>
      <c r="S81" s="2"/>
      <c r="T81" s="2"/>
      <c r="U81" s="2"/>
      <c r="V81" s="2"/>
      <c r="W81" s="2"/>
      <c r="X81" s="23">
        <v>1.62</v>
      </c>
      <c r="Y81" s="7">
        <v>1340</v>
      </c>
      <c r="Z81" s="17">
        <f t="shared" si="3"/>
        <v>20.917828799999999</v>
      </c>
      <c r="AA81" s="2" t="s">
        <v>351</v>
      </c>
      <c r="AB81" s="2" t="s">
        <v>275</v>
      </c>
      <c r="AC81" s="2" t="s">
        <v>41</v>
      </c>
      <c r="AD81" s="2" t="s">
        <v>42</v>
      </c>
      <c r="AE81" s="2" t="s">
        <v>43</v>
      </c>
      <c r="AF81" s="2" t="s">
        <v>1417</v>
      </c>
      <c r="AG81" s="4"/>
    </row>
    <row r="82" spans="1:33" x14ac:dyDescent="0.25">
      <c r="A82" s="2">
        <v>2012</v>
      </c>
      <c r="B82" s="2">
        <v>321</v>
      </c>
      <c r="C82" s="2" t="s">
        <v>1067</v>
      </c>
      <c r="D82" s="2" t="s">
        <v>1068</v>
      </c>
      <c r="E82" s="2" t="s">
        <v>1069</v>
      </c>
      <c r="F82" s="2" t="s">
        <v>1015</v>
      </c>
      <c r="G82" s="2" t="s">
        <v>1070</v>
      </c>
      <c r="H82" s="2" t="s">
        <v>1071</v>
      </c>
      <c r="I82" s="2" t="s">
        <v>405</v>
      </c>
      <c r="J82" s="2" t="s">
        <v>84</v>
      </c>
      <c r="K82" s="2" t="s">
        <v>1072</v>
      </c>
      <c r="L82" s="2" t="s">
        <v>4636</v>
      </c>
      <c r="M82" s="2" t="s">
        <v>4683</v>
      </c>
      <c r="N82" s="3">
        <v>40987</v>
      </c>
      <c r="O82" s="2" t="s">
        <v>1073</v>
      </c>
      <c r="P82" s="2" t="s">
        <v>799</v>
      </c>
      <c r="Q82" s="2"/>
      <c r="R82" s="2"/>
      <c r="S82" s="2"/>
      <c r="T82" s="2"/>
      <c r="U82" s="2"/>
      <c r="V82" s="2"/>
      <c r="W82" s="2"/>
      <c r="X82" s="23">
        <v>1.72</v>
      </c>
      <c r="Y82" s="7">
        <v>1340</v>
      </c>
      <c r="Z82" s="17">
        <f t="shared" si="3"/>
        <v>22.209052800000002</v>
      </c>
      <c r="AA82" s="2" t="s">
        <v>351</v>
      </c>
      <c r="AB82" s="2" t="s">
        <v>40</v>
      </c>
      <c r="AC82" s="2" t="s">
        <v>41</v>
      </c>
      <c r="AD82" s="2" t="s">
        <v>42</v>
      </c>
      <c r="AE82" s="2" t="s">
        <v>43</v>
      </c>
      <c r="AF82" s="2" t="s">
        <v>1395</v>
      </c>
      <c r="AG82" s="4"/>
    </row>
    <row r="83" spans="1:33" x14ac:dyDescent="0.25">
      <c r="A83" s="2">
        <v>2012</v>
      </c>
      <c r="B83" s="2">
        <v>322</v>
      </c>
      <c r="C83" s="2" t="s">
        <v>1067</v>
      </c>
      <c r="D83" s="2" t="s">
        <v>1068</v>
      </c>
      <c r="E83" s="2" t="s">
        <v>1069</v>
      </c>
      <c r="F83" s="2" t="s">
        <v>1015</v>
      </c>
      <c r="G83" s="2" t="s">
        <v>1070</v>
      </c>
      <c r="H83" s="2" t="s">
        <v>1071</v>
      </c>
      <c r="I83" s="2" t="s">
        <v>405</v>
      </c>
      <c r="J83" s="2" t="s">
        <v>84</v>
      </c>
      <c r="K83" s="2" t="s">
        <v>1072</v>
      </c>
      <c r="L83" s="2" t="s">
        <v>4636</v>
      </c>
      <c r="M83" s="2" t="s">
        <v>4683</v>
      </c>
      <c r="N83" s="3">
        <v>40987</v>
      </c>
      <c r="O83" s="2" t="s">
        <v>1073</v>
      </c>
      <c r="P83" s="2" t="s">
        <v>799</v>
      </c>
      <c r="Q83" s="2"/>
      <c r="R83" s="2"/>
      <c r="S83" s="2"/>
      <c r="T83" s="2"/>
      <c r="U83" s="2"/>
      <c r="V83" s="2"/>
      <c r="W83" s="2"/>
      <c r="X83" s="23">
        <v>1.72</v>
      </c>
      <c r="Y83" s="7">
        <v>1340</v>
      </c>
      <c r="Z83" s="17">
        <f t="shared" si="3"/>
        <v>22.209052800000002</v>
      </c>
      <c r="AA83" s="2" t="s">
        <v>351</v>
      </c>
      <c r="AB83" s="2" t="s">
        <v>275</v>
      </c>
      <c r="AC83" s="2" t="s">
        <v>41</v>
      </c>
      <c r="AD83" s="2" t="s">
        <v>42</v>
      </c>
      <c r="AE83" s="2" t="s">
        <v>43</v>
      </c>
      <c r="AF83" s="2" t="s">
        <v>1395</v>
      </c>
      <c r="AG83" s="4"/>
    </row>
    <row r="84" spans="1:33" x14ac:dyDescent="0.25">
      <c r="A84" s="2">
        <v>2011</v>
      </c>
      <c r="B84" s="2">
        <v>320</v>
      </c>
      <c r="C84" s="2" t="s">
        <v>1067</v>
      </c>
      <c r="D84" s="2" t="s">
        <v>1068</v>
      </c>
      <c r="E84" s="2" t="s">
        <v>1069</v>
      </c>
      <c r="F84" s="2" t="s">
        <v>1015</v>
      </c>
      <c r="G84" s="2" t="s">
        <v>1070</v>
      </c>
      <c r="H84" s="2" t="s">
        <v>1071</v>
      </c>
      <c r="I84" s="2" t="s">
        <v>405</v>
      </c>
      <c r="J84" s="2" t="s">
        <v>84</v>
      </c>
      <c r="K84" s="2" t="s">
        <v>1072</v>
      </c>
      <c r="L84" s="2" t="s">
        <v>4636</v>
      </c>
      <c r="M84" s="2" t="s">
        <v>4683</v>
      </c>
      <c r="N84" s="3">
        <v>40661</v>
      </c>
      <c r="O84" s="2" t="s">
        <v>1073</v>
      </c>
      <c r="P84" s="2" t="s">
        <v>799</v>
      </c>
      <c r="Q84" s="2"/>
      <c r="R84" s="2"/>
      <c r="S84" s="2"/>
      <c r="T84" s="2"/>
      <c r="U84" s="2"/>
      <c r="V84" s="2"/>
      <c r="W84" s="2"/>
      <c r="X84" s="23">
        <v>1.75</v>
      </c>
      <c r="Y84" s="7">
        <v>1340</v>
      </c>
      <c r="Z84" s="17">
        <f t="shared" si="3"/>
        <v>22.596420000000002</v>
      </c>
      <c r="AA84" s="2" t="s">
        <v>351</v>
      </c>
      <c r="AB84" s="2" t="s">
        <v>40</v>
      </c>
      <c r="AC84" s="2" t="s">
        <v>41</v>
      </c>
      <c r="AD84" s="2" t="s">
        <v>42</v>
      </c>
      <c r="AE84" s="2" t="s">
        <v>43</v>
      </c>
      <c r="AF84" s="2" t="s">
        <v>1126</v>
      </c>
      <c r="AG84" s="4"/>
    </row>
    <row r="85" spans="1:33" x14ac:dyDescent="0.25">
      <c r="A85" s="2">
        <v>2011</v>
      </c>
      <c r="B85" s="2">
        <v>321</v>
      </c>
      <c r="C85" s="2" t="s">
        <v>1067</v>
      </c>
      <c r="D85" s="2" t="s">
        <v>1068</v>
      </c>
      <c r="E85" s="2" t="s">
        <v>1069</v>
      </c>
      <c r="F85" s="2" t="s">
        <v>1015</v>
      </c>
      <c r="G85" s="2" t="s">
        <v>1070</v>
      </c>
      <c r="H85" s="2" t="s">
        <v>1071</v>
      </c>
      <c r="I85" s="2" t="s">
        <v>405</v>
      </c>
      <c r="J85" s="2" t="s">
        <v>84</v>
      </c>
      <c r="K85" s="2" t="s">
        <v>1072</v>
      </c>
      <c r="L85" s="2" t="s">
        <v>4636</v>
      </c>
      <c r="M85" s="2" t="s">
        <v>4683</v>
      </c>
      <c r="N85" s="3">
        <v>40661</v>
      </c>
      <c r="O85" s="2" t="s">
        <v>1073</v>
      </c>
      <c r="P85" s="2" t="s">
        <v>799</v>
      </c>
      <c r="Q85" s="2"/>
      <c r="R85" s="2"/>
      <c r="S85" s="2"/>
      <c r="T85" s="2"/>
      <c r="U85" s="2"/>
      <c r="V85" s="2"/>
      <c r="W85" s="2"/>
      <c r="X85" s="23">
        <v>1.75</v>
      </c>
      <c r="Y85" s="7">
        <v>1340</v>
      </c>
      <c r="Z85" s="17">
        <f t="shared" si="3"/>
        <v>22.596420000000002</v>
      </c>
      <c r="AA85" s="2" t="s">
        <v>351</v>
      </c>
      <c r="AB85" s="2" t="s">
        <v>275</v>
      </c>
      <c r="AC85" s="2" t="s">
        <v>41</v>
      </c>
      <c r="AD85" s="2" t="s">
        <v>42</v>
      </c>
      <c r="AE85" s="2" t="s">
        <v>43</v>
      </c>
      <c r="AF85" s="2" t="s">
        <v>1126</v>
      </c>
      <c r="AG85" s="4"/>
    </row>
    <row r="86" spans="1:33" x14ac:dyDescent="0.25">
      <c r="A86" s="2">
        <v>2016</v>
      </c>
      <c r="B86" s="2">
        <v>1453</v>
      </c>
      <c r="C86" s="2" t="s">
        <v>2252</v>
      </c>
      <c r="D86" s="2" t="s">
        <v>2253</v>
      </c>
      <c r="E86" s="2" t="s">
        <v>2254</v>
      </c>
      <c r="F86" s="2" t="s">
        <v>491</v>
      </c>
      <c r="G86" s="2" t="s">
        <v>492</v>
      </c>
      <c r="H86" s="2"/>
      <c r="I86" s="2" t="s">
        <v>153</v>
      </c>
      <c r="J86" s="2" t="s">
        <v>50</v>
      </c>
      <c r="K86" s="2" t="s">
        <v>2255</v>
      </c>
      <c r="L86" s="2" t="s">
        <v>4636</v>
      </c>
      <c r="M86" s="2" t="s">
        <v>4683</v>
      </c>
      <c r="N86" s="3">
        <v>42523</v>
      </c>
      <c r="O86" s="2" t="s">
        <v>3809</v>
      </c>
      <c r="P86" s="2" t="s">
        <v>2091</v>
      </c>
      <c r="Q86" s="2" t="s">
        <v>3810</v>
      </c>
      <c r="R86" s="2" t="s">
        <v>4146</v>
      </c>
      <c r="S86" s="2" t="s">
        <v>3811</v>
      </c>
      <c r="T86" s="2" t="s">
        <v>2894</v>
      </c>
      <c r="U86" s="2" t="s">
        <v>4642</v>
      </c>
      <c r="V86" s="2">
        <v>0.48</v>
      </c>
      <c r="W86" s="2">
        <v>850</v>
      </c>
      <c r="X86" s="23">
        <v>0.48</v>
      </c>
      <c r="Y86" s="2">
        <v>1380</v>
      </c>
      <c r="Z86" s="17">
        <f t="shared" si="3"/>
        <v>6.3828864000000003</v>
      </c>
      <c r="AA86" s="2" t="s">
        <v>861</v>
      </c>
      <c r="AB86" s="2" t="s">
        <v>1291</v>
      </c>
      <c r="AC86" s="2" t="s">
        <v>3332</v>
      </c>
      <c r="AD86" s="2" t="s">
        <v>43</v>
      </c>
      <c r="AE86" s="2" t="s">
        <v>42</v>
      </c>
      <c r="AF86" s="2"/>
      <c r="AG86" s="4"/>
    </row>
    <row r="87" spans="1:33" x14ac:dyDescent="0.25">
      <c r="A87" s="2">
        <v>2014</v>
      </c>
      <c r="B87" s="2">
        <v>2008</v>
      </c>
      <c r="C87" s="2" t="s">
        <v>2252</v>
      </c>
      <c r="D87" s="2" t="s">
        <v>2253</v>
      </c>
      <c r="E87" s="2" t="s">
        <v>2254</v>
      </c>
      <c r="F87" s="2" t="s">
        <v>491</v>
      </c>
      <c r="G87" s="2" t="s">
        <v>492</v>
      </c>
      <c r="H87" s="2"/>
      <c r="I87" s="2" t="s">
        <v>153</v>
      </c>
      <c r="J87" s="2" t="s">
        <v>50</v>
      </c>
      <c r="K87" s="2" t="s">
        <v>2255</v>
      </c>
      <c r="L87" s="2" t="s">
        <v>4636</v>
      </c>
      <c r="M87" s="2" t="s">
        <v>4683</v>
      </c>
      <c r="N87" s="3">
        <v>41942</v>
      </c>
      <c r="O87" s="2" t="s">
        <v>2259</v>
      </c>
      <c r="P87" s="2" t="s">
        <v>2091</v>
      </c>
      <c r="Q87" s="2" t="s">
        <v>1199</v>
      </c>
      <c r="R87" s="2" t="s">
        <v>2869</v>
      </c>
      <c r="S87" s="2" t="s">
        <v>2257</v>
      </c>
      <c r="T87" s="2" t="s">
        <v>2869</v>
      </c>
      <c r="U87" s="2" t="s">
        <v>4642</v>
      </c>
      <c r="V87" s="2">
        <v>0.5</v>
      </c>
      <c r="W87" s="2">
        <v>1250</v>
      </c>
      <c r="X87" s="23">
        <v>0.5</v>
      </c>
      <c r="Y87" s="2">
        <v>1380</v>
      </c>
      <c r="Z87" s="17">
        <f t="shared" si="3"/>
        <v>6.6488400000000007</v>
      </c>
      <c r="AA87" s="2" t="s">
        <v>2180</v>
      </c>
      <c r="AB87" s="2" t="s">
        <v>1291</v>
      </c>
      <c r="AC87" s="2" t="s">
        <v>41</v>
      </c>
      <c r="AD87" s="2" t="s">
        <v>42</v>
      </c>
      <c r="AE87" s="2" t="s">
        <v>43</v>
      </c>
      <c r="AF87" s="2" t="s">
        <v>2260</v>
      </c>
      <c r="AG87" s="4"/>
    </row>
    <row r="88" spans="1:33" x14ac:dyDescent="0.25">
      <c r="A88" s="2">
        <v>2014</v>
      </c>
      <c r="B88" s="2">
        <v>2009</v>
      </c>
      <c r="C88" s="2" t="s">
        <v>2252</v>
      </c>
      <c r="D88" s="2" t="s">
        <v>2253</v>
      </c>
      <c r="E88" s="2" t="s">
        <v>2254</v>
      </c>
      <c r="F88" s="2" t="s">
        <v>491</v>
      </c>
      <c r="G88" s="2" t="s">
        <v>492</v>
      </c>
      <c r="H88" s="2"/>
      <c r="I88" s="2" t="s">
        <v>153</v>
      </c>
      <c r="J88" s="2" t="s">
        <v>50</v>
      </c>
      <c r="K88" s="2" t="s">
        <v>2255</v>
      </c>
      <c r="L88" s="2" t="s">
        <v>4636</v>
      </c>
      <c r="M88" s="2" t="s">
        <v>4683</v>
      </c>
      <c r="N88" s="3">
        <v>41942</v>
      </c>
      <c r="O88" s="2" t="s">
        <v>71</v>
      </c>
      <c r="P88" s="2" t="s">
        <v>2091</v>
      </c>
      <c r="Q88" s="2" t="s">
        <v>1199</v>
      </c>
      <c r="R88" s="2" t="s">
        <v>2869</v>
      </c>
      <c r="S88" s="2" t="s">
        <v>2257</v>
      </c>
      <c r="T88" s="2" t="s">
        <v>2869</v>
      </c>
      <c r="U88" s="2" t="s">
        <v>4642</v>
      </c>
      <c r="V88" s="2">
        <v>0.5</v>
      </c>
      <c r="W88" s="2">
        <v>1250</v>
      </c>
      <c r="X88" s="23">
        <v>0.5</v>
      </c>
      <c r="Y88" s="2">
        <v>1380</v>
      </c>
      <c r="Z88" s="17">
        <f t="shared" si="3"/>
        <v>6.6488400000000007</v>
      </c>
      <c r="AA88" s="2" t="s">
        <v>351</v>
      </c>
      <c r="AB88" s="2" t="s">
        <v>40</v>
      </c>
      <c r="AC88" s="2" t="s">
        <v>41</v>
      </c>
      <c r="AD88" s="2" t="s">
        <v>42</v>
      </c>
      <c r="AE88" s="2" t="s">
        <v>43</v>
      </c>
      <c r="AF88" s="2" t="s">
        <v>3111</v>
      </c>
      <c r="AG88" s="4"/>
    </row>
    <row r="89" spans="1:33" x14ac:dyDescent="0.25">
      <c r="A89" s="2">
        <v>2013</v>
      </c>
      <c r="B89" s="2">
        <v>216</v>
      </c>
      <c r="C89" s="2" t="s">
        <v>1641</v>
      </c>
      <c r="D89" s="2" t="s">
        <v>1642</v>
      </c>
      <c r="E89" s="2" t="s">
        <v>1643</v>
      </c>
      <c r="F89" s="2" t="s">
        <v>868</v>
      </c>
      <c r="G89" s="2" t="s">
        <v>869</v>
      </c>
      <c r="H89" s="2"/>
      <c r="I89" s="2" t="s">
        <v>393</v>
      </c>
      <c r="J89" s="2" t="s">
        <v>206</v>
      </c>
      <c r="K89" s="2" t="s">
        <v>1705</v>
      </c>
      <c r="L89" s="2" t="s">
        <v>4636</v>
      </c>
      <c r="M89" s="2" t="s">
        <v>4684</v>
      </c>
      <c r="N89" s="3">
        <v>41395</v>
      </c>
      <c r="O89" s="2" t="s">
        <v>1645</v>
      </c>
      <c r="P89" s="2" t="s">
        <v>1646</v>
      </c>
      <c r="Q89" s="2" t="s">
        <v>1675</v>
      </c>
      <c r="R89" s="2" t="s">
        <v>1696</v>
      </c>
      <c r="S89" s="2" t="s">
        <v>1706</v>
      </c>
      <c r="T89" s="2" t="s">
        <v>1707</v>
      </c>
      <c r="U89" s="2" t="s">
        <v>4642</v>
      </c>
      <c r="V89" s="2">
        <v>0.01</v>
      </c>
      <c r="W89" s="2">
        <v>1620</v>
      </c>
      <c r="X89" s="23">
        <v>0.01</v>
      </c>
      <c r="Y89" s="9">
        <v>1775</v>
      </c>
      <c r="Z89" s="17">
        <f t="shared" si="3"/>
        <v>0.171039</v>
      </c>
      <c r="AA89" s="2" t="s">
        <v>351</v>
      </c>
      <c r="AB89" s="2" t="s">
        <v>275</v>
      </c>
      <c r="AC89" s="2" t="s">
        <v>41</v>
      </c>
      <c r="AD89" s="2" t="s">
        <v>42</v>
      </c>
      <c r="AE89" s="2" t="s">
        <v>43</v>
      </c>
      <c r="AF89" s="2"/>
      <c r="AG89" s="4"/>
    </row>
    <row r="90" spans="1:33" x14ac:dyDescent="0.25">
      <c r="A90" s="2">
        <v>2013</v>
      </c>
      <c r="B90" s="2">
        <v>1203</v>
      </c>
      <c r="C90" s="2" t="s">
        <v>1975</v>
      </c>
      <c r="D90" s="2" t="s">
        <v>1976</v>
      </c>
      <c r="E90" s="2" t="s">
        <v>1977</v>
      </c>
      <c r="F90" s="2" t="s">
        <v>486</v>
      </c>
      <c r="G90" s="2" t="s">
        <v>487</v>
      </c>
      <c r="H90" s="2"/>
      <c r="I90" s="2" t="s">
        <v>488</v>
      </c>
      <c r="J90" s="2" t="s">
        <v>50</v>
      </c>
      <c r="K90" s="2" t="s">
        <v>1995</v>
      </c>
      <c r="L90" s="2" t="s">
        <v>4636</v>
      </c>
      <c r="M90" s="2" t="s">
        <v>4684</v>
      </c>
      <c r="N90" s="3">
        <v>41621</v>
      </c>
      <c r="O90" s="2" t="s">
        <v>1996</v>
      </c>
      <c r="P90" s="2" t="s">
        <v>1978</v>
      </c>
      <c r="Q90" s="2" t="s">
        <v>1664</v>
      </c>
      <c r="R90" s="2" t="s">
        <v>1985</v>
      </c>
      <c r="S90" s="2" t="s">
        <v>1997</v>
      </c>
      <c r="T90" s="2" t="s">
        <v>1998</v>
      </c>
      <c r="U90" s="2" t="s">
        <v>4641</v>
      </c>
      <c r="V90" s="2">
        <v>7.9000000000000001E-2</v>
      </c>
      <c r="W90" s="2">
        <v>1632</v>
      </c>
      <c r="X90" s="23">
        <f>V90*454/W90</f>
        <v>2.197671568627451E-2</v>
      </c>
      <c r="Y90" s="7">
        <v>1775</v>
      </c>
      <c r="Z90" s="17">
        <f t="shared" si="3"/>
        <v>0.37588754742647063</v>
      </c>
      <c r="AA90" s="2" t="s">
        <v>351</v>
      </c>
      <c r="AB90" s="2" t="s">
        <v>40</v>
      </c>
      <c r="AC90" s="2" t="s">
        <v>41</v>
      </c>
      <c r="AD90" s="2" t="s">
        <v>42</v>
      </c>
      <c r="AE90" s="2" t="s">
        <v>43</v>
      </c>
      <c r="AF90" s="2" t="s">
        <v>1980</v>
      </c>
      <c r="AG90" s="4"/>
    </row>
    <row r="91" spans="1:33" x14ac:dyDescent="0.25">
      <c r="A91" s="2">
        <v>2013</v>
      </c>
      <c r="B91" s="2">
        <v>1197</v>
      </c>
      <c r="C91" s="2" t="s">
        <v>1975</v>
      </c>
      <c r="D91" s="2" t="s">
        <v>1976</v>
      </c>
      <c r="E91" s="2" t="s">
        <v>1977</v>
      </c>
      <c r="F91" s="2" t="s">
        <v>486</v>
      </c>
      <c r="G91" s="2" t="s">
        <v>487</v>
      </c>
      <c r="H91" s="2"/>
      <c r="I91" s="2" t="s">
        <v>488</v>
      </c>
      <c r="J91" s="2" t="s">
        <v>203</v>
      </c>
      <c r="K91" s="2" t="s">
        <v>1988</v>
      </c>
      <c r="L91" s="2" t="s">
        <v>4636</v>
      </c>
      <c r="M91" s="2" t="s">
        <v>4684</v>
      </c>
      <c r="N91" s="3">
        <v>41620</v>
      </c>
      <c r="O91" s="2" t="s">
        <v>1982</v>
      </c>
      <c r="P91" s="2" t="s">
        <v>1978</v>
      </c>
      <c r="Q91" s="2" t="s">
        <v>1664</v>
      </c>
      <c r="R91" s="2" t="s">
        <v>1985</v>
      </c>
      <c r="S91" s="2" t="s">
        <v>1989</v>
      </c>
      <c r="T91" s="2" t="s">
        <v>1806</v>
      </c>
      <c r="U91" s="2" t="s">
        <v>4641</v>
      </c>
      <c r="V91" s="2">
        <v>0.68</v>
      </c>
      <c r="W91" s="2">
        <v>1609</v>
      </c>
      <c r="X91" s="23">
        <f>V91*454/W91</f>
        <v>0.19187072715972656</v>
      </c>
      <c r="Y91" s="7">
        <v>1775</v>
      </c>
      <c r="Z91" s="17">
        <f t="shared" si="3"/>
        <v>3.2817377302672468</v>
      </c>
      <c r="AA91" s="2" t="s">
        <v>351</v>
      </c>
      <c r="AB91" s="2" t="s">
        <v>40</v>
      </c>
      <c r="AC91" s="2" t="s">
        <v>41</v>
      </c>
      <c r="AD91" s="2" t="s">
        <v>42</v>
      </c>
      <c r="AE91" s="2" t="s">
        <v>43</v>
      </c>
      <c r="AF91" s="2" t="s">
        <v>1980</v>
      </c>
      <c r="AG91" s="4"/>
    </row>
    <row r="92" spans="1:33" x14ac:dyDescent="0.25">
      <c r="A92" s="2">
        <v>2013</v>
      </c>
      <c r="B92" s="2">
        <v>1192</v>
      </c>
      <c r="C92" s="2" t="s">
        <v>1975</v>
      </c>
      <c r="D92" s="2" t="s">
        <v>1976</v>
      </c>
      <c r="E92" s="2" t="s">
        <v>1977</v>
      </c>
      <c r="F92" s="2" t="s">
        <v>486</v>
      </c>
      <c r="G92" s="2" t="s">
        <v>487</v>
      </c>
      <c r="H92" s="2"/>
      <c r="I92" s="2" t="s">
        <v>488</v>
      </c>
      <c r="J92" s="2" t="s">
        <v>31</v>
      </c>
      <c r="K92" s="2" t="s">
        <v>1981</v>
      </c>
      <c r="L92" s="2" t="s">
        <v>4636</v>
      </c>
      <c r="M92" s="2" t="s">
        <v>4684</v>
      </c>
      <c r="N92" s="3">
        <v>41620</v>
      </c>
      <c r="O92" s="2" t="s">
        <v>1982</v>
      </c>
      <c r="P92" s="2" t="s">
        <v>1978</v>
      </c>
      <c r="Q92" s="2" t="s">
        <v>1664</v>
      </c>
      <c r="R92" s="2" t="s">
        <v>1985</v>
      </c>
      <c r="S92" s="2" t="s">
        <v>1984</v>
      </c>
      <c r="T92" s="2" t="s">
        <v>591</v>
      </c>
      <c r="U92" s="2" t="s">
        <v>4641</v>
      </c>
      <c r="V92" s="2">
        <v>0.71</v>
      </c>
      <c r="W92" s="2">
        <v>1621</v>
      </c>
      <c r="X92" s="23">
        <f>V92*454/W92</f>
        <v>0.19885256014805675</v>
      </c>
      <c r="Y92" s="7">
        <v>1775</v>
      </c>
      <c r="Z92" s="17">
        <f t="shared" si="3"/>
        <v>3.4011543035163481</v>
      </c>
      <c r="AA92" s="2" t="s">
        <v>351</v>
      </c>
      <c r="AB92" s="2" t="s">
        <v>40</v>
      </c>
      <c r="AC92" s="2" t="s">
        <v>41</v>
      </c>
      <c r="AD92" s="2" t="s">
        <v>42</v>
      </c>
      <c r="AE92" s="2" t="s">
        <v>43</v>
      </c>
      <c r="AF92" s="2" t="s">
        <v>1980</v>
      </c>
      <c r="AG92" s="4"/>
    </row>
    <row r="93" spans="1:33" x14ac:dyDescent="0.25">
      <c r="A93" s="2">
        <v>2013</v>
      </c>
      <c r="B93" s="2">
        <v>213</v>
      </c>
      <c r="C93" s="2" t="s">
        <v>1641</v>
      </c>
      <c r="D93" s="2" t="s">
        <v>1642</v>
      </c>
      <c r="E93" s="2" t="s">
        <v>1643</v>
      </c>
      <c r="F93" s="2" t="s">
        <v>868</v>
      </c>
      <c r="G93" s="2" t="s">
        <v>869</v>
      </c>
      <c r="H93" s="2"/>
      <c r="I93" s="2" t="s">
        <v>393</v>
      </c>
      <c r="J93" s="2" t="s">
        <v>203</v>
      </c>
      <c r="K93" s="2" t="s">
        <v>1694</v>
      </c>
      <c r="L93" s="2" t="s">
        <v>4636</v>
      </c>
      <c r="M93" s="2" t="s">
        <v>4684</v>
      </c>
      <c r="N93" s="3">
        <v>41395</v>
      </c>
      <c r="O93" s="2" t="s">
        <v>1645</v>
      </c>
      <c r="P93" s="2" t="s">
        <v>1646</v>
      </c>
      <c r="Q93" s="2" t="s">
        <v>1695</v>
      </c>
      <c r="R93" s="2" t="s">
        <v>1696</v>
      </c>
      <c r="S93" s="2" t="s">
        <v>1697</v>
      </c>
      <c r="T93" s="2" t="s">
        <v>1698</v>
      </c>
      <c r="U93" s="2" t="s">
        <v>4642</v>
      </c>
      <c r="V93" s="2">
        <v>0.2</v>
      </c>
      <c r="W93" s="2">
        <v>1678</v>
      </c>
      <c r="X93" s="23">
        <v>0.2</v>
      </c>
      <c r="Y93" s="9">
        <v>1775</v>
      </c>
      <c r="Z93" s="17">
        <f t="shared" si="3"/>
        <v>3.4207800000000002</v>
      </c>
      <c r="AA93" s="2" t="s">
        <v>351</v>
      </c>
      <c r="AB93" s="2" t="s">
        <v>275</v>
      </c>
      <c r="AC93" s="2" t="s">
        <v>41</v>
      </c>
      <c r="AD93" s="2" t="s">
        <v>42</v>
      </c>
      <c r="AE93" s="2" t="s">
        <v>43</v>
      </c>
      <c r="AF93" s="2"/>
      <c r="AG93" s="4"/>
    </row>
    <row r="94" spans="1:33" x14ac:dyDescent="0.25">
      <c r="A94" s="2">
        <v>2013</v>
      </c>
      <c r="B94" s="2">
        <v>198</v>
      </c>
      <c r="C94" s="2" t="s">
        <v>1641</v>
      </c>
      <c r="D94" s="2" t="s">
        <v>1642</v>
      </c>
      <c r="E94" s="2" t="s">
        <v>1643</v>
      </c>
      <c r="F94" s="2" t="s">
        <v>868</v>
      </c>
      <c r="G94" s="2" t="s">
        <v>869</v>
      </c>
      <c r="H94" s="2"/>
      <c r="I94" s="2" t="s">
        <v>393</v>
      </c>
      <c r="J94" s="2" t="s">
        <v>289</v>
      </c>
      <c r="K94" s="2" t="s">
        <v>1661</v>
      </c>
      <c r="L94" s="2" t="s">
        <v>4636</v>
      </c>
      <c r="M94" s="2" t="s">
        <v>4684</v>
      </c>
      <c r="N94" s="3">
        <v>41340</v>
      </c>
      <c r="O94" s="2" t="s">
        <v>1645</v>
      </c>
      <c r="P94" s="2" t="s">
        <v>1231</v>
      </c>
      <c r="Q94" s="2" t="s">
        <v>1571</v>
      </c>
      <c r="R94" s="2" t="s">
        <v>1653</v>
      </c>
      <c r="S94" s="2" t="s">
        <v>1662</v>
      </c>
      <c r="T94" s="2" t="s">
        <v>1663</v>
      </c>
      <c r="U94" s="2" t="s">
        <v>4642</v>
      </c>
      <c r="V94" s="2">
        <v>0.2</v>
      </c>
      <c r="W94" s="2">
        <v>1666</v>
      </c>
      <c r="X94" s="23">
        <v>0.2</v>
      </c>
      <c r="Y94" s="9">
        <v>1775</v>
      </c>
      <c r="Z94" s="17">
        <f t="shared" si="3"/>
        <v>3.4207800000000002</v>
      </c>
      <c r="AA94" s="2" t="s">
        <v>351</v>
      </c>
      <c r="AB94" s="2" t="s">
        <v>275</v>
      </c>
      <c r="AC94" s="2" t="s">
        <v>41</v>
      </c>
      <c r="AD94" s="2" t="s">
        <v>42</v>
      </c>
      <c r="AE94" s="2" t="s">
        <v>43</v>
      </c>
      <c r="AF94" s="2"/>
      <c r="AG94" s="4"/>
    </row>
    <row r="95" spans="1:33" x14ac:dyDescent="0.25">
      <c r="A95" s="2">
        <v>2013</v>
      </c>
      <c r="B95" s="2">
        <v>201</v>
      </c>
      <c r="C95" s="2" t="s">
        <v>1641</v>
      </c>
      <c r="D95" s="2" t="s">
        <v>1642</v>
      </c>
      <c r="E95" s="2" t="s">
        <v>1643</v>
      </c>
      <c r="F95" s="2" t="s">
        <v>868</v>
      </c>
      <c r="G95" s="2" t="s">
        <v>869</v>
      </c>
      <c r="H95" s="2"/>
      <c r="I95" s="2" t="s">
        <v>393</v>
      </c>
      <c r="J95" s="2" t="s">
        <v>291</v>
      </c>
      <c r="K95" s="2" t="s">
        <v>1668</v>
      </c>
      <c r="L95" s="2" t="s">
        <v>4636</v>
      </c>
      <c r="M95" s="2" t="s">
        <v>4684</v>
      </c>
      <c r="N95" s="3">
        <v>41340</v>
      </c>
      <c r="O95" s="2" t="s">
        <v>1645</v>
      </c>
      <c r="P95" s="2" t="s">
        <v>1231</v>
      </c>
      <c r="Q95" s="2" t="s">
        <v>1571</v>
      </c>
      <c r="R95" s="2" t="s">
        <v>1653</v>
      </c>
      <c r="S95" s="2" t="s">
        <v>1669</v>
      </c>
      <c r="T95" s="2" t="s">
        <v>1670</v>
      </c>
      <c r="U95" s="2" t="s">
        <v>4642</v>
      </c>
      <c r="V95" s="2">
        <v>0.2</v>
      </c>
      <c r="W95" s="2">
        <v>1690</v>
      </c>
      <c r="X95" s="23">
        <v>0.2</v>
      </c>
      <c r="Y95" s="9">
        <v>1775</v>
      </c>
      <c r="Z95" s="17">
        <f t="shared" si="3"/>
        <v>3.4207800000000002</v>
      </c>
      <c r="AA95" s="2" t="s">
        <v>351</v>
      </c>
      <c r="AB95" s="2" t="s">
        <v>275</v>
      </c>
      <c r="AC95" s="2" t="s">
        <v>41</v>
      </c>
      <c r="AD95" s="2" t="s">
        <v>42</v>
      </c>
      <c r="AE95" s="2" t="s">
        <v>43</v>
      </c>
      <c r="AF95" s="2"/>
      <c r="AG95" s="4"/>
    </row>
    <row r="96" spans="1:33" x14ac:dyDescent="0.25">
      <c r="A96" s="2">
        <v>2014</v>
      </c>
      <c r="B96" s="2">
        <v>255</v>
      </c>
      <c r="C96" s="2" t="s">
        <v>2098</v>
      </c>
      <c r="D96" s="2" t="s">
        <v>2099</v>
      </c>
      <c r="E96" s="2" t="s">
        <v>2100</v>
      </c>
      <c r="F96" s="2" t="s">
        <v>1610</v>
      </c>
      <c r="G96" s="2" t="s">
        <v>1968</v>
      </c>
      <c r="H96" s="2"/>
      <c r="I96" s="2" t="s">
        <v>393</v>
      </c>
      <c r="J96" s="2" t="s">
        <v>291</v>
      </c>
      <c r="K96" s="2" t="s">
        <v>4663</v>
      </c>
      <c r="L96" s="2" t="s">
        <v>4636</v>
      </c>
      <c r="M96" s="2" t="s">
        <v>4684</v>
      </c>
      <c r="N96" s="3">
        <v>41653</v>
      </c>
      <c r="O96" s="2" t="s">
        <v>2102</v>
      </c>
      <c r="P96" s="2" t="s">
        <v>1613</v>
      </c>
      <c r="Q96" s="2" t="s">
        <v>1999</v>
      </c>
      <c r="R96" s="2" t="s">
        <v>2146</v>
      </c>
      <c r="S96" s="2" t="s">
        <v>2226</v>
      </c>
      <c r="T96" s="2" t="s">
        <v>2228</v>
      </c>
      <c r="U96" s="2" t="s">
        <v>4642</v>
      </c>
      <c r="V96" s="2">
        <v>0.2</v>
      </c>
      <c r="W96" s="2">
        <v>1716</v>
      </c>
      <c r="X96" s="23">
        <v>0.2</v>
      </c>
      <c r="Y96" s="9">
        <v>1775</v>
      </c>
      <c r="Z96" s="17">
        <f t="shared" si="3"/>
        <v>3.4207800000000002</v>
      </c>
      <c r="AA96" s="2" t="s">
        <v>351</v>
      </c>
      <c r="AB96" s="2" t="s">
        <v>275</v>
      </c>
      <c r="AC96" s="2" t="s">
        <v>41</v>
      </c>
      <c r="AD96" s="2" t="s">
        <v>42</v>
      </c>
      <c r="AE96" s="2" t="s">
        <v>43</v>
      </c>
      <c r="AF96" s="2" t="s">
        <v>2144</v>
      </c>
      <c r="AG96" s="4"/>
    </row>
    <row r="97" spans="1:33" x14ac:dyDescent="0.25">
      <c r="A97" s="2">
        <v>2014</v>
      </c>
      <c r="B97" s="2">
        <v>288</v>
      </c>
      <c r="C97" s="2" t="s">
        <v>2098</v>
      </c>
      <c r="D97" s="2" t="s">
        <v>2099</v>
      </c>
      <c r="E97" s="2" t="s">
        <v>2100</v>
      </c>
      <c r="F97" s="2" t="s">
        <v>1610</v>
      </c>
      <c r="G97" s="2" t="s">
        <v>1968</v>
      </c>
      <c r="H97" s="2"/>
      <c r="I97" s="2" t="s">
        <v>393</v>
      </c>
      <c r="J97" s="2" t="s">
        <v>291</v>
      </c>
      <c r="K97" s="2" t="s">
        <v>4663</v>
      </c>
      <c r="L97" s="2" t="s">
        <v>4636</v>
      </c>
      <c r="M97" s="2" t="s">
        <v>4684</v>
      </c>
      <c r="N97" s="3">
        <v>41654</v>
      </c>
      <c r="O97" s="2" t="s">
        <v>2102</v>
      </c>
      <c r="P97" s="2" t="s">
        <v>1613</v>
      </c>
      <c r="Q97" s="2" t="s">
        <v>1999</v>
      </c>
      <c r="R97" s="2" t="s">
        <v>2146</v>
      </c>
      <c r="S97" s="2" t="s">
        <v>2226</v>
      </c>
      <c r="T97" s="2" t="s">
        <v>2228</v>
      </c>
      <c r="U97" s="2" t="s">
        <v>4642</v>
      </c>
      <c r="V97" s="2">
        <v>0.2</v>
      </c>
      <c r="W97" s="2">
        <v>1716</v>
      </c>
      <c r="X97" s="23">
        <v>0.2</v>
      </c>
      <c r="Y97" s="9">
        <v>1775</v>
      </c>
      <c r="Z97" s="17">
        <f t="shared" si="3"/>
        <v>3.4207800000000002</v>
      </c>
      <c r="AA97" s="2" t="s">
        <v>351</v>
      </c>
      <c r="AB97" s="2" t="s">
        <v>275</v>
      </c>
      <c r="AC97" s="2" t="s">
        <v>41</v>
      </c>
      <c r="AD97" s="2" t="s">
        <v>42</v>
      </c>
      <c r="AE97" s="2" t="s">
        <v>43</v>
      </c>
      <c r="AF97" s="2" t="s">
        <v>2144</v>
      </c>
      <c r="AG97" s="4"/>
    </row>
    <row r="98" spans="1:33" x14ac:dyDescent="0.25">
      <c r="A98" s="2">
        <v>2014</v>
      </c>
      <c r="B98" s="2">
        <v>327</v>
      </c>
      <c r="C98" s="2" t="s">
        <v>2098</v>
      </c>
      <c r="D98" s="2" t="s">
        <v>2099</v>
      </c>
      <c r="E98" s="2" t="s">
        <v>2100</v>
      </c>
      <c r="F98" s="2" t="s">
        <v>1610</v>
      </c>
      <c r="G98" s="2" t="s">
        <v>1968</v>
      </c>
      <c r="H98" s="2"/>
      <c r="I98" s="2" t="s">
        <v>393</v>
      </c>
      <c r="J98" s="2" t="s">
        <v>291</v>
      </c>
      <c r="K98" s="2" t="s">
        <v>4663</v>
      </c>
      <c r="L98" s="2" t="s">
        <v>4636</v>
      </c>
      <c r="M98" s="2" t="s">
        <v>4684</v>
      </c>
      <c r="N98" s="3">
        <v>41655</v>
      </c>
      <c r="O98" s="2" t="s">
        <v>2102</v>
      </c>
      <c r="P98" s="2" t="s">
        <v>1613</v>
      </c>
      <c r="Q98" s="2" t="s">
        <v>1999</v>
      </c>
      <c r="R98" s="2" t="s">
        <v>2146</v>
      </c>
      <c r="S98" s="2" t="s">
        <v>2226</v>
      </c>
      <c r="T98" s="2" t="s">
        <v>2228</v>
      </c>
      <c r="U98" s="2" t="s">
        <v>4642</v>
      </c>
      <c r="V98" s="2">
        <v>0.2</v>
      </c>
      <c r="W98" s="2">
        <v>1716</v>
      </c>
      <c r="X98" s="23">
        <v>0.2</v>
      </c>
      <c r="Y98" s="9">
        <v>1775</v>
      </c>
      <c r="Z98" s="17">
        <f t="shared" si="3"/>
        <v>3.4207800000000002</v>
      </c>
      <c r="AA98" s="2" t="s">
        <v>351</v>
      </c>
      <c r="AB98" s="2" t="s">
        <v>275</v>
      </c>
      <c r="AC98" s="2" t="s">
        <v>41</v>
      </c>
      <c r="AD98" s="2" t="s">
        <v>42</v>
      </c>
      <c r="AE98" s="2" t="s">
        <v>43</v>
      </c>
      <c r="AF98" s="2" t="s">
        <v>2144</v>
      </c>
      <c r="AG98" s="4"/>
    </row>
    <row r="99" spans="1:33" x14ac:dyDescent="0.25">
      <c r="A99" s="2">
        <v>2014</v>
      </c>
      <c r="B99" s="2">
        <v>364</v>
      </c>
      <c r="C99" s="2" t="s">
        <v>2098</v>
      </c>
      <c r="D99" s="2" t="s">
        <v>2099</v>
      </c>
      <c r="E99" s="2" t="s">
        <v>2100</v>
      </c>
      <c r="F99" s="2" t="s">
        <v>1610</v>
      </c>
      <c r="G99" s="2" t="s">
        <v>1968</v>
      </c>
      <c r="H99" s="2"/>
      <c r="I99" s="2" t="s">
        <v>393</v>
      </c>
      <c r="J99" s="2" t="s">
        <v>291</v>
      </c>
      <c r="K99" s="2" t="s">
        <v>4663</v>
      </c>
      <c r="L99" s="2" t="s">
        <v>4636</v>
      </c>
      <c r="M99" s="2" t="s">
        <v>4684</v>
      </c>
      <c r="N99" s="3">
        <v>41656</v>
      </c>
      <c r="O99" s="2" t="s">
        <v>2102</v>
      </c>
      <c r="P99" s="2" t="s">
        <v>1613</v>
      </c>
      <c r="Q99" s="2" t="s">
        <v>1999</v>
      </c>
      <c r="R99" s="2" t="s">
        <v>2146</v>
      </c>
      <c r="S99" s="2" t="s">
        <v>2226</v>
      </c>
      <c r="T99" s="2" t="s">
        <v>2228</v>
      </c>
      <c r="U99" s="2" t="s">
        <v>4642</v>
      </c>
      <c r="V99" s="2">
        <v>0.2</v>
      </c>
      <c r="W99" s="2">
        <v>1716</v>
      </c>
      <c r="X99" s="23">
        <v>0.2</v>
      </c>
      <c r="Y99" s="9">
        <v>1775</v>
      </c>
      <c r="Z99" s="17">
        <f t="shared" si="3"/>
        <v>3.4207800000000002</v>
      </c>
      <c r="AA99" s="2" t="s">
        <v>351</v>
      </c>
      <c r="AB99" s="2" t="s">
        <v>275</v>
      </c>
      <c r="AC99" s="2" t="s">
        <v>41</v>
      </c>
      <c r="AD99" s="2" t="s">
        <v>42</v>
      </c>
      <c r="AE99" s="2" t="s">
        <v>43</v>
      </c>
      <c r="AF99" s="2" t="s">
        <v>2144</v>
      </c>
      <c r="AG99" s="4"/>
    </row>
    <row r="100" spans="1:33" x14ac:dyDescent="0.25">
      <c r="A100" s="2">
        <v>2014</v>
      </c>
      <c r="B100" s="2">
        <v>403</v>
      </c>
      <c r="C100" s="2" t="s">
        <v>2098</v>
      </c>
      <c r="D100" s="2" t="s">
        <v>2099</v>
      </c>
      <c r="E100" s="2" t="s">
        <v>2100</v>
      </c>
      <c r="F100" s="2" t="s">
        <v>1610</v>
      </c>
      <c r="G100" s="2" t="s">
        <v>1968</v>
      </c>
      <c r="H100" s="2"/>
      <c r="I100" s="2" t="s">
        <v>393</v>
      </c>
      <c r="J100" s="2" t="s">
        <v>291</v>
      </c>
      <c r="K100" s="2" t="s">
        <v>4663</v>
      </c>
      <c r="L100" s="2" t="s">
        <v>4636</v>
      </c>
      <c r="M100" s="2" t="s">
        <v>4684</v>
      </c>
      <c r="N100" s="3">
        <v>41657</v>
      </c>
      <c r="O100" s="2" t="s">
        <v>2102</v>
      </c>
      <c r="P100" s="2" t="s">
        <v>1613</v>
      </c>
      <c r="Q100" s="2" t="s">
        <v>1999</v>
      </c>
      <c r="R100" s="2" t="s">
        <v>2146</v>
      </c>
      <c r="S100" s="2" t="s">
        <v>2226</v>
      </c>
      <c r="T100" s="2" t="s">
        <v>2228</v>
      </c>
      <c r="U100" s="2" t="s">
        <v>4642</v>
      </c>
      <c r="V100" s="2">
        <v>0.2</v>
      </c>
      <c r="W100" s="2">
        <v>1716</v>
      </c>
      <c r="X100" s="23">
        <v>0.2</v>
      </c>
      <c r="Y100" s="9">
        <v>1775</v>
      </c>
      <c r="Z100" s="17">
        <f t="shared" si="3"/>
        <v>3.4207800000000002</v>
      </c>
      <c r="AA100" s="2" t="s">
        <v>351</v>
      </c>
      <c r="AB100" s="2" t="s">
        <v>275</v>
      </c>
      <c r="AC100" s="2" t="s">
        <v>41</v>
      </c>
      <c r="AD100" s="2" t="s">
        <v>42</v>
      </c>
      <c r="AE100" s="2" t="s">
        <v>43</v>
      </c>
      <c r="AF100" s="2" t="s">
        <v>2144</v>
      </c>
      <c r="AG100" s="4"/>
    </row>
    <row r="101" spans="1:33" x14ac:dyDescent="0.25">
      <c r="A101" s="2">
        <v>2014</v>
      </c>
      <c r="B101" s="2">
        <v>237</v>
      </c>
      <c r="C101" s="2" t="s">
        <v>2098</v>
      </c>
      <c r="D101" s="2" t="s">
        <v>2099</v>
      </c>
      <c r="E101" s="2" t="s">
        <v>2100</v>
      </c>
      <c r="F101" s="2" t="s">
        <v>1610</v>
      </c>
      <c r="G101" s="2" t="s">
        <v>1968</v>
      </c>
      <c r="H101" s="2"/>
      <c r="I101" s="2" t="s">
        <v>393</v>
      </c>
      <c r="J101" s="2" t="s">
        <v>50</v>
      </c>
      <c r="K101" s="2" t="s">
        <v>4657</v>
      </c>
      <c r="L101" s="2" t="s">
        <v>4636</v>
      </c>
      <c r="M101" s="2" t="s">
        <v>4684</v>
      </c>
      <c r="N101" s="3">
        <v>41653</v>
      </c>
      <c r="O101" s="2" t="s">
        <v>2102</v>
      </c>
      <c r="P101" s="2" t="s">
        <v>1613</v>
      </c>
      <c r="Q101" s="2" t="s">
        <v>1999</v>
      </c>
      <c r="R101" s="2" t="s">
        <v>2146</v>
      </c>
      <c r="S101" s="2" t="s">
        <v>2142</v>
      </c>
      <c r="T101" s="2" t="s">
        <v>2210</v>
      </c>
      <c r="U101" s="2" t="s">
        <v>4642</v>
      </c>
      <c r="V101" s="2">
        <v>0.2</v>
      </c>
      <c r="W101" s="2">
        <v>1722</v>
      </c>
      <c r="X101" s="23">
        <v>0.2</v>
      </c>
      <c r="Y101" s="9">
        <v>1775</v>
      </c>
      <c r="Z101" s="17">
        <f t="shared" si="3"/>
        <v>3.4207800000000002</v>
      </c>
      <c r="AA101" s="2" t="s">
        <v>351</v>
      </c>
      <c r="AB101" s="2" t="s">
        <v>275</v>
      </c>
      <c r="AC101" s="2" t="s">
        <v>41</v>
      </c>
      <c r="AD101" s="2" t="s">
        <v>42</v>
      </c>
      <c r="AE101" s="2" t="s">
        <v>43</v>
      </c>
      <c r="AF101" s="2" t="s">
        <v>2144</v>
      </c>
      <c r="AG101" s="4"/>
    </row>
    <row r="102" spans="1:33" x14ac:dyDescent="0.25">
      <c r="A102" s="2">
        <v>2014</v>
      </c>
      <c r="B102" s="2">
        <v>268</v>
      </c>
      <c r="C102" s="2" t="s">
        <v>2098</v>
      </c>
      <c r="D102" s="2" t="s">
        <v>2099</v>
      </c>
      <c r="E102" s="2" t="s">
        <v>2100</v>
      </c>
      <c r="F102" s="2" t="s">
        <v>1610</v>
      </c>
      <c r="G102" s="2" t="s">
        <v>1968</v>
      </c>
      <c r="H102" s="2"/>
      <c r="I102" s="2" t="s">
        <v>393</v>
      </c>
      <c r="J102" s="2" t="s">
        <v>50</v>
      </c>
      <c r="K102" s="2" t="s">
        <v>4657</v>
      </c>
      <c r="L102" s="2" t="s">
        <v>4636</v>
      </c>
      <c r="M102" s="2" t="s">
        <v>4684</v>
      </c>
      <c r="N102" s="3">
        <v>41654</v>
      </c>
      <c r="O102" s="2" t="s">
        <v>2102</v>
      </c>
      <c r="P102" s="2" t="s">
        <v>1613</v>
      </c>
      <c r="Q102" s="2" t="s">
        <v>1999</v>
      </c>
      <c r="R102" s="2" t="s">
        <v>2146</v>
      </c>
      <c r="S102" s="2" t="s">
        <v>2142</v>
      </c>
      <c r="T102" s="2" t="s">
        <v>2210</v>
      </c>
      <c r="U102" s="2" t="s">
        <v>4642</v>
      </c>
      <c r="V102" s="2">
        <v>0.2</v>
      </c>
      <c r="W102" s="2">
        <v>1722</v>
      </c>
      <c r="X102" s="23">
        <v>0.2</v>
      </c>
      <c r="Y102" s="9">
        <v>1775</v>
      </c>
      <c r="Z102" s="17">
        <f t="shared" si="3"/>
        <v>3.4207800000000002</v>
      </c>
      <c r="AA102" s="2" t="s">
        <v>351</v>
      </c>
      <c r="AB102" s="2" t="s">
        <v>275</v>
      </c>
      <c r="AC102" s="2" t="s">
        <v>41</v>
      </c>
      <c r="AD102" s="2" t="s">
        <v>42</v>
      </c>
      <c r="AE102" s="2" t="s">
        <v>43</v>
      </c>
      <c r="AF102" s="2" t="s">
        <v>2144</v>
      </c>
      <c r="AG102" s="4"/>
    </row>
    <row r="103" spans="1:33" x14ac:dyDescent="0.25">
      <c r="A103" s="2">
        <v>2014</v>
      </c>
      <c r="B103" s="2">
        <v>308</v>
      </c>
      <c r="C103" s="2" t="s">
        <v>2098</v>
      </c>
      <c r="D103" s="2" t="s">
        <v>2099</v>
      </c>
      <c r="E103" s="2" t="s">
        <v>2100</v>
      </c>
      <c r="F103" s="2" t="s">
        <v>1610</v>
      </c>
      <c r="G103" s="2" t="s">
        <v>1968</v>
      </c>
      <c r="H103" s="2"/>
      <c r="I103" s="2" t="s">
        <v>393</v>
      </c>
      <c r="J103" s="2" t="s">
        <v>50</v>
      </c>
      <c r="K103" s="2" t="s">
        <v>4657</v>
      </c>
      <c r="L103" s="2" t="s">
        <v>4636</v>
      </c>
      <c r="M103" s="2" t="s">
        <v>4684</v>
      </c>
      <c r="N103" s="3">
        <v>41655</v>
      </c>
      <c r="O103" s="2" t="s">
        <v>2102</v>
      </c>
      <c r="P103" s="2" t="s">
        <v>1613</v>
      </c>
      <c r="Q103" s="2" t="s">
        <v>1999</v>
      </c>
      <c r="R103" s="2" t="s">
        <v>2146</v>
      </c>
      <c r="S103" s="2" t="s">
        <v>2142</v>
      </c>
      <c r="T103" s="2" t="s">
        <v>2210</v>
      </c>
      <c r="U103" s="2" t="s">
        <v>4642</v>
      </c>
      <c r="V103" s="2">
        <v>0.2</v>
      </c>
      <c r="W103" s="2">
        <v>1722</v>
      </c>
      <c r="X103" s="23">
        <v>0.2</v>
      </c>
      <c r="Y103" s="9">
        <v>1775</v>
      </c>
      <c r="Z103" s="17">
        <f t="shared" si="3"/>
        <v>3.4207800000000002</v>
      </c>
      <c r="AA103" s="2" t="s">
        <v>351</v>
      </c>
      <c r="AB103" s="2" t="s">
        <v>275</v>
      </c>
      <c r="AC103" s="2" t="s">
        <v>41</v>
      </c>
      <c r="AD103" s="2" t="s">
        <v>42</v>
      </c>
      <c r="AE103" s="2" t="s">
        <v>43</v>
      </c>
      <c r="AF103" s="2" t="s">
        <v>2144</v>
      </c>
      <c r="AG103" s="4"/>
    </row>
    <row r="104" spans="1:33" x14ac:dyDescent="0.25">
      <c r="A104" s="2">
        <v>2014</v>
      </c>
      <c r="B104" s="2">
        <v>348</v>
      </c>
      <c r="C104" s="2" t="s">
        <v>2098</v>
      </c>
      <c r="D104" s="2" t="s">
        <v>2099</v>
      </c>
      <c r="E104" s="2" t="s">
        <v>2100</v>
      </c>
      <c r="F104" s="2" t="s">
        <v>1610</v>
      </c>
      <c r="G104" s="2" t="s">
        <v>1968</v>
      </c>
      <c r="H104" s="2"/>
      <c r="I104" s="2" t="s">
        <v>393</v>
      </c>
      <c r="J104" s="2" t="s">
        <v>50</v>
      </c>
      <c r="K104" s="2" t="s">
        <v>4657</v>
      </c>
      <c r="L104" s="2" t="s">
        <v>4636</v>
      </c>
      <c r="M104" s="2" t="s">
        <v>4684</v>
      </c>
      <c r="N104" s="3">
        <v>41656</v>
      </c>
      <c r="O104" s="2" t="s">
        <v>2102</v>
      </c>
      <c r="P104" s="2" t="s">
        <v>1613</v>
      </c>
      <c r="Q104" s="2" t="s">
        <v>1999</v>
      </c>
      <c r="R104" s="2" t="s">
        <v>2146</v>
      </c>
      <c r="S104" s="2" t="s">
        <v>2142</v>
      </c>
      <c r="T104" s="2" t="s">
        <v>2210</v>
      </c>
      <c r="U104" s="2" t="s">
        <v>4642</v>
      </c>
      <c r="V104" s="2">
        <v>0.2</v>
      </c>
      <c r="W104" s="2">
        <v>1722</v>
      </c>
      <c r="X104" s="23">
        <v>0.2</v>
      </c>
      <c r="Y104" s="9">
        <v>1775</v>
      </c>
      <c r="Z104" s="17">
        <f t="shared" si="3"/>
        <v>3.4207800000000002</v>
      </c>
      <c r="AA104" s="2" t="s">
        <v>351</v>
      </c>
      <c r="AB104" s="2" t="s">
        <v>275</v>
      </c>
      <c r="AC104" s="2" t="s">
        <v>41</v>
      </c>
      <c r="AD104" s="2" t="s">
        <v>42</v>
      </c>
      <c r="AE104" s="2" t="s">
        <v>43</v>
      </c>
      <c r="AF104" s="2" t="s">
        <v>2144</v>
      </c>
      <c r="AG104" s="4"/>
    </row>
    <row r="105" spans="1:33" x14ac:dyDescent="0.25">
      <c r="A105" s="2">
        <v>2014</v>
      </c>
      <c r="B105" s="2">
        <v>385</v>
      </c>
      <c r="C105" s="2" t="s">
        <v>2098</v>
      </c>
      <c r="D105" s="2" t="s">
        <v>2099</v>
      </c>
      <c r="E105" s="2" t="s">
        <v>2100</v>
      </c>
      <c r="F105" s="2" t="s">
        <v>1610</v>
      </c>
      <c r="G105" s="2" t="s">
        <v>1968</v>
      </c>
      <c r="H105" s="2"/>
      <c r="I105" s="2" t="s">
        <v>393</v>
      </c>
      <c r="J105" s="2" t="s">
        <v>50</v>
      </c>
      <c r="K105" s="2" t="s">
        <v>4657</v>
      </c>
      <c r="L105" s="2" t="s">
        <v>4636</v>
      </c>
      <c r="M105" s="2" t="s">
        <v>4684</v>
      </c>
      <c r="N105" s="3">
        <v>41657</v>
      </c>
      <c r="O105" s="2" t="s">
        <v>2102</v>
      </c>
      <c r="P105" s="2" t="s">
        <v>1613</v>
      </c>
      <c r="Q105" s="2" t="s">
        <v>1999</v>
      </c>
      <c r="R105" s="2" t="s">
        <v>2146</v>
      </c>
      <c r="S105" s="2" t="s">
        <v>2142</v>
      </c>
      <c r="T105" s="2" t="s">
        <v>2210</v>
      </c>
      <c r="U105" s="2" t="s">
        <v>4642</v>
      </c>
      <c r="V105" s="2">
        <v>0.2</v>
      </c>
      <c r="W105" s="2">
        <v>1722</v>
      </c>
      <c r="X105" s="23">
        <v>0.2</v>
      </c>
      <c r="Y105" s="9">
        <v>1775</v>
      </c>
      <c r="Z105" s="17">
        <f t="shared" si="3"/>
        <v>3.4207800000000002</v>
      </c>
      <c r="AA105" s="2" t="s">
        <v>351</v>
      </c>
      <c r="AB105" s="2" t="s">
        <v>275</v>
      </c>
      <c r="AC105" s="2" t="s">
        <v>41</v>
      </c>
      <c r="AD105" s="2" t="s">
        <v>42</v>
      </c>
      <c r="AE105" s="2" t="s">
        <v>43</v>
      </c>
      <c r="AF105" s="2" t="s">
        <v>2144</v>
      </c>
      <c r="AG105" s="4"/>
    </row>
    <row r="106" spans="1:33" x14ac:dyDescent="0.25">
      <c r="A106" s="2">
        <v>2013</v>
      </c>
      <c r="B106" s="2">
        <v>149</v>
      </c>
      <c r="C106" s="2" t="s">
        <v>1564</v>
      </c>
      <c r="D106" s="2" t="s">
        <v>1565</v>
      </c>
      <c r="E106" s="2" t="s">
        <v>1566</v>
      </c>
      <c r="F106" s="2" t="s">
        <v>1567</v>
      </c>
      <c r="G106" s="2" t="s">
        <v>1568</v>
      </c>
      <c r="H106" s="2"/>
      <c r="I106" s="2" t="s">
        <v>393</v>
      </c>
      <c r="J106" s="2" t="s">
        <v>411</v>
      </c>
      <c r="K106" s="2" t="s">
        <v>1569</v>
      </c>
      <c r="L106" s="2" t="s">
        <v>4636</v>
      </c>
      <c r="M106" s="2" t="s">
        <v>4684</v>
      </c>
      <c r="N106" s="3">
        <v>41555</v>
      </c>
      <c r="O106" s="2" t="s">
        <v>1570</v>
      </c>
      <c r="P106" s="2" t="s">
        <v>1231</v>
      </c>
      <c r="Q106" s="2" t="s">
        <v>1571</v>
      </c>
      <c r="R106" s="2" t="s">
        <v>1577</v>
      </c>
      <c r="S106" s="2" t="s">
        <v>1573</v>
      </c>
      <c r="T106" s="2" t="s">
        <v>4643</v>
      </c>
      <c r="U106" s="2" t="s">
        <v>4642</v>
      </c>
      <c r="V106" s="2">
        <v>0.2</v>
      </c>
      <c r="W106" s="2">
        <v>1703</v>
      </c>
      <c r="X106" s="23">
        <v>0.2</v>
      </c>
      <c r="Y106" s="2">
        <v>1775</v>
      </c>
      <c r="Z106" s="17">
        <f t="shared" si="3"/>
        <v>3.4207800000000002</v>
      </c>
      <c r="AA106" s="2" t="s">
        <v>351</v>
      </c>
      <c r="AB106" s="2" t="s">
        <v>275</v>
      </c>
      <c r="AC106" s="2" t="s">
        <v>41</v>
      </c>
      <c r="AD106" s="2" t="s">
        <v>42</v>
      </c>
      <c r="AE106" s="2" t="s">
        <v>43</v>
      </c>
      <c r="AF106" s="2"/>
      <c r="AG106" s="4"/>
    </row>
    <row r="107" spans="1:33" x14ac:dyDescent="0.25">
      <c r="A107" s="2">
        <v>2013</v>
      </c>
      <c r="B107" s="2">
        <v>151</v>
      </c>
      <c r="C107" s="2" t="s">
        <v>1564</v>
      </c>
      <c r="D107" s="2" t="s">
        <v>1565</v>
      </c>
      <c r="E107" s="2" t="s">
        <v>1566</v>
      </c>
      <c r="F107" s="2" t="s">
        <v>1567</v>
      </c>
      <c r="G107" s="2" t="s">
        <v>1568</v>
      </c>
      <c r="H107" s="2"/>
      <c r="I107" s="2" t="s">
        <v>393</v>
      </c>
      <c r="J107" s="2" t="s">
        <v>346</v>
      </c>
      <c r="K107" s="2" t="s">
        <v>1569</v>
      </c>
      <c r="L107" s="2" t="s">
        <v>4636</v>
      </c>
      <c r="M107" s="2" t="s">
        <v>4684</v>
      </c>
      <c r="N107" s="3">
        <v>41555</v>
      </c>
      <c r="O107" s="2" t="s">
        <v>1570</v>
      </c>
      <c r="P107" s="2" t="s">
        <v>1231</v>
      </c>
      <c r="Q107" s="2" t="s">
        <v>1571</v>
      </c>
      <c r="R107" s="2" t="s">
        <v>1577</v>
      </c>
      <c r="S107" s="2" t="s">
        <v>1579</v>
      </c>
      <c r="T107" s="2" t="s">
        <v>4644</v>
      </c>
      <c r="U107" s="2" t="s">
        <v>4642</v>
      </c>
      <c r="V107" s="2">
        <v>0.2</v>
      </c>
      <c r="W107" s="2">
        <v>1680</v>
      </c>
      <c r="X107" s="23">
        <v>0.2</v>
      </c>
      <c r="Y107" s="2">
        <v>1775</v>
      </c>
      <c r="Z107" s="17">
        <f t="shared" si="3"/>
        <v>3.4207800000000002</v>
      </c>
      <c r="AA107" s="2" t="s">
        <v>351</v>
      </c>
      <c r="AB107" s="2" t="s">
        <v>275</v>
      </c>
      <c r="AC107" s="2" t="s">
        <v>41</v>
      </c>
      <c r="AD107" s="2" t="s">
        <v>42</v>
      </c>
      <c r="AE107" s="2" t="s">
        <v>43</v>
      </c>
      <c r="AF107" s="2"/>
      <c r="AG107" s="4"/>
    </row>
    <row r="108" spans="1:33" x14ac:dyDescent="0.25">
      <c r="A108" s="2">
        <v>2013</v>
      </c>
      <c r="B108" s="2">
        <v>161</v>
      </c>
      <c r="C108" s="2" t="s">
        <v>1564</v>
      </c>
      <c r="D108" s="2" t="s">
        <v>1565</v>
      </c>
      <c r="E108" s="2" t="s">
        <v>1566</v>
      </c>
      <c r="F108" s="2" t="s">
        <v>1567</v>
      </c>
      <c r="G108" s="2" t="s">
        <v>1568</v>
      </c>
      <c r="H108" s="2"/>
      <c r="I108" s="2" t="s">
        <v>393</v>
      </c>
      <c r="J108" s="2" t="s">
        <v>289</v>
      </c>
      <c r="K108" s="2" t="s">
        <v>1569</v>
      </c>
      <c r="L108" s="2" t="s">
        <v>4636</v>
      </c>
      <c r="M108" s="2" t="s">
        <v>4684</v>
      </c>
      <c r="N108" s="3">
        <v>41556</v>
      </c>
      <c r="O108" s="2" t="s">
        <v>1570</v>
      </c>
      <c r="P108" s="2" t="s">
        <v>1231</v>
      </c>
      <c r="Q108" s="2" t="s">
        <v>1571</v>
      </c>
      <c r="R108" s="2" t="s">
        <v>1577</v>
      </c>
      <c r="S108" s="2" t="s">
        <v>1595</v>
      </c>
      <c r="T108" s="2" t="s">
        <v>4647</v>
      </c>
      <c r="U108" s="2" t="s">
        <v>4642</v>
      </c>
      <c r="V108" s="2">
        <v>0.2</v>
      </c>
      <c r="W108" s="2">
        <v>1651</v>
      </c>
      <c r="X108" s="23">
        <v>0.2</v>
      </c>
      <c r="Y108" s="2">
        <v>1775</v>
      </c>
      <c r="Z108" s="17">
        <f t="shared" si="3"/>
        <v>3.4207800000000002</v>
      </c>
      <c r="AA108" s="2" t="s">
        <v>351</v>
      </c>
      <c r="AB108" s="2" t="s">
        <v>275</v>
      </c>
      <c r="AC108" s="2" t="s">
        <v>41</v>
      </c>
      <c r="AD108" s="2" t="s">
        <v>42</v>
      </c>
      <c r="AE108" s="2" t="s">
        <v>43</v>
      </c>
      <c r="AF108" s="2"/>
      <c r="AG108" s="4"/>
    </row>
    <row r="109" spans="1:33" x14ac:dyDescent="0.25">
      <c r="A109" s="2">
        <v>2013</v>
      </c>
      <c r="B109" s="2">
        <v>226</v>
      </c>
      <c r="C109" s="2" t="s">
        <v>1564</v>
      </c>
      <c r="D109" s="2" t="s">
        <v>1565</v>
      </c>
      <c r="E109" s="2" t="s">
        <v>1566</v>
      </c>
      <c r="F109" s="2" t="s">
        <v>1567</v>
      </c>
      <c r="G109" s="2" t="s">
        <v>1568</v>
      </c>
      <c r="H109" s="2"/>
      <c r="I109" s="2" t="s">
        <v>393</v>
      </c>
      <c r="J109" s="2" t="s">
        <v>289</v>
      </c>
      <c r="K109" s="2" t="s">
        <v>1569</v>
      </c>
      <c r="L109" s="2" t="s">
        <v>4636</v>
      </c>
      <c r="M109" s="2" t="s">
        <v>4684</v>
      </c>
      <c r="N109" s="3">
        <v>41555</v>
      </c>
      <c r="O109" s="2" t="s">
        <v>1570</v>
      </c>
      <c r="P109" s="2" t="s">
        <v>1231</v>
      </c>
      <c r="Q109" s="2" t="s">
        <v>1571</v>
      </c>
      <c r="R109" s="2" t="s">
        <v>1577</v>
      </c>
      <c r="S109" s="2" t="s">
        <v>1595</v>
      </c>
      <c r="T109" s="2" t="s">
        <v>1598</v>
      </c>
      <c r="U109" s="2" t="s">
        <v>4642</v>
      </c>
      <c r="V109" s="2">
        <v>0.2</v>
      </c>
      <c r="W109" s="2">
        <v>1651</v>
      </c>
      <c r="X109" s="23">
        <v>0.2</v>
      </c>
      <c r="Y109" s="2">
        <v>1775</v>
      </c>
      <c r="Z109" s="17">
        <f t="shared" si="3"/>
        <v>3.4207800000000002</v>
      </c>
      <c r="AA109" s="2" t="s">
        <v>351</v>
      </c>
      <c r="AB109" s="2" t="s">
        <v>275</v>
      </c>
      <c r="AC109" s="2" t="s">
        <v>41</v>
      </c>
      <c r="AD109" s="2" t="s">
        <v>42</v>
      </c>
      <c r="AE109" s="2" t="s">
        <v>43</v>
      </c>
      <c r="AF109" s="2"/>
      <c r="AG109" s="4"/>
    </row>
    <row r="110" spans="1:33" x14ac:dyDescent="0.25">
      <c r="A110" s="2">
        <v>2013</v>
      </c>
      <c r="B110" s="2">
        <v>236</v>
      </c>
      <c r="C110" s="2" t="s">
        <v>1564</v>
      </c>
      <c r="D110" s="2" t="s">
        <v>1565</v>
      </c>
      <c r="E110" s="2" t="s">
        <v>1566</v>
      </c>
      <c r="F110" s="2" t="s">
        <v>1567</v>
      </c>
      <c r="G110" s="2" t="s">
        <v>1568</v>
      </c>
      <c r="H110" s="2"/>
      <c r="I110" s="2" t="s">
        <v>393</v>
      </c>
      <c r="J110" s="2" t="s">
        <v>340</v>
      </c>
      <c r="K110" s="2" t="s">
        <v>1569</v>
      </c>
      <c r="L110" s="2" t="s">
        <v>4636</v>
      </c>
      <c r="M110" s="2" t="s">
        <v>4684</v>
      </c>
      <c r="N110" s="3">
        <v>41555</v>
      </c>
      <c r="O110" s="2" t="s">
        <v>1570</v>
      </c>
      <c r="P110" s="2" t="s">
        <v>1231</v>
      </c>
      <c r="Q110" s="2" t="s">
        <v>1571</v>
      </c>
      <c r="R110" s="2" t="s">
        <v>1577</v>
      </c>
      <c r="S110" s="2" t="s">
        <v>1719</v>
      </c>
      <c r="T110" s="2" t="s">
        <v>1722</v>
      </c>
      <c r="U110" s="2" t="s">
        <v>4642</v>
      </c>
      <c r="V110" s="2">
        <v>0.2</v>
      </c>
      <c r="W110" s="2">
        <v>1724</v>
      </c>
      <c r="X110" s="23">
        <v>0.2</v>
      </c>
      <c r="Y110" s="2">
        <v>1775</v>
      </c>
      <c r="Z110" s="17">
        <f t="shared" si="3"/>
        <v>3.4207800000000002</v>
      </c>
      <c r="AA110" s="2" t="s">
        <v>351</v>
      </c>
      <c r="AB110" s="2" t="s">
        <v>275</v>
      </c>
      <c r="AC110" s="2" t="s">
        <v>41</v>
      </c>
      <c r="AD110" s="2" t="s">
        <v>42</v>
      </c>
      <c r="AE110" s="2" t="s">
        <v>43</v>
      </c>
      <c r="AF110" s="2"/>
      <c r="AG110" s="4"/>
    </row>
    <row r="111" spans="1:33" x14ac:dyDescent="0.25">
      <c r="A111" s="2">
        <v>2013</v>
      </c>
      <c r="B111" s="2">
        <v>242</v>
      </c>
      <c r="C111" s="2" t="s">
        <v>1564</v>
      </c>
      <c r="D111" s="2" t="s">
        <v>1565</v>
      </c>
      <c r="E111" s="2" t="s">
        <v>1566</v>
      </c>
      <c r="F111" s="2" t="s">
        <v>1567</v>
      </c>
      <c r="G111" s="2" t="s">
        <v>1568</v>
      </c>
      <c r="H111" s="2"/>
      <c r="I111" s="2" t="s">
        <v>393</v>
      </c>
      <c r="J111" s="2" t="s">
        <v>347</v>
      </c>
      <c r="K111" s="2" t="s">
        <v>1569</v>
      </c>
      <c r="L111" s="2" t="s">
        <v>4636</v>
      </c>
      <c r="M111" s="2" t="s">
        <v>4684</v>
      </c>
      <c r="N111" s="3">
        <v>41555</v>
      </c>
      <c r="O111" s="2" t="s">
        <v>1570</v>
      </c>
      <c r="P111" s="2" t="s">
        <v>1231</v>
      </c>
      <c r="Q111" s="2" t="s">
        <v>1571</v>
      </c>
      <c r="R111" s="2" t="s">
        <v>1577</v>
      </c>
      <c r="S111" s="2" t="s">
        <v>1727</v>
      </c>
      <c r="T111" s="2" t="s">
        <v>1730</v>
      </c>
      <c r="U111" s="2" t="s">
        <v>4642</v>
      </c>
      <c r="V111" s="2">
        <v>0.2</v>
      </c>
      <c r="W111" s="2">
        <v>1632</v>
      </c>
      <c r="X111" s="23">
        <v>0.2</v>
      </c>
      <c r="Y111" s="2">
        <v>1775</v>
      </c>
      <c r="Z111" s="17">
        <f t="shared" si="3"/>
        <v>3.4207800000000002</v>
      </c>
      <c r="AA111" s="2" t="s">
        <v>351</v>
      </c>
      <c r="AB111" s="2" t="s">
        <v>275</v>
      </c>
      <c r="AC111" s="2" t="s">
        <v>41</v>
      </c>
      <c r="AD111" s="2" t="s">
        <v>42</v>
      </c>
      <c r="AE111" s="2" t="s">
        <v>43</v>
      </c>
      <c r="AF111" s="2"/>
      <c r="AG111" s="4"/>
    </row>
    <row r="112" spans="1:33" x14ac:dyDescent="0.25">
      <c r="A112" s="2">
        <v>2013</v>
      </c>
      <c r="B112" s="2">
        <v>244</v>
      </c>
      <c r="C112" s="2" t="s">
        <v>1564</v>
      </c>
      <c r="D112" s="2" t="s">
        <v>1565</v>
      </c>
      <c r="E112" s="2" t="s">
        <v>1566</v>
      </c>
      <c r="F112" s="2" t="s">
        <v>1567</v>
      </c>
      <c r="G112" s="2" t="s">
        <v>1568</v>
      </c>
      <c r="H112" s="2"/>
      <c r="I112" s="2" t="s">
        <v>393</v>
      </c>
      <c r="J112" s="2" t="s">
        <v>340</v>
      </c>
      <c r="K112" s="2" t="s">
        <v>1569</v>
      </c>
      <c r="L112" s="2" t="s">
        <v>4636</v>
      </c>
      <c r="M112" s="2" t="s">
        <v>4684</v>
      </c>
      <c r="N112" s="3">
        <v>41556</v>
      </c>
      <c r="O112" s="2" t="s">
        <v>1570</v>
      </c>
      <c r="P112" s="2" t="s">
        <v>1231</v>
      </c>
      <c r="Q112" s="2" t="s">
        <v>1571</v>
      </c>
      <c r="R112" s="2" t="s">
        <v>1577</v>
      </c>
      <c r="S112" s="2" t="s">
        <v>1719</v>
      </c>
      <c r="T112" s="2" t="s">
        <v>1722</v>
      </c>
      <c r="U112" s="2" t="s">
        <v>4642</v>
      </c>
      <c r="V112" s="2">
        <v>0.2</v>
      </c>
      <c r="W112" s="13">
        <v>1724</v>
      </c>
      <c r="X112" s="23">
        <v>0.2</v>
      </c>
      <c r="Y112" s="2">
        <v>1775</v>
      </c>
      <c r="Z112" s="17">
        <f t="shared" si="3"/>
        <v>3.4207800000000002</v>
      </c>
      <c r="AA112" s="2" t="s">
        <v>351</v>
      </c>
      <c r="AB112" s="2" t="s">
        <v>275</v>
      </c>
      <c r="AC112" s="2" t="s">
        <v>41</v>
      </c>
      <c r="AD112" s="2" t="s">
        <v>42</v>
      </c>
      <c r="AE112" s="2" t="s">
        <v>43</v>
      </c>
      <c r="AF112" s="2"/>
      <c r="AG112" s="4"/>
    </row>
    <row r="113" spans="1:33" x14ac:dyDescent="0.25">
      <c r="A113" s="2">
        <v>2013</v>
      </c>
      <c r="B113" s="2">
        <v>281</v>
      </c>
      <c r="C113" s="2" t="s">
        <v>1564</v>
      </c>
      <c r="D113" s="2" t="s">
        <v>1565</v>
      </c>
      <c r="E113" s="2" t="s">
        <v>1566</v>
      </c>
      <c r="F113" s="2" t="s">
        <v>1567</v>
      </c>
      <c r="G113" s="2" t="s">
        <v>1568</v>
      </c>
      <c r="H113" s="2"/>
      <c r="I113" s="2" t="s">
        <v>393</v>
      </c>
      <c r="J113" s="2" t="s">
        <v>347</v>
      </c>
      <c r="K113" s="2" t="s">
        <v>1569</v>
      </c>
      <c r="L113" s="2" t="s">
        <v>4636</v>
      </c>
      <c r="M113" s="2" t="s">
        <v>4684</v>
      </c>
      <c r="N113" s="3">
        <v>41556</v>
      </c>
      <c r="O113" s="2" t="s">
        <v>1570</v>
      </c>
      <c r="P113" s="2" t="s">
        <v>1231</v>
      </c>
      <c r="Q113" s="2" t="s">
        <v>1571</v>
      </c>
      <c r="R113" s="2" t="s">
        <v>1577</v>
      </c>
      <c r="S113" s="2" t="s">
        <v>1727</v>
      </c>
      <c r="T113" s="2" t="s">
        <v>1730</v>
      </c>
      <c r="U113" s="2" t="s">
        <v>4642</v>
      </c>
      <c r="V113" s="2">
        <v>0.2</v>
      </c>
      <c r="W113" s="2">
        <v>1632</v>
      </c>
      <c r="X113" s="23">
        <v>0.2</v>
      </c>
      <c r="Y113" s="2">
        <v>1775</v>
      </c>
      <c r="Z113" s="17">
        <f t="shared" si="3"/>
        <v>3.4207800000000002</v>
      </c>
      <c r="AA113" s="2" t="s">
        <v>351</v>
      </c>
      <c r="AB113" s="2" t="s">
        <v>275</v>
      </c>
      <c r="AC113" s="2" t="s">
        <v>41</v>
      </c>
      <c r="AD113" s="2" t="s">
        <v>42</v>
      </c>
      <c r="AE113" s="2" t="s">
        <v>43</v>
      </c>
      <c r="AF113" s="2"/>
      <c r="AG113" s="4"/>
    </row>
    <row r="114" spans="1:33" x14ac:dyDescent="0.25">
      <c r="A114" s="2">
        <v>2013</v>
      </c>
      <c r="B114" s="2">
        <v>283</v>
      </c>
      <c r="C114" s="2" t="s">
        <v>1564</v>
      </c>
      <c r="D114" s="2" t="s">
        <v>1565</v>
      </c>
      <c r="E114" s="2" t="s">
        <v>1566</v>
      </c>
      <c r="F114" s="2" t="s">
        <v>1567</v>
      </c>
      <c r="G114" s="2" t="s">
        <v>1568</v>
      </c>
      <c r="H114" s="2"/>
      <c r="I114" s="2" t="s">
        <v>393</v>
      </c>
      <c r="J114" s="2" t="s">
        <v>411</v>
      </c>
      <c r="K114" s="2" t="s">
        <v>1569</v>
      </c>
      <c r="L114" s="2" t="s">
        <v>4636</v>
      </c>
      <c r="M114" s="2" t="s">
        <v>4684</v>
      </c>
      <c r="N114" s="3">
        <v>41556</v>
      </c>
      <c r="O114" s="2" t="s">
        <v>1570</v>
      </c>
      <c r="P114" s="2" t="s">
        <v>1231</v>
      </c>
      <c r="Q114" s="2" t="s">
        <v>1571</v>
      </c>
      <c r="R114" s="2" t="s">
        <v>1577</v>
      </c>
      <c r="S114" s="2" t="s">
        <v>1573</v>
      </c>
      <c r="T114" s="2" t="s">
        <v>1578</v>
      </c>
      <c r="U114" s="2" t="s">
        <v>4642</v>
      </c>
      <c r="V114" s="2">
        <v>0.2</v>
      </c>
      <c r="W114" s="2">
        <v>1703</v>
      </c>
      <c r="X114" s="23">
        <v>0.2</v>
      </c>
      <c r="Y114" s="2">
        <v>1775</v>
      </c>
      <c r="Z114" s="17">
        <f t="shared" si="3"/>
        <v>3.4207800000000002</v>
      </c>
      <c r="AA114" s="2" t="s">
        <v>351</v>
      </c>
      <c r="AB114" s="2" t="s">
        <v>275</v>
      </c>
      <c r="AC114" s="2" t="s">
        <v>41</v>
      </c>
      <c r="AD114" s="2" t="s">
        <v>42</v>
      </c>
      <c r="AE114" s="2" t="s">
        <v>43</v>
      </c>
      <c r="AF114" s="2"/>
      <c r="AG114" s="4"/>
    </row>
    <row r="115" spans="1:33" x14ac:dyDescent="0.25">
      <c r="A115" s="2">
        <v>2013</v>
      </c>
      <c r="B115" s="2">
        <v>286</v>
      </c>
      <c r="C115" s="2" t="s">
        <v>1564</v>
      </c>
      <c r="D115" s="2" t="s">
        <v>1565</v>
      </c>
      <c r="E115" s="2" t="s">
        <v>1566</v>
      </c>
      <c r="F115" s="2" t="s">
        <v>1567</v>
      </c>
      <c r="G115" s="2" t="s">
        <v>1568</v>
      </c>
      <c r="H115" s="2"/>
      <c r="I115" s="2" t="s">
        <v>393</v>
      </c>
      <c r="J115" s="2" t="s">
        <v>346</v>
      </c>
      <c r="K115" s="2" t="s">
        <v>1569</v>
      </c>
      <c r="L115" s="2" t="s">
        <v>4636</v>
      </c>
      <c r="M115" s="2" t="s">
        <v>4684</v>
      </c>
      <c r="N115" s="3">
        <v>41556</v>
      </c>
      <c r="O115" s="2" t="s">
        <v>1570</v>
      </c>
      <c r="P115" s="2" t="s">
        <v>1231</v>
      </c>
      <c r="Q115" s="2" t="s">
        <v>1571</v>
      </c>
      <c r="R115" s="2" t="s">
        <v>1577</v>
      </c>
      <c r="S115" s="2" t="s">
        <v>1579</v>
      </c>
      <c r="T115" s="2" t="s">
        <v>1581</v>
      </c>
      <c r="U115" s="2" t="s">
        <v>4642</v>
      </c>
      <c r="V115" s="2">
        <v>0.2</v>
      </c>
      <c r="W115" s="2">
        <v>1680</v>
      </c>
      <c r="X115" s="23">
        <v>0.2</v>
      </c>
      <c r="Y115" s="2">
        <v>1775</v>
      </c>
      <c r="Z115" s="17">
        <f t="shared" si="3"/>
        <v>3.4207800000000002</v>
      </c>
      <c r="AA115" s="2" t="s">
        <v>351</v>
      </c>
      <c r="AB115" s="2" t="s">
        <v>275</v>
      </c>
      <c r="AC115" s="2" t="s">
        <v>41</v>
      </c>
      <c r="AD115" s="2" t="s">
        <v>42</v>
      </c>
      <c r="AE115" s="2" t="s">
        <v>43</v>
      </c>
      <c r="AF115" s="2"/>
      <c r="AG115" s="4"/>
    </row>
    <row r="116" spans="1:33" x14ac:dyDescent="0.25">
      <c r="A116" s="2">
        <v>2013</v>
      </c>
      <c r="B116" s="2">
        <v>297</v>
      </c>
      <c r="C116" s="2" t="s">
        <v>1564</v>
      </c>
      <c r="D116" s="2" t="s">
        <v>1565</v>
      </c>
      <c r="E116" s="2" t="s">
        <v>1566</v>
      </c>
      <c r="F116" s="2" t="s">
        <v>1567</v>
      </c>
      <c r="G116" s="2" t="s">
        <v>1568</v>
      </c>
      <c r="H116" s="2"/>
      <c r="I116" s="2" t="s">
        <v>393</v>
      </c>
      <c r="J116" s="2" t="s">
        <v>289</v>
      </c>
      <c r="K116" s="2" t="s">
        <v>1569</v>
      </c>
      <c r="L116" s="2" t="s">
        <v>4636</v>
      </c>
      <c r="M116" s="2" t="s">
        <v>4684</v>
      </c>
      <c r="N116" s="3">
        <v>41557</v>
      </c>
      <c r="O116" s="2" t="s">
        <v>1570</v>
      </c>
      <c r="P116" s="2" t="s">
        <v>1231</v>
      </c>
      <c r="Q116" s="2" t="s">
        <v>1571</v>
      </c>
      <c r="R116" s="2" t="s">
        <v>1577</v>
      </c>
      <c r="S116" s="2" t="s">
        <v>1595</v>
      </c>
      <c r="T116" s="2" t="s">
        <v>1598</v>
      </c>
      <c r="U116" s="2" t="s">
        <v>4642</v>
      </c>
      <c r="V116" s="2">
        <v>0.2</v>
      </c>
      <c r="W116" s="2">
        <v>1651</v>
      </c>
      <c r="X116" s="23">
        <v>0.2</v>
      </c>
      <c r="Y116" s="2">
        <v>1775</v>
      </c>
      <c r="Z116" s="17">
        <f t="shared" si="3"/>
        <v>3.4207800000000002</v>
      </c>
      <c r="AA116" s="2" t="s">
        <v>351</v>
      </c>
      <c r="AB116" s="2" t="s">
        <v>275</v>
      </c>
      <c r="AC116" s="2" t="s">
        <v>41</v>
      </c>
      <c r="AD116" s="2" t="s">
        <v>42</v>
      </c>
      <c r="AE116" s="2" t="s">
        <v>43</v>
      </c>
      <c r="AF116" s="2"/>
      <c r="AG116" s="4"/>
    </row>
    <row r="117" spans="1:33" x14ac:dyDescent="0.25">
      <c r="A117" s="2">
        <v>2013</v>
      </c>
      <c r="B117" s="2">
        <v>304</v>
      </c>
      <c r="C117" s="2" t="s">
        <v>1564</v>
      </c>
      <c r="D117" s="2" t="s">
        <v>1565</v>
      </c>
      <c r="E117" s="2" t="s">
        <v>1566</v>
      </c>
      <c r="F117" s="2" t="s">
        <v>1567</v>
      </c>
      <c r="G117" s="2" t="s">
        <v>1568</v>
      </c>
      <c r="H117" s="2"/>
      <c r="I117" s="2" t="s">
        <v>393</v>
      </c>
      <c r="J117" s="2" t="s">
        <v>340</v>
      </c>
      <c r="K117" s="2" t="s">
        <v>1569</v>
      </c>
      <c r="L117" s="2" t="s">
        <v>4636</v>
      </c>
      <c r="M117" s="2" t="s">
        <v>4684</v>
      </c>
      <c r="N117" s="3">
        <v>41557</v>
      </c>
      <c r="O117" s="2" t="s">
        <v>1570</v>
      </c>
      <c r="P117" s="2" t="s">
        <v>1231</v>
      </c>
      <c r="Q117" s="2" t="s">
        <v>1571</v>
      </c>
      <c r="R117" s="2" t="s">
        <v>1577</v>
      </c>
      <c r="S117" s="2" t="s">
        <v>1719</v>
      </c>
      <c r="T117" s="2" t="s">
        <v>1722</v>
      </c>
      <c r="U117" s="2" t="s">
        <v>4642</v>
      </c>
      <c r="V117" s="2">
        <v>0.2</v>
      </c>
      <c r="W117" s="2">
        <v>1724</v>
      </c>
      <c r="X117" s="23">
        <v>0.2</v>
      </c>
      <c r="Y117" s="2">
        <v>1775</v>
      </c>
      <c r="Z117" s="17">
        <f t="shared" si="3"/>
        <v>3.4207800000000002</v>
      </c>
      <c r="AA117" s="2" t="s">
        <v>351</v>
      </c>
      <c r="AB117" s="2" t="s">
        <v>275</v>
      </c>
      <c r="AC117" s="2" t="s">
        <v>41</v>
      </c>
      <c r="AD117" s="2" t="s">
        <v>42</v>
      </c>
      <c r="AE117" s="2" t="s">
        <v>43</v>
      </c>
      <c r="AF117" s="2"/>
      <c r="AG117" s="4"/>
    </row>
    <row r="118" spans="1:33" x14ac:dyDescent="0.25">
      <c r="A118" s="2">
        <v>2015</v>
      </c>
      <c r="B118" s="2">
        <v>708</v>
      </c>
      <c r="C118" s="2" t="s">
        <v>3393</v>
      </c>
      <c r="D118" s="2" t="s">
        <v>3394</v>
      </c>
      <c r="E118" s="2" t="s">
        <v>3395</v>
      </c>
      <c r="F118" s="2" t="s">
        <v>3396</v>
      </c>
      <c r="G118" s="2" t="s">
        <v>1889</v>
      </c>
      <c r="H118" s="2"/>
      <c r="I118" s="2" t="s">
        <v>484</v>
      </c>
      <c r="J118" s="2" t="s">
        <v>347</v>
      </c>
      <c r="K118" s="2" t="s">
        <v>3424</v>
      </c>
      <c r="L118" s="2" t="s">
        <v>4636</v>
      </c>
      <c r="M118" s="2"/>
      <c r="N118" s="3">
        <v>42090</v>
      </c>
      <c r="O118" s="2" t="s">
        <v>3425</v>
      </c>
      <c r="P118" s="2" t="s">
        <v>3399</v>
      </c>
      <c r="Q118" s="2" t="s">
        <v>2240</v>
      </c>
      <c r="R118" s="2" t="s">
        <v>1797</v>
      </c>
      <c r="S118" s="2" t="s">
        <v>3599</v>
      </c>
      <c r="T118" s="2" t="s">
        <v>3600</v>
      </c>
      <c r="U118" s="2" t="s">
        <v>4642</v>
      </c>
      <c r="V118" s="2">
        <v>0.26</v>
      </c>
      <c r="W118" s="2">
        <v>2309</v>
      </c>
      <c r="X118" s="23">
        <v>0.26</v>
      </c>
      <c r="Y118" s="2">
        <v>2370</v>
      </c>
      <c r="Z118" s="17">
        <f t="shared" si="3"/>
        <v>5.9377032000000005</v>
      </c>
      <c r="AA118" s="2" t="s">
        <v>351</v>
      </c>
      <c r="AB118" s="2" t="s">
        <v>40</v>
      </c>
      <c r="AC118" s="2" t="s">
        <v>3332</v>
      </c>
      <c r="AD118" s="2" t="s">
        <v>42</v>
      </c>
      <c r="AE118" s="2" t="s">
        <v>43</v>
      </c>
      <c r="AF118" s="2"/>
      <c r="AG118" s="4"/>
    </row>
    <row r="119" spans="1:33" x14ac:dyDescent="0.25">
      <c r="A119" s="2">
        <v>2013</v>
      </c>
      <c r="B119" s="2">
        <v>312</v>
      </c>
      <c r="C119" s="2" t="s">
        <v>1564</v>
      </c>
      <c r="D119" s="2" t="s">
        <v>1565</v>
      </c>
      <c r="E119" s="2" t="s">
        <v>1566</v>
      </c>
      <c r="F119" s="2" t="s">
        <v>1567</v>
      </c>
      <c r="G119" s="2" t="s">
        <v>1568</v>
      </c>
      <c r="H119" s="2"/>
      <c r="I119" s="2" t="s">
        <v>393</v>
      </c>
      <c r="J119" s="2" t="s">
        <v>347</v>
      </c>
      <c r="K119" s="2" t="s">
        <v>1569</v>
      </c>
      <c r="L119" s="2" t="s">
        <v>4636</v>
      </c>
      <c r="M119" s="2" t="s">
        <v>4684</v>
      </c>
      <c r="N119" s="3">
        <v>41557</v>
      </c>
      <c r="O119" s="2" t="s">
        <v>1570</v>
      </c>
      <c r="P119" s="2" t="s">
        <v>1231</v>
      </c>
      <c r="Q119" s="2" t="s">
        <v>1571</v>
      </c>
      <c r="R119" s="2" t="s">
        <v>1577</v>
      </c>
      <c r="S119" s="2" t="s">
        <v>1727</v>
      </c>
      <c r="T119" s="2" t="s">
        <v>1730</v>
      </c>
      <c r="U119" s="2" t="s">
        <v>4642</v>
      </c>
      <c r="V119" s="2">
        <v>0.2</v>
      </c>
      <c r="W119" s="2">
        <v>1632</v>
      </c>
      <c r="X119" s="23">
        <v>0.2</v>
      </c>
      <c r="Y119" s="2">
        <v>1775</v>
      </c>
      <c r="Z119" s="17">
        <f t="shared" si="3"/>
        <v>3.4207800000000002</v>
      </c>
      <c r="AA119" s="2" t="s">
        <v>351</v>
      </c>
      <c r="AB119" s="2" t="s">
        <v>275</v>
      </c>
      <c r="AC119" s="2" t="s">
        <v>41</v>
      </c>
      <c r="AD119" s="2" t="s">
        <v>42</v>
      </c>
      <c r="AE119" s="2" t="s">
        <v>43</v>
      </c>
      <c r="AF119" s="2"/>
      <c r="AG119" s="4"/>
    </row>
    <row r="120" spans="1:33" x14ac:dyDescent="0.25">
      <c r="A120" s="2">
        <v>2013</v>
      </c>
      <c r="B120" s="2">
        <v>315</v>
      </c>
      <c r="C120" s="2" t="s">
        <v>1564</v>
      </c>
      <c r="D120" s="2" t="s">
        <v>1565</v>
      </c>
      <c r="E120" s="2" t="s">
        <v>1566</v>
      </c>
      <c r="F120" s="2" t="s">
        <v>1567</v>
      </c>
      <c r="G120" s="2" t="s">
        <v>1568</v>
      </c>
      <c r="H120" s="2"/>
      <c r="I120" s="2" t="s">
        <v>393</v>
      </c>
      <c r="J120" s="2" t="s">
        <v>411</v>
      </c>
      <c r="K120" s="2" t="s">
        <v>1569</v>
      </c>
      <c r="L120" s="2" t="s">
        <v>4636</v>
      </c>
      <c r="M120" s="2" t="s">
        <v>4684</v>
      </c>
      <c r="N120" s="3">
        <v>41557</v>
      </c>
      <c r="O120" s="2" t="s">
        <v>1570</v>
      </c>
      <c r="P120" s="2" t="s">
        <v>1231</v>
      </c>
      <c r="Q120" s="2" t="s">
        <v>1571</v>
      </c>
      <c r="R120" s="2" t="s">
        <v>1577</v>
      </c>
      <c r="S120" s="2" t="s">
        <v>1573</v>
      </c>
      <c r="T120" s="2" t="s">
        <v>1578</v>
      </c>
      <c r="U120" s="2" t="s">
        <v>4642</v>
      </c>
      <c r="V120" s="2">
        <v>0.2</v>
      </c>
      <c r="W120" s="2">
        <v>1703</v>
      </c>
      <c r="X120" s="23">
        <v>0.2</v>
      </c>
      <c r="Y120" s="2">
        <v>1775</v>
      </c>
      <c r="Z120" s="17">
        <f t="shared" si="3"/>
        <v>3.4207800000000002</v>
      </c>
      <c r="AA120" s="2" t="s">
        <v>351</v>
      </c>
      <c r="AB120" s="2" t="s">
        <v>275</v>
      </c>
      <c r="AC120" s="2" t="s">
        <v>41</v>
      </c>
      <c r="AD120" s="2" t="s">
        <v>42</v>
      </c>
      <c r="AE120" s="2" t="s">
        <v>43</v>
      </c>
      <c r="AF120" s="2"/>
      <c r="AG120" s="4"/>
    </row>
    <row r="121" spans="1:33" x14ac:dyDescent="0.25">
      <c r="A121" s="2">
        <v>2013</v>
      </c>
      <c r="B121" s="2">
        <v>316</v>
      </c>
      <c r="C121" s="2" t="s">
        <v>1564</v>
      </c>
      <c r="D121" s="2" t="s">
        <v>1565</v>
      </c>
      <c r="E121" s="2" t="s">
        <v>1566</v>
      </c>
      <c r="F121" s="2" t="s">
        <v>1567</v>
      </c>
      <c r="G121" s="2" t="s">
        <v>1568</v>
      </c>
      <c r="H121" s="2"/>
      <c r="I121" s="2" t="s">
        <v>393</v>
      </c>
      <c r="J121" s="2" t="s">
        <v>346</v>
      </c>
      <c r="K121" s="2" t="s">
        <v>1569</v>
      </c>
      <c r="L121" s="2" t="s">
        <v>4636</v>
      </c>
      <c r="M121" s="2" t="s">
        <v>4684</v>
      </c>
      <c r="N121" s="3">
        <v>41557</v>
      </c>
      <c r="O121" s="2" t="s">
        <v>1570</v>
      </c>
      <c r="P121" s="2" t="s">
        <v>1231</v>
      </c>
      <c r="Q121" s="2" t="s">
        <v>1571</v>
      </c>
      <c r="R121" s="2" t="s">
        <v>1577</v>
      </c>
      <c r="S121" s="2" t="s">
        <v>1579</v>
      </c>
      <c r="T121" s="2" t="s">
        <v>1581</v>
      </c>
      <c r="U121" s="2" t="s">
        <v>4642</v>
      </c>
      <c r="V121" s="2">
        <v>0.2</v>
      </c>
      <c r="W121" s="2">
        <v>1680</v>
      </c>
      <c r="X121" s="23">
        <v>0.2</v>
      </c>
      <c r="Y121" s="2">
        <v>1775</v>
      </c>
      <c r="Z121" s="17">
        <f t="shared" si="3"/>
        <v>3.4207800000000002</v>
      </c>
      <c r="AA121" s="2" t="s">
        <v>351</v>
      </c>
      <c r="AB121" s="2" t="s">
        <v>275</v>
      </c>
      <c r="AC121" s="2" t="s">
        <v>41</v>
      </c>
      <c r="AD121" s="2" t="s">
        <v>42</v>
      </c>
      <c r="AE121" s="2" t="s">
        <v>43</v>
      </c>
      <c r="AF121" s="2"/>
      <c r="AG121" s="4"/>
    </row>
    <row r="122" spans="1:33" x14ac:dyDescent="0.25">
      <c r="A122" s="2">
        <v>2014</v>
      </c>
      <c r="B122" s="2">
        <v>1894</v>
      </c>
      <c r="C122" s="2" t="s">
        <v>2125</v>
      </c>
      <c r="D122" s="2" t="s">
        <v>2126</v>
      </c>
      <c r="E122" s="2" t="s">
        <v>2127</v>
      </c>
      <c r="F122" s="2" t="s">
        <v>1967</v>
      </c>
      <c r="G122" s="2" t="s">
        <v>1968</v>
      </c>
      <c r="H122" s="2"/>
      <c r="I122" s="2" t="s">
        <v>488</v>
      </c>
      <c r="J122" s="2" t="s">
        <v>50</v>
      </c>
      <c r="K122" s="2" t="s">
        <v>2420</v>
      </c>
      <c r="L122" s="2" t="s">
        <v>4636</v>
      </c>
      <c r="M122" s="2" t="s">
        <v>4684</v>
      </c>
      <c r="N122" s="3">
        <v>41814</v>
      </c>
      <c r="O122" s="2" t="s">
        <v>2421</v>
      </c>
      <c r="P122" s="2" t="s">
        <v>1231</v>
      </c>
      <c r="Q122" s="2" t="s">
        <v>2130</v>
      </c>
      <c r="R122" s="2" t="s">
        <v>3066</v>
      </c>
      <c r="S122" s="2" t="s">
        <v>2423</v>
      </c>
      <c r="T122" s="2" t="s">
        <v>3035</v>
      </c>
      <c r="U122" s="2" t="s">
        <v>4642</v>
      </c>
      <c r="V122" s="2">
        <v>0.2</v>
      </c>
      <c r="W122" s="2">
        <v>1650</v>
      </c>
      <c r="X122" s="23">
        <v>0.2</v>
      </c>
      <c r="Y122" s="7">
        <v>1775</v>
      </c>
      <c r="Z122" s="17">
        <f t="shared" si="3"/>
        <v>3.4207800000000002</v>
      </c>
      <c r="AA122" s="2" t="s">
        <v>351</v>
      </c>
      <c r="AB122" s="2" t="s">
        <v>40</v>
      </c>
      <c r="AC122" s="2" t="s">
        <v>41</v>
      </c>
      <c r="AD122" s="2" t="s">
        <v>42</v>
      </c>
      <c r="AE122" s="2" t="s">
        <v>43</v>
      </c>
      <c r="AF122" s="2"/>
      <c r="AG122" s="4"/>
    </row>
    <row r="123" spans="1:33" x14ac:dyDescent="0.25">
      <c r="A123" s="2">
        <v>2014</v>
      </c>
      <c r="B123" s="2">
        <v>1896</v>
      </c>
      <c r="C123" s="2" t="s">
        <v>2125</v>
      </c>
      <c r="D123" s="2" t="s">
        <v>2126</v>
      </c>
      <c r="E123" s="2" t="s">
        <v>2127</v>
      </c>
      <c r="F123" s="2" t="s">
        <v>1967</v>
      </c>
      <c r="G123" s="2" t="s">
        <v>1968</v>
      </c>
      <c r="H123" s="2"/>
      <c r="I123" s="2" t="s">
        <v>488</v>
      </c>
      <c r="J123" s="2" t="s">
        <v>31</v>
      </c>
      <c r="K123" s="2" t="s">
        <v>2424</v>
      </c>
      <c r="L123" s="2" t="s">
        <v>4636</v>
      </c>
      <c r="M123" s="2" t="s">
        <v>4684</v>
      </c>
      <c r="N123" s="3">
        <v>41814</v>
      </c>
      <c r="O123" s="2" t="s">
        <v>2425</v>
      </c>
      <c r="P123" s="2" t="s">
        <v>1231</v>
      </c>
      <c r="Q123" s="2" t="s">
        <v>3068</v>
      </c>
      <c r="R123" s="2" t="s">
        <v>2930</v>
      </c>
      <c r="S123" s="2" t="s">
        <v>2426</v>
      </c>
      <c r="T123" s="2" t="s">
        <v>3035</v>
      </c>
      <c r="U123" s="2" t="s">
        <v>4642</v>
      </c>
      <c r="V123" s="2">
        <v>0.2</v>
      </c>
      <c r="W123" s="2">
        <v>1659</v>
      </c>
      <c r="X123" s="23">
        <v>0.2</v>
      </c>
      <c r="Y123" s="7">
        <v>1775</v>
      </c>
      <c r="Z123" s="17">
        <f t="shared" si="3"/>
        <v>3.4207800000000002</v>
      </c>
      <c r="AA123" s="2" t="s">
        <v>351</v>
      </c>
      <c r="AB123" s="2" t="s">
        <v>40</v>
      </c>
      <c r="AC123" s="2" t="s">
        <v>41</v>
      </c>
      <c r="AD123" s="2" t="s">
        <v>42</v>
      </c>
      <c r="AE123" s="2" t="s">
        <v>43</v>
      </c>
      <c r="AF123" s="2"/>
      <c r="AG123" s="4"/>
    </row>
    <row r="124" spans="1:33" x14ac:dyDescent="0.25">
      <c r="A124" s="2">
        <v>2015</v>
      </c>
      <c r="B124" s="2">
        <v>704</v>
      </c>
      <c r="C124" s="2" t="s">
        <v>3393</v>
      </c>
      <c r="D124" s="2" t="s">
        <v>3394</v>
      </c>
      <c r="E124" s="2" t="s">
        <v>3395</v>
      </c>
      <c r="F124" s="2" t="s">
        <v>3396</v>
      </c>
      <c r="G124" s="2" t="s">
        <v>1889</v>
      </c>
      <c r="H124" s="2"/>
      <c r="I124" s="2" t="s">
        <v>484</v>
      </c>
      <c r="J124" s="2" t="s">
        <v>394</v>
      </c>
      <c r="K124" s="2" t="s">
        <v>3402</v>
      </c>
      <c r="L124" s="2" t="s">
        <v>4636</v>
      </c>
      <c r="M124" s="2"/>
      <c r="N124" s="3">
        <v>42090</v>
      </c>
      <c r="O124" s="2" t="s">
        <v>3403</v>
      </c>
      <c r="P124" s="2" t="s">
        <v>3399</v>
      </c>
      <c r="Q124" s="2" t="s">
        <v>2240</v>
      </c>
      <c r="R124" s="2" t="s">
        <v>1797</v>
      </c>
      <c r="S124" s="2" t="s">
        <v>3404</v>
      </c>
      <c r="T124" s="2" t="s">
        <v>2954</v>
      </c>
      <c r="U124" s="2" t="s">
        <v>4642</v>
      </c>
      <c r="V124" s="2">
        <v>0.27</v>
      </c>
      <c r="W124" s="2">
        <v>2204</v>
      </c>
      <c r="X124" s="23">
        <v>0.27</v>
      </c>
      <c r="Y124" s="2">
        <v>2370</v>
      </c>
      <c r="Z124" s="17">
        <f t="shared" si="3"/>
        <v>6.1660764000000015</v>
      </c>
      <c r="AA124" s="2" t="s">
        <v>351</v>
      </c>
      <c r="AB124" s="2" t="s">
        <v>40</v>
      </c>
      <c r="AC124" s="2" t="s">
        <v>3332</v>
      </c>
      <c r="AD124" s="2" t="s">
        <v>42</v>
      </c>
      <c r="AE124" s="2" t="s">
        <v>43</v>
      </c>
      <c r="AF124" s="2"/>
      <c r="AG124" s="4"/>
    </row>
    <row r="125" spans="1:33" x14ac:dyDescent="0.25">
      <c r="A125" s="2">
        <v>2014</v>
      </c>
      <c r="B125" s="2">
        <v>1901</v>
      </c>
      <c r="C125" s="2" t="s">
        <v>2125</v>
      </c>
      <c r="D125" s="2" t="s">
        <v>2126</v>
      </c>
      <c r="E125" s="2" t="s">
        <v>2127</v>
      </c>
      <c r="F125" s="2" t="s">
        <v>1967</v>
      </c>
      <c r="G125" s="2" t="s">
        <v>1968</v>
      </c>
      <c r="H125" s="2"/>
      <c r="I125" s="2" t="s">
        <v>488</v>
      </c>
      <c r="J125" s="2" t="s">
        <v>111</v>
      </c>
      <c r="K125" s="2" t="s">
        <v>2335</v>
      </c>
      <c r="L125" s="2" t="s">
        <v>4636</v>
      </c>
      <c r="M125" s="2" t="s">
        <v>4684</v>
      </c>
      <c r="N125" s="3">
        <v>41814</v>
      </c>
      <c r="O125" s="2" t="s">
        <v>2336</v>
      </c>
      <c r="P125" s="2" t="s">
        <v>1231</v>
      </c>
      <c r="Q125" s="2" t="s">
        <v>2130</v>
      </c>
      <c r="R125" s="2" t="s">
        <v>3071</v>
      </c>
      <c r="S125" s="2" t="s">
        <v>3072</v>
      </c>
      <c r="T125" s="2" t="s">
        <v>3073</v>
      </c>
      <c r="U125" s="2" t="s">
        <v>4642</v>
      </c>
      <c r="V125" s="2">
        <v>0.2</v>
      </c>
      <c r="W125" s="2">
        <v>1616</v>
      </c>
      <c r="X125" s="23">
        <v>0.2</v>
      </c>
      <c r="Y125" s="7">
        <v>1775</v>
      </c>
      <c r="Z125" s="17">
        <f t="shared" ref="Z125:Z188" si="5">X125*Y125*8760/1000000*1.1</f>
        <v>3.4207800000000002</v>
      </c>
      <c r="AA125" s="2" t="s">
        <v>351</v>
      </c>
      <c r="AB125" s="2" t="s">
        <v>40</v>
      </c>
      <c r="AC125" s="2" t="s">
        <v>41</v>
      </c>
      <c r="AD125" s="2" t="s">
        <v>42</v>
      </c>
      <c r="AE125" s="2" t="s">
        <v>43</v>
      </c>
      <c r="AF125" s="2"/>
      <c r="AG125" s="4"/>
    </row>
    <row r="126" spans="1:33" x14ac:dyDescent="0.25">
      <c r="A126" s="2">
        <v>2014</v>
      </c>
      <c r="B126" s="2">
        <v>1902</v>
      </c>
      <c r="C126" s="2" t="s">
        <v>2125</v>
      </c>
      <c r="D126" s="2" t="s">
        <v>2126</v>
      </c>
      <c r="E126" s="2" t="s">
        <v>2127</v>
      </c>
      <c r="F126" s="2" t="s">
        <v>1967</v>
      </c>
      <c r="G126" s="2" t="s">
        <v>1968</v>
      </c>
      <c r="H126" s="2"/>
      <c r="I126" s="2" t="s">
        <v>488</v>
      </c>
      <c r="J126" s="2" t="s">
        <v>203</v>
      </c>
      <c r="K126" s="2" t="s">
        <v>2431</v>
      </c>
      <c r="L126" s="2" t="s">
        <v>4636</v>
      </c>
      <c r="M126" s="2" t="s">
        <v>4684</v>
      </c>
      <c r="N126" s="3">
        <v>41814</v>
      </c>
      <c r="O126" s="2" t="s">
        <v>2432</v>
      </c>
      <c r="P126" s="2" t="s">
        <v>1231</v>
      </c>
      <c r="Q126" s="2" t="s">
        <v>2130</v>
      </c>
      <c r="R126" s="2" t="s">
        <v>3059</v>
      </c>
      <c r="S126" s="2" t="s">
        <v>2433</v>
      </c>
      <c r="T126" s="2" t="s">
        <v>3074</v>
      </c>
      <c r="U126" s="2" t="s">
        <v>4642</v>
      </c>
      <c r="V126" s="2">
        <v>0.2</v>
      </c>
      <c r="W126" s="2">
        <v>1651</v>
      </c>
      <c r="X126" s="23">
        <v>0.2</v>
      </c>
      <c r="Y126" s="7">
        <v>1775</v>
      </c>
      <c r="Z126" s="17">
        <f t="shared" si="5"/>
        <v>3.4207800000000002</v>
      </c>
      <c r="AA126" s="2" t="s">
        <v>351</v>
      </c>
      <c r="AB126" s="2" t="s">
        <v>40</v>
      </c>
      <c r="AC126" s="2" t="s">
        <v>41</v>
      </c>
      <c r="AD126" s="2" t="s">
        <v>42</v>
      </c>
      <c r="AE126" s="2" t="s">
        <v>43</v>
      </c>
      <c r="AF126" s="2"/>
      <c r="AG126" s="4"/>
    </row>
    <row r="127" spans="1:33" x14ac:dyDescent="0.25">
      <c r="A127" s="2">
        <v>2014</v>
      </c>
      <c r="B127" s="2">
        <v>1892</v>
      </c>
      <c r="C127" s="2" t="s">
        <v>2125</v>
      </c>
      <c r="D127" s="2" t="s">
        <v>2126</v>
      </c>
      <c r="E127" s="2" t="s">
        <v>2127</v>
      </c>
      <c r="F127" s="2" t="s">
        <v>1967</v>
      </c>
      <c r="G127" s="2" t="s">
        <v>1968</v>
      </c>
      <c r="H127" s="2"/>
      <c r="I127" s="2" t="s">
        <v>488</v>
      </c>
      <c r="J127" s="2" t="s">
        <v>289</v>
      </c>
      <c r="K127" s="2" t="s">
        <v>2331</v>
      </c>
      <c r="L127" s="2" t="s">
        <v>4636</v>
      </c>
      <c r="M127" s="2" t="s">
        <v>4684</v>
      </c>
      <c r="N127" s="3">
        <v>41813</v>
      </c>
      <c r="O127" s="2" t="s">
        <v>2332</v>
      </c>
      <c r="P127" s="2" t="s">
        <v>1231</v>
      </c>
      <c r="Q127" s="2" t="s">
        <v>2130</v>
      </c>
      <c r="R127" s="2" t="s">
        <v>3059</v>
      </c>
      <c r="S127" s="2" t="s">
        <v>2333</v>
      </c>
      <c r="T127" s="2" t="s">
        <v>3064</v>
      </c>
      <c r="U127" s="2" t="s">
        <v>4642</v>
      </c>
      <c r="V127" s="2">
        <v>0.2</v>
      </c>
      <c r="W127" s="2">
        <v>1630</v>
      </c>
      <c r="X127" s="23">
        <v>0.2</v>
      </c>
      <c r="Y127" s="7">
        <v>1775</v>
      </c>
      <c r="Z127" s="17">
        <f t="shared" si="5"/>
        <v>3.4207800000000002</v>
      </c>
      <c r="AA127" s="2" t="s">
        <v>351</v>
      </c>
      <c r="AB127" s="2" t="s">
        <v>40</v>
      </c>
      <c r="AC127" s="2" t="s">
        <v>41</v>
      </c>
      <c r="AD127" s="2" t="s">
        <v>42</v>
      </c>
      <c r="AE127" s="2" t="s">
        <v>43</v>
      </c>
      <c r="AF127" s="2"/>
      <c r="AG127" s="4"/>
    </row>
    <row r="128" spans="1:33" x14ac:dyDescent="0.25">
      <c r="A128" s="2">
        <v>2014</v>
      </c>
      <c r="B128" s="2">
        <v>1864</v>
      </c>
      <c r="C128" s="2" t="s">
        <v>1975</v>
      </c>
      <c r="D128" s="2" t="s">
        <v>1976</v>
      </c>
      <c r="E128" s="2" t="s">
        <v>1977</v>
      </c>
      <c r="F128" s="2" t="s">
        <v>486</v>
      </c>
      <c r="G128" s="2" t="s">
        <v>487</v>
      </c>
      <c r="H128" s="2"/>
      <c r="I128" s="2" t="s">
        <v>488</v>
      </c>
      <c r="J128" s="2" t="s">
        <v>289</v>
      </c>
      <c r="K128" s="2" t="s">
        <v>2412</v>
      </c>
      <c r="L128" s="2" t="s">
        <v>4636</v>
      </c>
      <c r="M128" s="2" t="s">
        <v>4684</v>
      </c>
      <c r="N128" s="3">
        <v>41954</v>
      </c>
      <c r="O128" s="2" t="s">
        <v>2413</v>
      </c>
      <c r="P128" s="2" t="s">
        <v>2414</v>
      </c>
      <c r="Q128" s="2" t="s">
        <v>1571</v>
      </c>
      <c r="R128" s="2" t="s">
        <v>3029</v>
      </c>
      <c r="S128" s="2" t="s">
        <v>2415</v>
      </c>
      <c r="T128" s="2" t="s">
        <v>3035</v>
      </c>
      <c r="U128" s="2" t="s">
        <v>4642</v>
      </c>
      <c r="V128" s="2">
        <v>0.2</v>
      </c>
      <c r="W128" s="2">
        <v>1683</v>
      </c>
      <c r="X128" s="23">
        <v>0.2</v>
      </c>
      <c r="Y128" s="7">
        <v>1775</v>
      </c>
      <c r="Z128" s="17">
        <f t="shared" si="5"/>
        <v>3.4207800000000002</v>
      </c>
      <c r="AA128" s="2" t="s">
        <v>351</v>
      </c>
      <c r="AB128" s="2" t="s">
        <v>40</v>
      </c>
      <c r="AC128" s="2" t="s">
        <v>41</v>
      </c>
      <c r="AD128" s="2" t="s">
        <v>42</v>
      </c>
      <c r="AE128" s="2" t="s">
        <v>43</v>
      </c>
      <c r="AF128" s="2" t="s">
        <v>3025</v>
      </c>
      <c r="AG128" s="4"/>
    </row>
    <row r="129" spans="1:33" x14ac:dyDescent="0.25">
      <c r="A129" s="2">
        <v>2014</v>
      </c>
      <c r="B129" s="2">
        <v>1908</v>
      </c>
      <c r="C129" s="2" t="s">
        <v>2125</v>
      </c>
      <c r="D129" s="2" t="s">
        <v>2126</v>
      </c>
      <c r="E129" s="2" t="s">
        <v>2127</v>
      </c>
      <c r="F129" s="2" t="s">
        <v>1967</v>
      </c>
      <c r="G129" s="2" t="s">
        <v>1968</v>
      </c>
      <c r="H129" s="2"/>
      <c r="I129" s="2" t="s">
        <v>488</v>
      </c>
      <c r="J129" s="2" t="s">
        <v>293</v>
      </c>
      <c r="K129" s="2" t="s">
        <v>2288</v>
      </c>
      <c r="L129" s="2" t="s">
        <v>4636</v>
      </c>
      <c r="M129" s="2" t="s">
        <v>4684</v>
      </c>
      <c r="N129" s="3">
        <v>41815</v>
      </c>
      <c r="O129" s="2" t="s">
        <v>2289</v>
      </c>
      <c r="P129" s="2" t="s">
        <v>1231</v>
      </c>
      <c r="Q129" s="2" t="s">
        <v>2130</v>
      </c>
      <c r="R129" s="2" t="s">
        <v>3059</v>
      </c>
      <c r="S129" s="2" t="s">
        <v>2291</v>
      </c>
      <c r="T129" s="2" t="s">
        <v>3080</v>
      </c>
      <c r="U129" s="2" t="s">
        <v>4642</v>
      </c>
      <c r="V129" s="2">
        <v>0.2</v>
      </c>
      <c r="W129" s="2">
        <v>1615</v>
      </c>
      <c r="X129" s="23">
        <v>0.2</v>
      </c>
      <c r="Y129" s="7">
        <v>1775</v>
      </c>
      <c r="Z129" s="17">
        <f t="shared" si="5"/>
        <v>3.4207800000000002</v>
      </c>
      <c r="AA129" s="2" t="s">
        <v>351</v>
      </c>
      <c r="AB129" s="2" t="s">
        <v>40</v>
      </c>
      <c r="AC129" s="2" t="s">
        <v>41</v>
      </c>
      <c r="AD129" s="2" t="s">
        <v>42</v>
      </c>
      <c r="AE129" s="2" t="s">
        <v>43</v>
      </c>
      <c r="AF129" s="2"/>
      <c r="AG129" s="4"/>
    </row>
    <row r="130" spans="1:33" x14ac:dyDescent="0.25">
      <c r="A130" s="2">
        <v>2016</v>
      </c>
      <c r="B130" s="2">
        <v>475</v>
      </c>
      <c r="C130" s="2" t="s">
        <v>1641</v>
      </c>
      <c r="D130" s="2" t="s">
        <v>1642</v>
      </c>
      <c r="E130" s="2" t="s">
        <v>1643</v>
      </c>
      <c r="F130" s="2" t="s">
        <v>868</v>
      </c>
      <c r="G130" s="2" t="s">
        <v>869</v>
      </c>
      <c r="H130" s="2"/>
      <c r="I130" s="2" t="s">
        <v>393</v>
      </c>
      <c r="J130" s="2" t="s">
        <v>394</v>
      </c>
      <c r="K130" s="2" t="s">
        <v>1655</v>
      </c>
      <c r="L130" s="2" t="s">
        <v>4636</v>
      </c>
      <c r="M130" s="2" t="s">
        <v>4684</v>
      </c>
      <c r="N130" s="3">
        <v>42376</v>
      </c>
      <c r="O130" s="2" t="s">
        <v>1645</v>
      </c>
      <c r="P130" s="2" t="s">
        <v>1231</v>
      </c>
      <c r="Q130" s="2" t="s">
        <v>1664</v>
      </c>
      <c r="R130" s="2" t="s">
        <v>3336</v>
      </c>
      <c r="S130" s="2" t="s">
        <v>3406</v>
      </c>
      <c r="T130" s="2" t="s">
        <v>3880</v>
      </c>
      <c r="U130" s="2" t="s">
        <v>4642</v>
      </c>
      <c r="V130" s="2">
        <v>0.2</v>
      </c>
      <c r="W130" s="2">
        <v>1636</v>
      </c>
      <c r="X130" s="23">
        <v>0.2</v>
      </c>
      <c r="Y130" s="9">
        <v>1775</v>
      </c>
      <c r="Z130" s="17">
        <f t="shared" si="5"/>
        <v>3.4207800000000002</v>
      </c>
      <c r="AA130" s="2" t="s">
        <v>351</v>
      </c>
      <c r="AB130" s="2" t="s">
        <v>275</v>
      </c>
      <c r="AC130" s="2" t="s">
        <v>3332</v>
      </c>
      <c r="AD130" s="2" t="s">
        <v>43</v>
      </c>
      <c r="AE130" s="2" t="s">
        <v>42</v>
      </c>
      <c r="AF130" s="2"/>
      <c r="AG130" s="4"/>
    </row>
    <row r="131" spans="1:33" x14ac:dyDescent="0.25">
      <c r="A131" s="2">
        <v>2015</v>
      </c>
      <c r="B131" s="2">
        <v>874</v>
      </c>
      <c r="C131" s="2" t="s">
        <v>2301</v>
      </c>
      <c r="D131" s="2" t="s">
        <v>2302</v>
      </c>
      <c r="E131" s="2" t="s">
        <v>2303</v>
      </c>
      <c r="F131" s="2" t="s">
        <v>1080</v>
      </c>
      <c r="G131" s="2" t="s">
        <v>1081</v>
      </c>
      <c r="H131" s="2"/>
      <c r="I131" s="2" t="s">
        <v>815</v>
      </c>
      <c r="J131" s="2" t="s">
        <v>50</v>
      </c>
      <c r="K131" s="2" t="s">
        <v>2304</v>
      </c>
      <c r="L131" s="2" t="s">
        <v>4636</v>
      </c>
      <c r="M131" s="2"/>
      <c r="N131" s="3">
        <v>42121</v>
      </c>
      <c r="O131" s="2" t="s">
        <v>3463</v>
      </c>
      <c r="P131" s="2" t="s">
        <v>1688</v>
      </c>
      <c r="Q131" s="2" t="s">
        <v>3464</v>
      </c>
      <c r="R131" s="2" t="s">
        <v>3525</v>
      </c>
      <c r="S131" s="2" t="s">
        <v>3465</v>
      </c>
      <c r="T131" s="2" t="s">
        <v>3593</v>
      </c>
      <c r="U131" s="2" t="s">
        <v>4642</v>
      </c>
      <c r="V131" s="2">
        <v>0.28999999999999998</v>
      </c>
      <c r="W131" s="2">
        <v>4125</v>
      </c>
      <c r="X131" s="23">
        <v>0.28999999999999998</v>
      </c>
      <c r="Y131" s="2">
        <v>4735</v>
      </c>
      <c r="Z131" s="17">
        <f t="shared" si="5"/>
        <v>13.231673399999998</v>
      </c>
      <c r="AA131" s="2" t="s">
        <v>351</v>
      </c>
      <c r="AB131" s="2" t="s">
        <v>40</v>
      </c>
      <c r="AC131" s="2" t="s">
        <v>3332</v>
      </c>
      <c r="AD131" s="2" t="s">
        <v>42</v>
      </c>
      <c r="AE131" s="2" t="s">
        <v>43</v>
      </c>
      <c r="AF131" s="2"/>
      <c r="AG131" s="4"/>
    </row>
    <row r="132" spans="1:33" x14ac:dyDescent="0.25">
      <c r="A132" s="2">
        <v>2013</v>
      </c>
      <c r="B132" s="2">
        <v>220</v>
      </c>
      <c r="C132" s="2" t="s">
        <v>1641</v>
      </c>
      <c r="D132" s="2" t="s">
        <v>1642</v>
      </c>
      <c r="E132" s="2" t="s">
        <v>1643</v>
      </c>
      <c r="F132" s="2" t="s">
        <v>868</v>
      </c>
      <c r="G132" s="2" t="s">
        <v>869</v>
      </c>
      <c r="H132" s="2"/>
      <c r="I132" s="2" t="s">
        <v>393</v>
      </c>
      <c r="J132" s="2" t="s">
        <v>346</v>
      </c>
      <c r="K132" s="2" t="s">
        <v>1712</v>
      </c>
      <c r="L132" s="2" t="s">
        <v>4636</v>
      </c>
      <c r="M132" s="2" t="s">
        <v>4684</v>
      </c>
      <c r="N132" s="3">
        <v>41395</v>
      </c>
      <c r="O132" s="2" t="s">
        <v>1645</v>
      </c>
      <c r="P132" s="2" t="s">
        <v>1646</v>
      </c>
      <c r="Q132" s="2" t="s">
        <v>1695</v>
      </c>
      <c r="R132" s="2" t="s">
        <v>1696</v>
      </c>
      <c r="S132" s="2" t="s">
        <v>1710</v>
      </c>
      <c r="T132" s="2" t="s">
        <v>1715</v>
      </c>
      <c r="U132" s="2" t="s">
        <v>4642</v>
      </c>
      <c r="V132" s="2">
        <v>0.21</v>
      </c>
      <c r="W132" s="2">
        <v>1625</v>
      </c>
      <c r="X132" s="23">
        <v>0.21</v>
      </c>
      <c r="Y132" s="9">
        <v>1775</v>
      </c>
      <c r="Z132" s="17">
        <f t="shared" si="5"/>
        <v>3.5918190000000001</v>
      </c>
      <c r="AA132" s="2" t="s">
        <v>351</v>
      </c>
      <c r="AB132" s="2" t="s">
        <v>275</v>
      </c>
      <c r="AC132" s="2" t="s">
        <v>41</v>
      </c>
      <c r="AD132" s="2" t="s">
        <v>42</v>
      </c>
      <c r="AE132" s="2" t="s">
        <v>43</v>
      </c>
      <c r="AF132" s="2"/>
      <c r="AG132" s="4"/>
    </row>
    <row r="133" spans="1:33" x14ac:dyDescent="0.25">
      <c r="A133" s="2">
        <v>2013</v>
      </c>
      <c r="B133" s="2">
        <v>194</v>
      </c>
      <c r="C133" s="2" t="s">
        <v>1641</v>
      </c>
      <c r="D133" s="2" t="s">
        <v>1642</v>
      </c>
      <c r="E133" s="2" t="s">
        <v>1643</v>
      </c>
      <c r="F133" s="2" t="s">
        <v>868</v>
      </c>
      <c r="G133" s="2" t="s">
        <v>869</v>
      </c>
      <c r="H133" s="2"/>
      <c r="I133" s="2" t="s">
        <v>393</v>
      </c>
      <c r="J133" s="2" t="s">
        <v>340</v>
      </c>
      <c r="K133" s="2" t="s">
        <v>1644</v>
      </c>
      <c r="L133" s="2" t="s">
        <v>4636</v>
      </c>
      <c r="M133" s="2" t="s">
        <v>4684</v>
      </c>
      <c r="N133" s="3">
        <v>41339</v>
      </c>
      <c r="O133" s="2" t="s">
        <v>1645</v>
      </c>
      <c r="P133" s="2" t="s">
        <v>1646</v>
      </c>
      <c r="Q133" s="2" t="s">
        <v>1571</v>
      </c>
      <c r="R133" s="2" t="s">
        <v>1653</v>
      </c>
      <c r="S133" s="2" t="s">
        <v>1648</v>
      </c>
      <c r="T133" s="2" t="s">
        <v>1654</v>
      </c>
      <c r="U133" s="2" t="s">
        <v>4642</v>
      </c>
      <c r="V133" s="2">
        <v>0.21</v>
      </c>
      <c r="W133" s="2">
        <v>1652</v>
      </c>
      <c r="X133" s="23">
        <v>0.21</v>
      </c>
      <c r="Y133" s="9">
        <v>1775</v>
      </c>
      <c r="Z133" s="17">
        <f t="shared" si="5"/>
        <v>3.5918190000000001</v>
      </c>
      <c r="AA133" s="2" t="s">
        <v>351</v>
      </c>
      <c r="AB133" s="2" t="s">
        <v>275</v>
      </c>
      <c r="AC133" s="2" t="s">
        <v>41</v>
      </c>
      <c r="AD133" s="2" t="s">
        <v>42</v>
      </c>
      <c r="AE133" s="2" t="s">
        <v>43</v>
      </c>
      <c r="AF133" s="2"/>
      <c r="AG133" s="4"/>
    </row>
    <row r="134" spans="1:33" x14ac:dyDescent="0.25">
      <c r="A134" s="2">
        <v>2013</v>
      </c>
      <c r="B134" s="2">
        <v>204</v>
      </c>
      <c r="C134" s="2" t="s">
        <v>1641</v>
      </c>
      <c r="D134" s="2" t="s">
        <v>1642</v>
      </c>
      <c r="E134" s="2" t="s">
        <v>1643</v>
      </c>
      <c r="F134" s="2" t="s">
        <v>868</v>
      </c>
      <c r="G134" s="2" t="s">
        <v>869</v>
      </c>
      <c r="H134" s="2"/>
      <c r="I134" s="2" t="s">
        <v>393</v>
      </c>
      <c r="J134" s="2" t="s">
        <v>293</v>
      </c>
      <c r="K134" s="2" t="s">
        <v>1674</v>
      </c>
      <c r="L134" s="2" t="s">
        <v>4636</v>
      </c>
      <c r="M134" s="2" t="s">
        <v>4684</v>
      </c>
      <c r="N134" s="3">
        <v>41340</v>
      </c>
      <c r="O134" s="2" t="s">
        <v>1645</v>
      </c>
      <c r="P134" s="2" t="s">
        <v>1646</v>
      </c>
      <c r="Q134" s="2" t="s">
        <v>1675</v>
      </c>
      <c r="R134" s="2" t="s">
        <v>1653</v>
      </c>
      <c r="S134" s="2" t="s">
        <v>1676</v>
      </c>
      <c r="T134" s="2" t="s">
        <v>1677</v>
      </c>
      <c r="U134" s="2" t="s">
        <v>4642</v>
      </c>
      <c r="V134" s="2">
        <v>0.22</v>
      </c>
      <c r="W134" s="2">
        <v>1657</v>
      </c>
      <c r="X134" s="23">
        <v>0.22</v>
      </c>
      <c r="Y134" s="9">
        <v>1775</v>
      </c>
      <c r="Z134" s="17">
        <f t="shared" si="5"/>
        <v>3.7628580000000005</v>
      </c>
      <c r="AA134" s="2" t="s">
        <v>351</v>
      </c>
      <c r="AB134" s="2" t="s">
        <v>275</v>
      </c>
      <c r="AC134" s="2" t="s">
        <v>41</v>
      </c>
      <c r="AD134" s="2" t="s">
        <v>42</v>
      </c>
      <c r="AE134" s="2" t="s">
        <v>43</v>
      </c>
      <c r="AF134" s="2" t="s">
        <v>1652</v>
      </c>
      <c r="AG134" s="4"/>
    </row>
    <row r="135" spans="1:33" x14ac:dyDescent="0.25">
      <c r="A135" s="2">
        <v>2013</v>
      </c>
      <c r="B135" s="2">
        <v>197</v>
      </c>
      <c r="C135" s="2" t="s">
        <v>1641</v>
      </c>
      <c r="D135" s="2" t="s">
        <v>1642</v>
      </c>
      <c r="E135" s="2" t="s">
        <v>1643</v>
      </c>
      <c r="F135" s="2" t="s">
        <v>868</v>
      </c>
      <c r="G135" s="2" t="s">
        <v>869</v>
      </c>
      <c r="H135" s="2"/>
      <c r="I135" s="2" t="s">
        <v>393</v>
      </c>
      <c r="J135" s="2" t="s">
        <v>394</v>
      </c>
      <c r="K135" s="2" t="s">
        <v>1655</v>
      </c>
      <c r="L135" s="2" t="s">
        <v>4636</v>
      </c>
      <c r="M135" s="2" t="s">
        <v>4684</v>
      </c>
      <c r="N135" s="3">
        <v>41339</v>
      </c>
      <c r="O135" s="2" t="s">
        <v>1645</v>
      </c>
      <c r="P135" s="2" t="s">
        <v>1656</v>
      </c>
      <c r="Q135" s="2" t="s">
        <v>1571</v>
      </c>
      <c r="R135" s="2" t="s">
        <v>1653</v>
      </c>
      <c r="S135" s="2" t="s">
        <v>1657</v>
      </c>
      <c r="T135" s="2" t="s">
        <v>1660</v>
      </c>
      <c r="U135" s="2" t="s">
        <v>4642</v>
      </c>
      <c r="V135" s="2">
        <v>0.22</v>
      </c>
      <c r="W135" s="2">
        <v>1608</v>
      </c>
      <c r="X135" s="23">
        <v>0.22</v>
      </c>
      <c r="Y135" s="9">
        <v>1775</v>
      </c>
      <c r="Z135" s="17">
        <f t="shared" si="5"/>
        <v>3.7628580000000005</v>
      </c>
      <c r="AA135" s="2" t="s">
        <v>351</v>
      </c>
      <c r="AB135" s="2" t="s">
        <v>275</v>
      </c>
      <c r="AC135" s="2" t="s">
        <v>41</v>
      </c>
      <c r="AD135" s="2" t="s">
        <v>42</v>
      </c>
      <c r="AE135" s="2" t="s">
        <v>43</v>
      </c>
      <c r="AF135" s="2" t="s">
        <v>1652</v>
      </c>
      <c r="AG135" s="4"/>
    </row>
    <row r="136" spans="1:33" x14ac:dyDescent="0.25">
      <c r="A136" s="2">
        <v>2013</v>
      </c>
      <c r="B136" s="2">
        <v>1193</v>
      </c>
      <c r="C136" s="2" t="s">
        <v>1975</v>
      </c>
      <c r="D136" s="2" t="s">
        <v>1976</v>
      </c>
      <c r="E136" s="2" t="s">
        <v>1977</v>
      </c>
      <c r="F136" s="2" t="s">
        <v>486</v>
      </c>
      <c r="G136" s="2" t="s">
        <v>487</v>
      </c>
      <c r="H136" s="2"/>
      <c r="I136" s="2" t="s">
        <v>488</v>
      </c>
      <c r="J136" s="2" t="s">
        <v>111</v>
      </c>
      <c r="K136" s="2" t="s">
        <v>1986</v>
      </c>
      <c r="L136" s="2" t="s">
        <v>4636</v>
      </c>
      <c r="M136" s="2" t="s">
        <v>4684</v>
      </c>
      <c r="N136" s="3">
        <v>41620</v>
      </c>
      <c r="O136" s="2" t="s">
        <v>1982</v>
      </c>
      <c r="P136" s="2" t="s">
        <v>1978</v>
      </c>
      <c r="Q136" s="2" t="s">
        <v>1664</v>
      </c>
      <c r="R136" s="2" t="s">
        <v>1985</v>
      </c>
      <c r="S136" s="2" t="s">
        <v>1987</v>
      </c>
      <c r="T136" s="2" t="s">
        <v>514</v>
      </c>
      <c r="U136" s="2" t="s">
        <v>4641</v>
      </c>
      <c r="V136" s="2">
        <v>0.83</v>
      </c>
      <c r="W136" s="2">
        <v>1598</v>
      </c>
      <c r="X136" s="23">
        <f>V136*454/W136</f>
        <v>0.23580725907384231</v>
      </c>
      <c r="Y136" s="7">
        <v>1775</v>
      </c>
      <c r="Z136" s="17">
        <f t="shared" si="5"/>
        <v>4.0332237784730918</v>
      </c>
      <c r="AA136" s="2" t="s">
        <v>351</v>
      </c>
      <c r="AB136" s="2" t="s">
        <v>40</v>
      </c>
      <c r="AC136" s="2" t="s">
        <v>41</v>
      </c>
      <c r="AD136" s="2" t="s">
        <v>42</v>
      </c>
      <c r="AE136" s="2" t="s">
        <v>43</v>
      </c>
      <c r="AF136" s="2" t="s">
        <v>1980</v>
      </c>
      <c r="AG136" s="4"/>
    </row>
    <row r="137" spans="1:33" x14ac:dyDescent="0.25">
      <c r="A137" s="2">
        <v>2014</v>
      </c>
      <c r="B137" s="2">
        <v>546</v>
      </c>
      <c r="C137" s="2" t="s">
        <v>1641</v>
      </c>
      <c r="D137" s="2" t="s">
        <v>1642</v>
      </c>
      <c r="E137" s="2" t="s">
        <v>1643</v>
      </c>
      <c r="F137" s="2" t="s">
        <v>868</v>
      </c>
      <c r="G137" s="2" t="s">
        <v>869</v>
      </c>
      <c r="H137" s="2"/>
      <c r="I137" s="2" t="s">
        <v>393</v>
      </c>
      <c r="J137" s="2" t="s">
        <v>347</v>
      </c>
      <c r="K137" s="2" t="s">
        <v>1681</v>
      </c>
      <c r="L137" s="2" t="s">
        <v>4636</v>
      </c>
      <c r="M137" s="2" t="s">
        <v>4684</v>
      </c>
      <c r="N137" s="3">
        <v>41680</v>
      </c>
      <c r="O137" s="2" t="s">
        <v>1645</v>
      </c>
      <c r="P137" s="2" t="s">
        <v>2475</v>
      </c>
      <c r="Q137" s="2" t="s">
        <v>1664</v>
      </c>
      <c r="R137" s="2" t="s">
        <v>2485</v>
      </c>
      <c r="S137" s="2" t="s">
        <v>1708</v>
      </c>
      <c r="T137" s="2" t="s">
        <v>2517</v>
      </c>
      <c r="U137" s="2" t="s">
        <v>4642</v>
      </c>
      <c r="V137" s="2">
        <v>0.24</v>
      </c>
      <c r="W137" s="2">
        <v>1620</v>
      </c>
      <c r="X137" s="23">
        <v>0.24</v>
      </c>
      <c r="Y137" s="9">
        <v>1775</v>
      </c>
      <c r="Z137" s="17">
        <f t="shared" si="5"/>
        <v>4.1049360000000004</v>
      </c>
      <c r="AA137" s="2" t="s">
        <v>351</v>
      </c>
      <c r="AB137" s="2" t="s">
        <v>275</v>
      </c>
      <c r="AC137" s="2" t="s">
        <v>41</v>
      </c>
      <c r="AD137" s="2" t="s">
        <v>42</v>
      </c>
      <c r="AE137" s="2" t="s">
        <v>43</v>
      </c>
      <c r="AF137" s="2"/>
      <c r="AG137" s="4"/>
    </row>
    <row r="138" spans="1:33" x14ac:dyDescent="0.25">
      <c r="A138" s="2">
        <v>2014</v>
      </c>
      <c r="B138" s="2">
        <v>574</v>
      </c>
      <c r="C138" s="2" t="s">
        <v>1641</v>
      </c>
      <c r="D138" s="2" t="s">
        <v>1642</v>
      </c>
      <c r="E138" s="2" t="s">
        <v>1643</v>
      </c>
      <c r="F138" s="2" t="s">
        <v>868</v>
      </c>
      <c r="G138" s="2" t="s">
        <v>869</v>
      </c>
      <c r="H138" s="2"/>
      <c r="I138" s="2" t="s">
        <v>393</v>
      </c>
      <c r="J138" s="2" t="s">
        <v>347</v>
      </c>
      <c r="K138" s="2" t="s">
        <v>1681</v>
      </c>
      <c r="L138" s="2" t="s">
        <v>4636</v>
      </c>
      <c r="M138" s="2" t="s">
        <v>4684</v>
      </c>
      <c r="N138" s="3">
        <v>41681</v>
      </c>
      <c r="O138" s="2" t="s">
        <v>1645</v>
      </c>
      <c r="P138" s="2" t="s">
        <v>2475</v>
      </c>
      <c r="Q138" s="2" t="s">
        <v>1664</v>
      </c>
      <c r="R138" s="2" t="s">
        <v>2485</v>
      </c>
      <c r="S138" s="2" t="s">
        <v>1708</v>
      </c>
      <c r="T138" s="2" t="s">
        <v>2517</v>
      </c>
      <c r="U138" s="2" t="s">
        <v>4642</v>
      </c>
      <c r="V138" s="2">
        <v>0.24</v>
      </c>
      <c r="W138" s="2">
        <v>1620</v>
      </c>
      <c r="X138" s="23">
        <v>0.24</v>
      </c>
      <c r="Y138" s="9">
        <v>1775</v>
      </c>
      <c r="Z138" s="17">
        <f t="shared" si="5"/>
        <v>4.1049360000000004</v>
      </c>
      <c r="AA138" s="2" t="s">
        <v>351</v>
      </c>
      <c r="AB138" s="2" t="s">
        <v>275</v>
      </c>
      <c r="AC138" s="2" t="s">
        <v>41</v>
      </c>
      <c r="AD138" s="2" t="s">
        <v>42</v>
      </c>
      <c r="AE138" s="2" t="s">
        <v>43</v>
      </c>
      <c r="AF138" s="2"/>
      <c r="AG138" s="4"/>
    </row>
    <row r="139" spans="1:33" x14ac:dyDescent="0.25">
      <c r="A139" s="2">
        <v>2014</v>
      </c>
      <c r="B139" s="2">
        <v>606</v>
      </c>
      <c r="C139" s="2" t="s">
        <v>1641</v>
      </c>
      <c r="D139" s="2" t="s">
        <v>1642</v>
      </c>
      <c r="E139" s="2" t="s">
        <v>1643</v>
      </c>
      <c r="F139" s="2" t="s">
        <v>868</v>
      </c>
      <c r="G139" s="2" t="s">
        <v>869</v>
      </c>
      <c r="H139" s="2"/>
      <c r="I139" s="2" t="s">
        <v>393</v>
      </c>
      <c r="J139" s="2" t="s">
        <v>347</v>
      </c>
      <c r="K139" s="2" t="s">
        <v>1681</v>
      </c>
      <c r="L139" s="2" t="s">
        <v>4636</v>
      </c>
      <c r="M139" s="2" t="s">
        <v>4684</v>
      </c>
      <c r="N139" s="3">
        <v>41682</v>
      </c>
      <c r="O139" s="2" t="s">
        <v>1645</v>
      </c>
      <c r="P139" s="2" t="s">
        <v>2475</v>
      </c>
      <c r="Q139" s="2" t="s">
        <v>1664</v>
      </c>
      <c r="R139" s="2" t="s">
        <v>2485</v>
      </c>
      <c r="S139" s="2" t="s">
        <v>1708</v>
      </c>
      <c r="T139" s="2" t="s">
        <v>2517</v>
      </c>
      <c r="U139" s="2" t="s">
        <v>4642</v>
      </c>
      <c r="V139" s="2">
        <v>0.24</v>
      </c>
      <c r="W139" s="2">
        <v>1620</v>
      </c>
      <c r="X139" s="23">
        <v>0.24</v>
      </c>
      <c r="Y139" s="9">
        <v>1775</v>
      </c>
      <c r="Z139" s="17">
        <f t="shared" si="5"/>
        <v>4.1049360000000004</v>
      </c>
      <c r="AA139" s="2" t="s">
        <v>351</v>
      </c>
      <c r="AB139" s="2" t="s">
        <v>275</v>
      </c>
      <c r="AC139" s="2" t="s">
        <v>41</v>
      </c>
      <c r="AD139" s="2" t="s">
        <v>42</v>
      </c>
      <c r="AE139" s="2" t="s">
        <v>43</v>
      </c>
      <c r="AF139" s="2"/>
      <c r="AG139" s="4"/>
    </row>
    <row r="140" spans="1:33" x14ac:dyDescent="0.25">
      <c r="A140" s="2">
        <v>2013</v>
      </c>
      <c r="B140" s="2">
        <v>1199</v>
      </c>
      <c r="C140" s="2" t="s">
        <v>1975</v>
      </c>
      <c r="D140" s="2" t="s">
        <v>1976</v>
      </c>
      <c r="E140" s="2" t="s">
        <v>1977</v>
      </c>
      <c r="F140" s="2" t="s">
        <v>486</v>
      </c>
      <c r="G140" s="2" t="s">
        <v>487</v>
      </c>
      <c r="H140" s="2"/>
      <c r="I140" s="2" t="s">
        <v>488</v>
      </c>
      <c r="J140" s="2" t="s">
        <v>206</v>
      </c>
      <c r="K140" s="2" t="s">
        <v>1991</v>
      </c>
      <c r="L140" s="2" t="s">
        <v>4636</v>
      </c>
      <c r="M140" s="2" t="s">
        <v>4684</v>
      </c>
      <c r="N140" s="3">
        <v>41620</v>
      </c>
      <c r="O140" s="2" t="s">
        <v>1982</v>
      </c>
      <c r="P140" s="2" t="s">
        <v>1978</v>
      </c>
      <c r="Q140" s="2" t="s">
        <v>1664</v>
      </c>
      <c r="R140" s="2" t="s">
        <v>1985</v>
      </c>
      <c r="S140" s="2" t="s">
        <v>1992</v>
      </c>
      <c r="T140" s="2" t="s">
        <v>1993</v>
      </c>
      <c r="U140" s="2" t="s">
        <v>4641</v>
      </c>
      <c r="V140" s="2">
        <v>0.89</v>
      </c>
      <c r="W140" s="2">
        <v>1615</v>
      </c>
      <c r="X140" s="23">
        <f>V140*454/W140</f>
        <v>0.2501919504643963</v>
      </c>
      <c r="Y140" s="7">
        <v>1775</v>
      </c>
      <c r="Z140" s="17">
        <f t="shared" si="5"/>
        <v>4.2792581015479882</v>
      </c>
      <c r="AA140" s="2" t="s">
        <v>351</v>
      </c>
      <c r="AB140" s="2" t="s">
        <v>40</v>
      </c>
      <c r="AC140" s="2" t="s">
        <v>41</v>
      </c>
      <c r="AD140" s="2" t="s">
        <v>42</v>
      </c>
      <c r="AE140" s="2" t="s">
        <v>43</v>
      </c>
      <c r="AF140" s="2" t="s">
        <v>1980</v>
      </c>
      <c r="AG140" s="4"/>
    </row>
    <row r="141" spans="1:33" x14ac:dyDescent="0.25">
      <c r="A141" s="2">
        <v>2015</v>
      </c>
      <c r="B141" s="2">
        <v>696</v>
      </c>
      <c r="C141" s="2" t="s">
        <v>3393</v>
      </c>
      <c r="D141" s="2" t="s">
        <v>3394</v>
      </c>
      <c r="E141" s="2" t="s">
        <v>3395</v>
      </c>
      <c r="F141" s="2" t="s">
        <v>3396</v>
      </c>
      <c r="G141" s="2" t="s">
        <v>1889</v>
      </c>
      <c r="H141" s="2"/>
      <c r="I141" s="2" t="s">
        <v>484</v>
      </c>
      <c r="J141" s="2" t="s">
        <v>291</v>
      </c>
      <c r="K141" s="2" t="s">
        <v>3415</v>
      </c>
      <c r="L141" s="2" t="s">
        <v>4636</v>
      </c>
      <c r="M141" s="2"/>
      <c r="N141" s="3">
        <v>42088</v>
      </c>
      <c r="O141" s="2" t="s">
        <v>3421</v>
      </c>
      <c r="P141" s="2" t="s">
        <v>3399</v>
      </c>
      <c r="Q141" s="2" t="s">
        <v>2240</v>
      </c>
      <c r="R141" s="2" t="s">
        <v>1797</v>
      </c>
      <c r="S141" s="2" t="s">
        <v>1800</v>
      </c>
      <c r="T141" s="2" t="s">
        <v>3593</v>
      </c>
      <c r="U141" s="2" t="s">
        <v>4642</v>
      </c>
      <c r="V141" s="2">
        <v>0.28999999999999998</v>
      </c>
      <c r="W141" s="2">
        <v>2199</v>
      </c>
      <c r="X141" s="23">
        <v>0.28999999999999998</v>
      </c>
      <c r="Y141" s="2">
        <v>2370</v>
      </c>
      <c r="Z141" s="17">
        <f t="shared" si="5"/>
        <v>6.6228228000000007</v>
      </c>
      <c r="AA141" s="2" t="s">
        <v>351</v>
      </c>
      <c r="AB141" s="2" t="s">
        <v>40</v>
      </c>
      <c r="AC141" s="2" t="s">
        <v>3332</v>
      </c>
      <c r="AD141" s="2" t="s">
        <v>42</v>
      </c>
      <c r="AE141" s="2" t="s">
        <v>43</v>
      </c>
      <c r="AF141" s="2"/>
      <c r="AG141" s="4"/>
    </row>
    <row r="142" spans="1:33" x14ac:dyDescent="0.25">
      <c r="A142" s="2">
        <v>2016</v>
      </c>
      <c r="B142" s="2">
        <v>1378</v>
      </c>
      <c r="C142" s="2" t="s">
        <v>3990</v>
      </c>
      <c r="D142" s="2" t="s">
        <v>3991</v>
      </c>
      <c r="E142" s="2" t="s">
        <v>3992</v>
      </c>
      <c r="F142" s="2" t="s">
        <v>486</v>
      </c>
      <c r="G142" s="2" t="s">
        <v>487</v>
      </c>
      <c r="H142" s="2"/>
      <c r="I142" s="2" t="s">
        <v>488</v>
      </c>
      <c r="J142" s="2" t="s">
        <v>50</v>
      </c>
      <c r="K142" s="2" t="s">
        <v>3993</v>
      </c>
      <c r="L142" s="2" t="s">
        <v>4636</v>
      </c>
      <c r="M142" s="2"/>
      <c r="N142" s="3">
        <v>42509</v>
      </c>
      <c r="O142" s="2" t="s">
        <v>3887</v>
      </c>
      <c r="P142" s="2" t="s">
        <v>1892</v>
      </c>
      <c r="Q142" s="2" t="s">
        <v>3418</v>
      </c>
      <c r="R142" s="2" t="s">
        <v>4295</v>
      </c>
      <c r="S142" s="2" t="s">
        <v>3994</v>
      </c>
      <c r="T142" s="2" t="s">
        <v>4296</v>
      </c>
      <c r="U142" s="2" t="s">
        <v>4641</v>
      </c>
      <c r="V142" s="2">
        <v>1.85</v>
      </c>
      <c r="W142" s="2">
        <v>2889</v>
      </c>
      <c r="X142" s="23">
        <f>V142*454/W142</f>
        <v>0.29072343371408793</v>
      </c>
      <c r="Y142" s="2">
        <v>2370</v>
      </c>
      <c r="Z142" s="17">
        <f t="shared" si="5"/>
        <v>6.639344087227415</v>
      </c>
      <c r="AA142" s="2" t="s">
        <v>351</v>
      </c>
      <c r="AB142" s="2" t="s">
        <v>40</v>
      </c>
      <c r="AC142" s="2" t="s">
        <v>3332</v>
      </c>
      <c r="AD142" s="2" t="s">
        <v>43</v>
      </c>
      <c r="AE142" s="2" t="s">
        <v>42</v>
      </c>
      <c r="AF142" s="2"/>
      <c r="AG142" s="4"/>
    </row>
    <row r="143" spans="1:33" x14ac:dyDescent="0.25">
      <c r="A143" s="2">
        <v>2014</v>
      </c>
      <c r="B143" s="2">
        <v>540</v>
      </c>
      <c r="C143" s="2" t="s">
        <v>1641</v>
      </c>
      <c r="D143" s="2" t="s">
        <v>1642</v>
      </c>
      <c r="E143" s="2" t="s">
        <v>1643</v>
      </c>
      <c r="F143" s="2" t="s">
        <v>868</v>
      </c>
      <c r="G143" s="2" t="s">
        <v>869</v>
      </c>
      <c r="H143" s="2"/>
      <c r="I143" s="2" t="s">
        <v>393</v>
      </c>
      <c r="J143" s="2" t="s">
        <v>340</v>
      </c>
      <c r="K143" s="2" t="s">
        <v>1644</v>
      </c>
      <c r="L143" s="2" t="s">
        <v>4636</v>
      </c>
      <c r="M143" s="2" t="s">
        <v>4684</v>
      </c>
      <c r="N143" s="3">
        <v>41680</v>
      </c>
      <c r="O143" s="2" t="s">
        <v>1645</v>
      </c>
      <c r="P143" s="2" t="s">
        <v>2475</v>
      </c>
      <c r="Q143" s="2" t="s">
        <v>1664</v>
      </c>
      <c r="R143" s="2" t="s">
        <v>2485</v>
      </c>
      <c r="S143" s="2" t="s">
        <v>2502</v>
      </c>
      <c r="T143" s="2" t="s">
        <v>2504</v>
      </c>
      <c r="U143" s="2" t="s">
        <v>4642</v>
      </c>
      <c r="V143" s="2">
        <v>0.26</v>
      </c>
      <c r="W143" s="2">
        <v>1623</v>
      </c>
      <c r="X143" s="23">
        <v>0.26</v>
      </c>
      <c r="Y143" s="9">
        <v>1775</v>
      </c>
      <c r="Z143" s="17">
        <f t="shared" si="5"/>
        <v>4.4470140000000002</v>
      </c>
      <c r="AA143" s="2" t="s">
        <v>351</v>
      </c>
      <c r="AB143" s="2" t="s">
        <v>275</v>
      </c>
      <c r="AC143" s="2" t="s">
        <v>41</v>
      </c>
      <c r="AD143" s="2" t="s">
        <v>42</v>
      </c>
      <c r="AE143" s="2" t="s">
        <v>43</v>
      </c>
      <c r="AF143" s="2"/>
      <c r="AG143" s="4"/>
    </row>
    <row r="144" spans="1:33" x14ac:dyDescent="0.25">
      <c r="A144" s="2">
        <v>2014</v>
      </c>
      <c r="B144" s="2">
        <v>568</v>
      </c>
      <c r="C144" s="2" t="s">
        <v>1641</v>
      </c>
      <c r="D144" s="2" t="s">
        <v>1642</v>
      </c>
      <c r="E144" s="2" t="s">
        <v>1643</v>
      </c>
      <c r="F144" s="2" t="s">
        <v>868</v>
      </c>
      <c r="G144" s="2" t="s">
        <v>869</v>
      </c>
      <c r="H144" s="2"/>
      <c r="I144" s="2" t="s">
        <v>393</v>
      </c>
      <c r="J144" s="2" t="s">
        <v>340</v>
      </c>
      <c r="K144" s="2" t="s">
        <v>1644</v>
      </c>
      <c r="L144" s="2" t="s">
        <v>4636</v>
      </c>
      <c r="M144" s="2" t="s">
        <v>4684</v>
      </c>
      <c r="N144" s="3">
        <v>41681</v>
      </c>
      <c r="O144" s="2" t="s">
        <v>1645</v>
      </c>
      <c r="P144" s="2" t="s">
        <v>2475</v>
      </c>
      <c r="Q144" s="2" t="s">
        <v>1664</v>
      </c>
      <c r="R144" s="2" t="s">
        <v>2485</v>
      </c>
      <c r="S144" s="2" t="s">
        <v>2502</v>
      </c>
      <c r="T144" s="2" t="s">
        <v>2504</v>
      </c>
      <c r="U144" s="2" t="s">
        <v>4642</v>
      </c>
      <c r="V144" s="2">
        <v>0.26</v>
      </c>
      <c r="W144" s="2">
        <v>1623</v>
      </c>
      <c r="X144" s="23">
        <v>0.26</v>
      </c>
      <c r="Y144" s="9">
        <v>1775</v>
      </c>
      <c r="Z144" s="17">
        <f t="shared" si="5"/>
        <v>4.4470140000000002</v>
      </c>
      <c r="AA144" s="2" t="s">
        <v>351</v>
      </c>
      <c r="AB144" s="2" t="s">
        <v>275</v>
      </c>
      <c r="AC144" s="2" t="s">
        <v>41</v>
      </c>
      <c r="AD144" s="2" t="s">
        <v>42</v>
      </c>
      <c r="AE144" s="2" t="s">
        <v>43</v>
      </c>
      <c r="AF144" s="2"/>
      <c r="AG144" s="4"/>
    </row>
    <row r="145" spans="1:33" x14ac:dyDescent="0.25">
      <c r="A145" s="2">
        <v>2014</v>
      </c>
      <c r="B145" s="2">
        <v>598</v>
      </c>
      <c r="C145" s="2" t="s">
        <v>1641</v>
      </c>
      <c r="D145" s="2" t="s">
        <v>1642</v>
      </c>
      <c r="E145" s="2" t="s">
        <v>1643</v>
      </c>
      <c r="F145" s="2" t="s">
        <v>868</v>
      </c>
      <c r="G145" s="2" t="s">
        <v>869</v>
      </c>
      <c r="H145" s="2"/>
      <c r="I145" s="2" t="s">
        <v>393</v>
      </c>
      <c r="J145" s="2" t="s">
        <v>340</v>
      </c>
      <c r="K145" s="2" t="s">
        <v>1644</v>
      </c>
      <c r="L145" s="2" t="s">
        <v>4636</v>
      </c>
      <c r="M145" s="2" t="s">
        <v>4684</v>
      </c>
      <c r="N145" s="3">
        <v>41682</v>
      </c>
      <c r="O145" s="2" t="s">
        <v>1645</v>
      </c>
      <c r="P145" s="2" t="s">
        <v>2475</v>
      </c>
      <c r="Q145" s="2" t="s">
        <v>1664</v>
      </c>
      <c r="R145" s="2" t="s">
        <v>2485</v>
      </c>
      <c r="S145" s="2" t="s">
        <v>2502</v>
      </c>
      <c r="T145" s="2" t="s">
        <v>2504</v>
      </c>
      <c r="U145" s="2" t="s">
        <v>4642</v>
      </c>
      <c r="V145" s="2">
        <v>0.26</v>
      </c>
      <c r="W145" s="2">
        <v>1623</v>
      </c>
      <c r="X145" s="23">
        <v>0.26</v>
      </c>
      <c r="Y145" s="9">
        <v>1775</v>
      </c>
      <c r="Z145" s="17">
        <f t="shared" si="5"/>
        <v>4.4470140000000002</v>
      </c>
      <c r="AA145" s="2" t="s">
        <v>351</v>
      </c>
      <c r="AB145" s="2" t="s">
        <v>275</v>
      </c>
      <c r="AC145" s="2" t="s">
        <v>41</v>
      </c>
      <c r="AD145" s="2" t="s">
        <v>42</v>
      </c>
      <c r="AE145" s="2" t="s">
        <v>43</v>
      </c>
      <c r="AF145" s="2"/>
      <c r="AG145" s="4"/>
    </row>
    <row r="146" spans="1:33" x14ac:dyDescent="0.25">
      <c r="A146" s="2">
        <v>2014</v>
      </c>
      <c r="B146" s="2">
        <v>532</v>
      </c>
      <c r="C146" s="2" t="s">
        <v>1641</v>
      </c>
      <c r="D146" s="2" t="s">
        <v>1642</v>
      </c>
      <c r="E146" s="2" t="s">
        <v>1643</v>
      </c>
      <c r="F146" s="2" t="s">
        <v>868</v>
      </c>
      <c r="G146" s="2" t="s">
        <v>869</v>
      </c>
      <c r="H146" s="2"/>
      <c r="I146" s="2" t="s">
        <v>393</v>
      </c>
      <c r="J146" s="2" t="s">
        <v>291</v>
      </c>
      <c r="K146" s="2" t="s">
        <v>1668</v>
      </c>
      <c r="L146" s="2" t="s">
        <v>4636</v>
      </c>
      <c r="M146" s="2" t="s">
        <v>4684</v>
      </c>
      <c r="N146" s="3">
        <v>41680</v>
      </c>
      <c r="O146" s="2" t="s">
        <v>1645</v>
      </c>
      <c r="P146" s="2" t="s">
        <v>2475</v>
      </c>
      <c r="Q146" s="2" t="s">
        <v>1664</v>
      </c>
      <c r="R146" s="2" t="s">
        <v>2485</v>
      </c>
      <c r="S146" s="2" t="s">
        <v>2490</v>
      </c>
      <c r="T146" s="2" t="s">
        <v>2491</v>
      </c>
      <c r="U146" s="2" t="s">
        <v>4642</v>
      </c>
      <c r="V146" s="2">
        <v>0.27</v>
      </c>
      <c r="W146" s="2">
        <v>1613</v>
      </c>
      <c r="X146" s="23">
        <v>0.27</v>
      </c>
      <c r="Y146" s="9">
        <v>1775</v>
      </c>
      <c r="Z146" s="17">
        <f t="shared" si="5"/>
        <v>4.6180530000000006</v>
      </c>
      <c r="AA146" s="2" t="s">
        <v>351</v>
      </c>
      <c r="AB146" s="2" t="s">
        <v>275</v>
      </c>
      <c r="AC146" s="2" t="s">
        <v>41</v>
      </c>
      <c r="AD146" s="2" t="s">
        <v>42</v>
      </c>
      <c r="AE146" s="2" t="s">
        <v>43</v>
      </c>
      <c r="AF146" s="2"/>
      <c r="AG146" s="4"/>
    </row>
    <row r="147" spans="1:33" x14ac:dyDescent="0.25">
      <c r="A147" s="2">
        <v>2014</v>
      </c>
      <c r="B147" s="2">
        <v>562</v>
      </c>
      <c r="C147" s="2" t="s">
        <v>1641</v>
      </c>
      <c r="D147" s="2" t="s">
        <v>1642</v>
      </c>
      <c r="E147" s="2" t="s">
        <v>1643</v>
      </c>
      <c r="F147" s="2" t="s">
        <v>868</v>
      </c>
      <c r="G147" s="2" t="s">
        <v>869</v>
      </c>
      <c r="H147" s="2"/>
      <c r="I147" s="2" t="s">
        <v>393</v>
      </c>
      <c r="J147" s="2" t="s">
        <v>291</v>
      </c>
      <c r="K147" s="2" t="s">
        <v>1668</v>
      </c>
      <c r="L147" s="2" t="s">
        <v>4636</v>
      </c>
      <c r="M147" s="2" t="s">
        <v>4684</v>
      </c>
      <c r="N147" s="3">
        <v>41681</v>
      </c>
      <c r="O147" s="2" t="s">
        <v>1645</v>
      </c>
      <c r="P147" s="2" t="s">
        <v>2475</v>
      </c>
      <c r="Q147" s="2" t="s">
        <v>1664</v>
      </c>
      <c r="R147" s="2" t="s">
        <v>2485</v>
      </c>
      <c r="S147" s="2" t="s">
        <v>2490</v>
      </c>
      <c r="T147" s="2" t="s">
        <v>2491</v>
      </c>
      <c r="U147" s="2" t="s">
        <v>4642</v>
      </c>
      <c r="V147" s="2">
        <v>0.27</v>
      </c>
      <c r="W147" s="2">
        <v>1613</v>
      </c>
      <c r="X147" s="23">
        <v>0.27</v>
      </c>
      <c r="Y147" s="9">
        <v>1775</v>
      </c>
      <c r="Z147" s="17">
        <f t="shared" si="5"/>
        <v>4.6180530000000006</v>
      </c>
      <c r="AA147" s="2" t="s">
        <v>351</v>
      </c>
      <c r="AB147" s="2" t="s">
        <v>275</v>
      </c>
      <c r="AC147" s="2" t="s">
        <v>41</v>
      </c>
      <c r="AD147" s="2" t="s">
        <v>42</v>
      </c>
      <c r="AE147" s="2" t="s">
        <v>43</v>
      </c>
      <c r="AF147" s="2"/>
      <c r="AG147" s="4"/>
    </row>
    <row r="148" spans="1:33" x14ac:dyDescent="0.25">
      <c r="A148" s="2">
        <v>2014</v>
      </c>
      <c r="B148" s="2">
        <v>593</v>
      </c>
      <c r="C148" s="2" t="s">
        <v>1641</v>
      </c>
      <c r="D148" s="2" t="s">
        <v>1642</v>
      </c>
      <c r="E148" s="2" t="s">
        <v>1643</v>
      </c>
      <c r="F148" s="2" t="s">
        <v>868</v>
      </c>
      <c r="G148" s="2" t="s">
        <v>869</v>
      </c>
      <c r="H148" s="2"/>
      <c r="I148" s="2" t="s">
        <v>393</v>
      </c>
      <c r="J148" s="2" t="s">
        <v>291</v>
      </c>
      <c r="K148" s="2" t="s">
        <v>1668</v>
      </c>
      <c r="L148" s="2" t="s">
        <v>4636</v>
      </c>
      <c r="M148" s="2" t="s">
        <v>4684</v>
      </c>
      <c r="N148" s="3">
        <v>41682</v>
      </c>
      <c r="O148" s="2" t="s">
        <v>1645</v>
      </c>
      <c r="P148" s="2" t="s">
        <v>2475</v>
      </c>
      <c r="Q148" s="2" t="s">
        <v>1664</v>
      </c>
      <c r="R148" s="2" t="s">
        <v>2485</v>
      </c>
      <c r="S148" s="2" t="s">
        <v>2490</v>
      </c>
      <c r="T148" s="2" t="s">
        <v>2491</v>
      </c>
      <c r="U148" s="2" t="s">
        <v>4642</v>
      </c>
      <c r="V148" s="2">
        <v>0.27</v>
      </c>
      <c r="W148" s="2">
        <v>1613</v>
      </c>
      <c r="X148" s="23">
        <v>0.27</v>
      </c>
      <c r="Y148" s="9">
        <v>1775</v>
      </c>
      <c r="Z148" s="17">
        <f t="shared" si="5"/>
        <v>4.6180530000000006</v>
      </c>
      <c r="AA148" s="2" t="s">
        <v>351</v>
      </c>
      <c r="AB148" s="2" t="s">
        <v>275</v>
      </c>
      <c r="AC148" s="2" t="s">
        <v>41</v>
      </c>
      <c r="AD148" s="2" t="s">
        <v>42</v>
      </c>
      <c r="AE148" s="2" t="s">
        <v>43</v>
      </c>
      <c r="AF148" s="2"/>
      <c r="AG148" s="4"/>
    </row>
    <row r="149" spans="1:33" x14ac:dyDescent="0.25">
      <c r="A149" s="2">
        <v>2014</v>
      </c>
      <c r="B149" s="2">
        <v>541</v>
      </c>
      <c r="C149" s="2" t="s">
        <v>1641</v>
      </c>
      <c r="D149" s="2" t="s">
        <v>1642</v>
      </c>
      <c r="E149" s="2" t="s">
        <v>1643</v>
      </c>
      <c r="F149" s="2" t="s">
        <v>868</v>
      </c>
      <c r="G149" s="2" t="s">
        <v>869</v>
      </c>
      <c r="H149" s="2"/>
      <c r="I149" s="2" t="s">
        <v>393</v>
      </c>
      <c r="J149" s="2" t="s">
        <v>394</v>
      </c>
      <c r="K149" s="2" t="s">
        <v>1655</v>
      </c>
      <c r="L149" s="2" t="s">
        <v>4636</v>
      </c>
      <c r="M149" s="2" t="s">
        <v>4684</v>
      </c>
      <c r="N149" s="3">
        <v>41680</v>
      </c>
      <c r="O149" s="2" t="s">
        <v>1645</v>
      </c>
      <c r="P149" s="2" t="s">
        <v>2475</v>
      </c>
      <c r="Q149" s="2" t="s">
        <v>1664</v>
      </c>
      <c r="R149" s="2" t="s">
        <v>2485</v>
      </c>
      <c r="S149" s="2" t="s">
        <v>2505</v>
      </c>
      <c r="T149" s="2" t="s">
        <v>2506</v>
      </c>
      <c r="U149" s="2" t="s">
        <v>4642</v>
      </c>
      <c r="V149" s="2">
        <v>0.28000000000000003</v>
      </c>
      <c r="W149" s="2">
        <v>1615</v>
      </c>
      <c r="X149" s="23">
        <v>0.28000000000000003</v>
      </c>
      <c r="Y149" s="9">
        <v>1775</v>
      </c>
      <c r="Z149" s="17">
        <f t="shared" si="5"/>
        <v>4.789092000000001</v>
      </c>
      <c r="AA149" s="2" t="s">
        <v>351</v>
      </c>
      <c r="AB149" s="2" t="s">
        <v>275</v>
      </c>
      <c r="AC149" s="2" t="s">
        <v>41</v>
      </c>
      <c r="AD149" s="2" t="s">
        <v>42</v>
      </c>
      <c r="AE149" s="2" t="s">
        <v>43</v>
      </c>
      <c r="AF149" s="2"/>
      <c r="AG149" s="4"/>
    </row>
    <row r="150" spans="1:33" x14ac:dyDescent="0.25">
      <c r="A150" s="2">
        <v>2014</v>
      </c>
      <c r="B150" s="2">
        <v>571</v>
      </c>
      <c r="C150" s="2" t="s">
        <v>1641</v>
      </c>
      <c r="D150" s="2" t="s">
        <v>1642</v>
      </c>
      <c r="E150" s="2" t="s">
        <v>1643</v>
      </c>
      <c r="F150" s="2" t="s">
        <v>868</v>
      </c>
      <c r="G150" s="2" t="s">
        <v>869</v>
      </c>
      <c r="H150" s="2"/>
      <c r="I150" s="2" t="s">
        <v>393</v>
      </c>
      <c r="J150" s="2" t="s">
        <v>394</v>
      </c>
      <c r="K150" s="2" t="s">
        <v>1655</v>
      </c>
      <c r="L150" s="2" t="s">
        <v>4636</v>
      </c>
      <c r="M150" s="2" t="s">
        <v>4684</v>
      </c>
      <c r="N150" s="3">
        <v>41681</v>
      </c>
      <c r="O150" s="2" t="s">
        <v>1645</v>
      </c>
      <c r="P150" s="2" t="s">
        <v>2475</v>
      </c>
      <c r="Q150" s="2" t="s">
        <v>1664</v>
      </c>
      <c r="R150" s="2" t="s">
        <v>2485</v>
      </c>
      <c r="S150" s="2" t="s">
        <v>2505</v>
      </c>
      <c r="T150" s="2" t="s">
        <v>2506</v>
      </c>
      <c r="U150" s="2" t="s">
        <v>4642</v>
      </c>
      <c r="V150" s="2">
        <v>0.28000000000000003</v>
      </c>
      <c r="W150" s="2">
        <v>1615</v>
      </c>
      <c r="X150" s="23">
        <v>0.28000000000000003</v>
      </c>
      <c r="Y150" s="9">
        <v>1775</v>
      </c>
      <c r="Z150" s="17">
        <f t="shared" si="5"/>
        <v>4.789092000000001</v>
      </c>
      <c r="AA150" s="2" t="s">
        <v>351</v>
      </c>
      <c r="AB150" s="2" t="s">
        <v>275</v>
      </c>
      <c r="AC150" s="2" t="s">
        <v>41</v>
      </c>
      <c r="AD150" s="2" t="s">
        <v>42</v>
      </c>
      <c r="AE150" s="2" t="s">
        <v>43</v>
      </c>
      <c r="AF150" s="2"/>
      <c r="AG150" s="4"/>
    </row>
    <row r="151" spans="1:33" x14ac:dyDescent="0.25">
      <c r="A151" s="2">
        <v>2014</v>
      </c>
      <c r="B151" s="2">
        <v>603</v>
      </c>
      <c r="C151" s="2" t="s">
        <v>1641</v>
      </c>
      <c r="D151" s="2" t="s">
        <v>1642</v>
      </c>
      <c r="E151" s="2" t="s">
        <v>1643</v>
      </c>
      <c r="F151" s="2" t="s">
        <v>868</v>
      </c>
      <c r="G151" s="2" t="s">
        <v>869</v>
      </c>
      <c r="H151" s="2"/>
      <c r="I151" s="2" t="s">
        <v>393</v>
      </c>
      <c r="J151" s="2" t="s">
        <v>394</v>
      </c>
      <c r="K151" s="2" t="s">
        <v>1655</v>
      </c>
      <c r="L151" s="2" t="s">
        <v>4636</v>
      </c>
      <c r="M151" s="2" t="s">
        <v>4684</v>
      </c>
      <c r="N151" s="3">
        <v>41682</v>
      </c>
      <c r="O151" s="2" t="s">
        <v>1645</v>
      </c>
      <c r="P151" s="2" t="s">
        <v>2475</v>
      </c>
      <c r="Q151" s="2" t="s">
        <v>1664</v>
      </c>
      <c r="R151" s="2" t="s">
        <v>2485</v>
      </c>
      <c r="S151" s="2" t="s">
        <v>2505</v>
      </c>
      <c r="T151" s="2" t="s">
        <v>2506</v>
      </c>
      <c r="U151" s="2" t="s">
        <v>4642</v>
      </c>
      <c r="V151" s="2">
        <v>0.28000000000000003</v>
      </c>
      <c r="W151" s="2">
        <v>1615</v>
      </c>
      <c r="X151" s="23">
        <v>0.28000000000000003</v>
      </c>
      <c r="Y151" s="9">
        <v>1775</v>
      </c>
      <c r="Z151" s="17">
        <f t="shared" si="5"/>
        <v>4.789092000000001</v>
      </c>
      <c r="AA151" s="2" t="s">
        <v>351</v>
      </c>
      <c r="AB151" s="2" t="s">
        <v>275</v>
      </c>
      <c r="AC151" s="2" t="s">
        <v>41</v>
      </c>
      <c r="AD151" s="2" t="s">
        <v>42</v>
      </c>
      <c r="AE151" s="2" t="s">
        <v>43</v>
      </c>
      <c r="AF151" s="2"/>
      <c r="AG151" s="4"/>
    </row>
    <row r="152" spans="1:33" x14ac:dyDescent="0.25">
      <c r="A152" s="2">
        <v>2015</v>
      </c>
      <c r="B152" s="2">
        <v>794</v>
      </c>
      <c r="C152" s="2" t="s">
        <v>2125</v>
      </c>
      <c r="D152" s="2" t="s">
        <v>2126</v>
      </c>
      <c r="E152" s="2" t="s">
        <v>2127</v>
      </c>
      <c r="F152" s="2" t="s">
        <v>1967</v>
      </c>
      <c r="G152" s="2" t="s">
        <v>1968</v>
      </c>
      <c r="H152" s="2"/>
      <c r="I152" s="2" t="s">
        <v>488</v>
      </c>
      <c r="J152" s="2" t="s">
        <v>111</v>
      </c>
      <c r="K152" s="2" t="s">
        <v>2335</v>
      </c>
      <c r="L152" s="2" t="s">
        <v>4636</v>
      </c>
      <c r="M152" s="2" t="s">
        <v>4684</v>
      </c>
      <c r="N152" s="3">
        <v>42177</v>
      </c>
      <c r="O152" s="2" t="s">
        <v>2336</v>
      </c>
      <c r="P152" s="2" t="s">
        <v>1231</v>
      </c>
      <c r="Q152" s="2" t="s">
        <v>1675</v>
      </c>
      <c r="R152" s="2" t="s">
        <v>3525</v>
      </c>
      <c r="S152" s="2" t="s">
        <v>3658</v>
      </c>
      <c r="T152" s="2" t="s">
        <v>2919</v>
      </c>
      <c r="U152" s="2" t="s">
        <v>4642</v>
      </c>
      <c r="V152" s="2">
        <v>0.28000000000000003</v>
      </c>
      <c r="W152" s="2">
        <v>1772</v>
      </c>
      <c r="X152" s="23">
        <v>0.28000000000000003</v>
      </c>
      <c r="Y152" s="7">
        <v>1775</v>
      </c>
      <c r="Z152" s="17">
        <f t="shared" si="5"/>
        <v>4.789092000000001</v>
      </c>
      <c r="AA152" s="2" t="s">
        <v>351</v>
      </c>
      <c r="AB152" s="2" t="s">
        <v>40</v>
      </c>
      <c r="AC152" s="2" t="s">
        <v>3332</v>
      </c>
      <c r="AD152" s="2" t="s">
        <v>42</v>
      </c>
      <c r="AE152" s="2" t="s">
        <v>43</v>
      </c>
      <c r="AF152" s="2"/>
      <c r="AG152" s="4"/>
    </row>
    <row r="153" spans="1:33" x14ac:dyDescent="0.25">
      <c r="A153" s="2">
        <v>2015</v>
      </c>
      <c r="B153" s="2">
        <v>811</v>
      </c>
      <c r="C153" s="2" t="s">
        <v>2125</v>
      </c>
      <c r="D153" s="2" t="s">
        <v>2126</v>
      </c>
      <c r="E153" s="2" t="s">
        <v>2127</v>
      </c>
      <c r="F153" s="2" t="s">
        <v>1967</v>
      </c>
      <c r="G153" s="2" t="s">
        <v>1968</v>
      </c>
      <c r="H153" s="2"/>
      <c r="I153" s="2" t="s">
        <v>488</v>
      </c>
      <c r="J153" s="2" t="s">
        <v>203</v>
      </c>
      <c r="K153" s="2" t="s">
        <v>2431</v>
      </c>
      <c r="L153" s="2" t="s">
        <v>4636</v>
      </c>
      <c r="M153" s="2" t="s">
        <v>4684</v>
      </c>
      <c r="N153" s="3">
        <v>42186</v>
      </c>
      <c r="O153" s="2" t="s">
        <v>2432</v>
      </c>
      <c r="P153" s="2" t="s">
        <v>1231</v>
      </c>
      <c r="Q153" s="2" t="s">
        <v>1675</v>
      </c>
      <c r="R153" s="2" t="s">
        <v>3525</v>
      </c>
      <c r="S153" s="2" t="s">
        <v>3461</v>
      </c>
      <c r="T153" s="2" t="s">
        <v>2919</v>
      </c>
      <c r="U153" s="2" t="s">
        <v>4642</v>
      </c>
      <c r="V153" s="2">
        <v>0.28000000000000003</v>
      </c>
      <c r="W153" s="2">
        <v>1615</v>
      </c>
      <c r="X153" s="23">
        <v>0.28000000000000003</v>
      </c>
      <c r="Y153" s="7">
        <v>1775</v>
      </c>
      <c r="Z153" s="17">
        <f t="shared" si="5"/>
        <v>4.789092000000001</v>
      </c>
      <c r="AA153" s="2" t="s">
        <v>351</v>
      </c>
      <c r="AB153" s="2" t="s">
        <v>40</v>
      </c>
      <c r="AC153" s="2" t="s">
        <v>3332</v>
      </c>
      <c r="AD153" s="2" t="s">
        <v>42</v>
      </c>
      <c r="AE153" s="2" t="s">
        <v>43</v>
      </c>
      <c r="AF153" s="2"/>
      <c r="AG153" s="4"/>
    </row>
    <row r="154" spans="1:33" x14ac:dyDescent="0.25">
      <c r="A154" s="13">
        <v>2015</v>
      </c>
      <c r="B154" s="13">
        <v>819</v>
      </c>
      <c r="C154" s="13" t="s">
        <v>2125</v>
      </c>
      <c r="D154" s="13" t="s">
        <v>2126</v>
      </c>
      <c r="E154" s="13" t="s">
        <v>2127</v>
      </c>
      <c r="F154" s="13" t="s">
        <v>1967</v>
      </c>
      <c r="G154" s="13" t="s">
        <v>1968</v>
      </c>
      <c r="H154" s="13"/>
      <c r="I154" s="13" t="s">
        <v>488</v>
      </c>
      <c r="J154" s="13" t="s">
        <v>340</v>
      </c>
      <c r="K154" s="13" t="s">
        <v>2427</v>
      </c>
      <c r="L154" s="13" t="s">
        <v>4636</v>
      </c>
      <c r="M154" s="2" t="s">
        <v>4684</v>
      </c>
      <c r="N154" s="14">
        <v>42186</v>
      </c>
      <c r="O154" s="13" t="s">
        <v>2428</v>
      </c>
      <c r="P154" s="13" t="s">
        <v>1231</v>
      </c>
      <c r="Q154" s="13" t="s">
        <v>1675</v>
      </c>
      <c r="R154" s="13" t="s">
        <v>3525</v>
      </c>
      <c r="S154" s="13" t="s">
        <v>3444</v>
      </c>
      <c r="T154" s="13" t="s">
        <v>2919</v>
      </c>
      <c r="U154" s="13" t="s">
        <v>4642</v>
      </c>
      <c r="V154" s="13">
        <v>0.28000000000000003</v>
      </c>
      <c r="W154" s="13">
        <v>1728</v>
      </c>
      <c r="X154" s="24">
        <v>0.28000000000000003</v>
      </c>
      <c r="Y154" s="60">
        <v>1775</v>
      </c>
      <c r="Z154" s="17">
        <f t="shared" si="5"/>
        <v>4.789092000000001</v>
      </c>
      <c r="AA154" s="13" t="s">
        <v>351</v>
      </c>
      <c r="AB154" s="13" t="s">
        <v>40</v>
      </c>
      <c r="AC154" s="13" t="s">
        <v>3332</v>
      </c>
      <c r="AD154" s="13" t="s">
        <v>42</v>
      </c>
      <c r="AE154" s="13" t="s">
        <v>43</v>
      </c>
      <c r="AF154" s="13"/>
      <c r="AG154" s="16"/>
    </row>
    <row r="155" spans="1:33" x14ac:dyDescent="0.25">
      <c r="A155" s="13">
        <v>2014</v>
      </c>
      <c r="B155" s="13">
        <v>529</v>
      </c>
      <c r="C155" s="13" t="s">
        <v>1641</v>
      </c>
      <c r="D155" s="13" t="s">
        <v>1642</v>
      </c>
      <c r="E155" s="13" t="s">
        <v>1643</v>
      </c>
      <c r="F155" s="13" t="s">
        <v>868</v>
      </c>
      <c r="G155" s="13" t="s">
        <v>869</v>
      </c>
      <c r="H155" s="13"/>
      <c r="I155" s="13" t="s">
        <v>393</v>
      </c>
      <c r="J155" s="13" t="s">
        <v>289</v>
      </c>
      <c r="K155" s="13" t="s">
        <v>1661</v>
      </c>
      <c r="L155" s="13" t="s">
        <v>4636</v>
      </c>
      <c r="M155" s="2" t="s">
        <v>4684</v>
      </c>
      <c r="N155" s="14">
        <v>41680</v>
      </c>
      <c r="O155" s="13" t="s">
        <v>1645</v>
      </c>
      <c r="P155" s="13" t="s">
        <v>2475</v>
      </c>
      <c r="Q155" s="13" t="s">
        <v>1664</v>
      </c>
      <c r="R155" s="13" t="s">
        <v>2485</v>
      </c>
      <c r="S155" s="13" t="s">
        <v>2486</v>
      </c>
      <c r="T155" s="13" t="s">
        <v>2487</v>
      </c>
      <c r="U155" s="13" t="s">
        <v>4642</v>
      </c>
      <c r="V155" s="13">
        <v>0.28999999999999998</v>
      </c>
      <c r="W155" s="13">
        <v>1617</v>
      </c>
      <c r="X155" s="24">
        <v>0.28999999999999998</v>
      </c>
      <c r="Y155" s="15">
        <v>1775</v>
      </c>
      <c r="Z155" s="17">
        <f t="shared" si="5"/>
        <v>4.9601310000000005</v>
      </c>
      <c r="AA155" s="13" t="s">
        <v>351</v>
      </c>
      <c r="AB155" s="13" t="s">
        <v>275</v>
      </c>
      <c r="AC155" s="13" t="s">
        <v>41</v>
      </c>
      <c r="AD155" s="13" t="s">
        <v>42</v>
      </c>
      <c r="AE155" s="13" t="s">
        <v>43</v>
      </c>
      <c r="AF155" s="13"/>
      <c r="AG155" s="16"/>
    </row>
    <row r="156" spans="1:33" x14ac:dyDescent="0.25">
      <c r="A156" s="13">
        <v>2014</v>
      </c>
      <c r="B156" s="13">
        <v>561</v>
      </c>
      <c r="C156" s="13" t="s">
        <v>1641</v>
      </c>
      <c r="D156" s="13" t="s">
        <v>1642</v>
      </c>
      <c r="E156" s="13" t="s">
        <v>1643</v>
      </c>
      <c r="F156" s="13" t="s">
        <v>868</v>
      </c>
      <c r="G156" s="13" t="s">
        <v>869</v>
      </c>
      <c r="H156" s="13"/>
      <c r="I156" s="13" t="s">
        <v>393</v>
      </c>
      <c r="J156" s="13" t="s">
        <v>289</v>
      </c>
      <c r="K156" s="13" t="s">
        <v>1661</v>
      </c>
      <c r="L156" s="13" t="s">
        <v>4636</v>
      </c>
      <c r="M156" s="2" t="s">
        <v>4684</v>
      </c>
      <c r="N156" s="14">
        <v>41681</v>
      </c>
      <c r="O156" s="13" t="s">
        <v>1645</v>
      </c>
      <c r="P156" s="13" t="s">
        <v>2475</v>
      </c>
      <c r="Q156" s="13" t="s">
        <v>1664</v>
      </c>
      <c r="R156" s="13" t="s">
        <v>2485</v>
      </c>
      <c r="S156" s="13" t="s">
        <v>2486</v>
      </c>
      <c r="T156" s="13" t="s">
        <v>2487</v>
      </c>
      <c r="U156" s="13" t="s">
        <v>4642</v>
      </c>
      <c r="V156" s="13">
        <v>0.28999999999999998</v>
      </c>
      <c r="W156" s="13">
        <v>1617</v>
      </c>
      <c r="X156" s="24">
        <v>0.28999999999999998</v>
      </c>
      <c r="Y156" s="15">
        <v>1775</v>
      </c>
      <c r="Z156" s="17">
        <f t="shared" si="5"/>
        <v>4.9601310000000005</v>
      </c>
      <c r="AA156" s="13" t="s">
        <v>351</v>
      </c>
      <c r="AB156" s="13" t="s">
        <v>275</v>
      </c>
      <c r="AC156" s="13" t="s">
        <v>41</v>
      </c>
      <c r="AD156" s="13" t="s">
        <v>42</v>
      </c>
      <c r="AE156" s="13" t="s">
        <v>43</v>
      </c>
      <c r="AF156" s="13"/>
      <c r="AG156" s="16"/>
    </row>
    <row r="157" spans="1:33" x14ac:dyDescent="0.25">
      <c r="A157" s="2">
        <v>2014</v>
      </c>
      <c r="B157" s="2">
        <v>589</v>
      </c>
      <c r="C157" s="2" t="s">
        <v>1641</v>
      </c>
      <c r="D157" s="2" t="s">
        <v>1642</v>
      </c>
      <c r="E157" s="2" t="s">
        <v>1643</v>
      </c>
      <c r="F157" s="2" t="s">
        <v>868</v>
      </c>
      <c r="G157" s="2" t="s">
        <v>869</v>
      </c>
      <c r="H157" s="2"/>
      <c r="I157" s="2" t="s">
        <v>393</v>
      </c>
      <c r="J157" s="2" t="s">
        <v>289</v>
      </c>
      <c r="K157" s="2" t="s">
        <v>1661</v>
      </c>
      <c r="L157" s="2" t="s">
        <v>4636</v>
      </c>
      <c r="M157" s="2" t="s">
        <v>4684</v>
      </c>
      <c r="N157" s="3">
        <v>41682</v>
      </c>
      <c r="O157" s="2" t="s">
        <v>1645</v>
      </c>
      <c r="P157" s="2" t="s">
        <v>2475</v>
      </c>
      <c r="Q157" s="2" t="s">
        <v>1664</v>
      </c>
      <c r="R157" s="2" t="s">
        <v>2485</v>
      </c>
      <c r="S157" s="2" t="s">
        <v>2486</v>
      </c>
      <c r="T157" s="2" t="s">
        <v>2487</v>
      </c>
      <c r="U157" s="2" t="s">
        <v>4642</v>
      </c>
      <c r="V157" s="2">
        <v>0.28999999999999998</v>
      </c>
      <c r="W157" s="2">
        <v>1617</v>
      </c>
      <c r="X157" s="23">
        <v>0.28999999999999998</v>
      </c>
      <c r="Y157" s="9">
        <v>1775</v>
      </c>
      <c r="Z157" s="17">
        <f t="shared" si="5"/>
        <v>4.9601310000000005</v>
      </c>
      <c r="AA157" s="2" t="s">
        <v>351</v>
      </c>
      <c r="AB157" s="2" t="s">
        <v>275</v>
      </c>
      <c r="AC157" s="2" t="s">
        <v>41</v>
      </c>
      <c r="AD157" s="2" t="s">
        <v>42</v>
      </c>
      <c r="AE157" s="2" t="s">
        <v>43</v>
      </c>
      <c r="AF157" s="2"/>
      <c r="AG157" s="4"/>
    </row>
    <row r="158" spans="1:33" x14ac:dyDescent="0.25">
      <c r="A158" s="2">
        <v>2014</v>
      </c>
      <c r="B158" s="2">
        <v>192</v>
      </c>
      <c r="C158" s="2" t="s">
        <v>1564</v>
      </c>
      <c r="D158" s="2" t="s">
        <v>1565</v>
      </c>
      <c r="E158" s="2" t="s">
        <v>1566</v>
      </c>
      <c r="F158" s="2" t="s">
        <v>1567</v>
      </c>
      <c r="G158" s="2" t="s">
        <v>1568</v>
      </c>
      <c r="H158" s="2"/>
      <c r="I158" s="2" t="s">
        <v>393</v>
      </c>
      <c r="J158" s="2" t="s">
        <v>289</v>
      </c>
      <c r="K158" s="2" t="s">
        <v>1569</v>
      </c>
      <c r="L158" s="2" t="s">
        <v>4636</v>
      </c>
      <c r="M158" s="2" t="s">
        <v>4684</v>
      </c>
      <c r="N158" s="3">
        <v>41900</v>
      </c>
      <c r="O158" s="2" t="s">
        <v>1570</v>
      </c>
      <c r="P158" s="2" t="s">
        <v>2156</v>
      </c>
      <c r="Q158" s="2" t="s">
        <v>1571</v>
      </c>
      <c r="R158" s="2" t="s">
        <v>1577</v>
      </c>
      <c r="S158" s="2" t="s">
        <v>2161</v>
      </c>
      <c r="T158" s="2" t="s">
        <v>2162</v>
      </c>
      <c r="U158" s="2" t="s">
        <v>4642</v>
      </c>
      <c r="V158" s="2">
        <v>0.28999999999999998</v>
      </c>
      <c r="W158" s="2">
        <v>1831</v>
      </c>
      <c r="X158" s="23">
        <v>0.28999999999999998</v>
      </c>
      <c r="Y158" s="2">
        <v>1775</v>
      </c>
      <c r="Z158" s="17">
        <f t="shared" si="5"/>
        <v>4.9601310000000005</v>
      </c>
      <c r="AA158" s="2" t="s">
        <v>351</v>
      </c>
      <c r="AB158" s="2" t="s">
        <v>275</v>
      </c>
      <c r="AC158" s="2" t="s">
        <v>41</v>
      </c>
      <c r="AD158" s="2" t="s">
        <v>42</v>
      </c>
      <c r="AE158" s="2" t="s">
        <v>43</v>
      </c>
      <c r="AF158" s="2"/>
      <c r="AG158" s="4"/>
    </row>
    <row r="159" spans="1:33" x14ac:dyDescent="0.25">
      <c r="A159" s="2">
        <v>2014</v>
      </c>
      <c r="B159" s="2">
        <v>618</v>
      </c>
      <c r="C159" s="2" t="s">
        <v>1564</v>
      </c>
      <c r="D159" s="2" t="s">
        <v>1565</v>
      </c>
      <c r="E159" s="2" t="s">
        <v>1566</v>
      </c>
      <c r="F159" s="2" t="s">
        <v>1567</v>
      </c>
      <c r="G159" s="2" t="s">
        <v>1568</v>
      </c>
      <c r="H159" s="2"/>
      <c r="I159" s="2" t="s">
        <v>393</v>
      </c>
      <c r="J159" s="2" t="s">
        <v>289</v>
      </c>
      <c r="K159" s="2" t="s">
        <v>1569</v>
      </c>
      <c r="L159" s="2" t="s">
        <v>4636</v>
      </c>
      <c r="M159" s="2" t="s">
        <v>4684</v>
      </c>
      <c r="N159" s="3">
        <v>41898</v>
      </c>
      <c r="O159" s="2" t="s">
        <v>1570</v>
      </c>
      <c r="P159" s="2" t="s">
        <v>2156</v>
      </c>
      <c r="Q159" s="2" t="s">
        <v>1571</v>
      </c>
      <c r="R159" s="2" t="s">
        <v>1577</v>
      </c>
      <c r="S159" s="2" t="s">
        <v>2161</v>
      </c>
      <c r="T159" s="2" t="s">
        <v>2162</v>
      </c>
      <c r="U159" s="2" t="s">
        <v>4642</v>
      </c>
      <c r="V159" s="2">
        <v>0.28999999999999998</v>
      </c>
      <c r="W159" s="2">
        <v>1831</v>
      </c>
      <c r="X159" s="23">
        <v>0.28999999999999998</v>
      </c>
      <c r="Y159" s="2">
        <v>1775</v>
      </c>
      <c r="Z159" s="17">
        <f t="shared" si="5"/>
        <v>4.9601310000000005</v>
      </c>
      <c r="AA159" s="2" t="s">
        <v>351</v>
      </c>
      <c r="AB159" s="2" t="s">
        <v>275</v>
      </c>
      <c r="AC159" s="2" t="s">
        <v>41</v>
      </c>
      <c r="AD159" s="2" t="s">
        <v>42</v>
      </c>
      <c r="AE159" s="2" t="s">
        <v>43</v>
      </c>
      <c r="AF159" s="2"/>
      <c r="AG159" s="4"/>
    </row>
    <row r="160" spans="1:33" x14ac:dyDescent="0.25">
      <c r="A160" s="2">
        <v>2014</v>
      </c>
      <c r="B160" s="2">
        <v>641</v>
      </c>
      <c r="C160" s="2" t="s">
        <v>1564</v>
      </c>
      <c r="D160" s="2" t="s">
        <v>1565</v>
      </c>
      <c r="E160" s="2" t="s">
        <v>1566</v>
      </c>
      <c r="F160" s="2" t="s">
        <v>1567</v>
      </c>
      <c r="G160" s="2" t="s">
        <v>1568</v>
      </c>
      <c r="H160" s="2"/>
      <c r="I160" s="2" t="s">
        <v>393</v>
      </c>
      <c r="J160" s="2" t="s">
        <v>289</v>
      </c>
      <c r="K160" s="2" t="s">
        <v>1569</v>
      </c>
      <c r="L160" s="2" t="s">
        <v>4636</v>
      </c>
      <c r="M160" s="2" t="s">
        <v>4684</v>
      </c>
      <c r="N160" s="3">
        <v>41899</v>
      </c>
      <c r="O160" s="2" t="s">
        <v>1570</v>
      </c>
      <c r="P160" s="2" t="s">
        <v>2156</v>
      </c>
      <c r="Q160" s="2" t="s">
        <v>1571</v>
      </c>
      <c r="R160" s="2" t="s">
        <v>1577</v>
      </c>
      <c r="S160" s="2" t="s">
        <v>2161</v>
      </c>
      <c r="T160" s="2" t="s">
        <v>2162</v>
      </c>
      <c r="U160" s="2" t="s">
        <v>4642</v>
      </c>
      <c r="V160" s="2">
        <v>0.28999999999999998</v>
      </c>
      <c r="W160" s="2">
        <v>1831</v>
      </c>
      <c r="X160" s="23">
        <v>0.28999999999999998</v>
      </c>
      <c r="Y160" s="2">
        <v>1775</v>
      </c>
      <c r="Z160" s="17">
        <f t="shared" si="5"/>
        <v>4.9601310000000005</v>
      </c>
      <c r="AA160" s="2" t="s">
        <v>351</v>
      </c>
      <c r="AB160" s="2" t="s">
        <v>275</v>
      </c>
      <c r="AC160" s="2" t="s">
        <v>41</v>
      </c>
      <c r="AD160" s="2" t="s">
        <v>42</v>
      </c>
      <c r="AE160" s="2" t="s">
        <v>43</v>
      </c>
      <c r="AF160" s="2"/>
      <c r="AG160" s="4"/>
    </row>
    <row r="161" spans="1:33" x14ac:dyDescent="0.25">
      <c r="A161" s="2">
        <v>2014</v>
      </c>
      <c r="B161" s="2">
        <v>1848</v>
      </c>
      <c r="C161" s="2" t="s">
        <v>1975</v>
      </c>
      <c r="D161" s="2" t="s">
        <v>1976</v>
      </c>
      <c r="E161" s="2" t="s">
        <v>1977</v>
      </c>
      <c r="F161" s="2" t="s">
        <v>486</v>
      </c>
      <c r="G161" s="2" t="s">
        <v>487</v>
      </c>
      <c r="H161" s="2"/>
      <c r="I161" s="2" t="s">
        <v>488</v>
      </c>
      <c r="J161" s="2" t="s">
        <v>50</v>
      </c>
      <c r="K161" s="2" t="s">
        <v>1995</v>
      </c>
      <c r="L161" s="2" t="s">
        <v>4636</v>
      </c>
      <c r="M161" s="2" t="s">
        <v>4684</v>
      </c>
      <c r="N161" s="3">
        <v>41953</v>
      </c>
      <c r="O161" s="2" t="s">
        <v>1996</v>
      </c>
      <c r="P161" s="2" t="s">
        <v>2392</v>
      </c>
      <c r="Q161" s="2" t="s">
        <v>1571</v>
      </c>
      <c r="R161" s="2" t="s">
        <v>2024</v>
      </c>
      <c r="S161" s="2" t="s">
        <v>1657</v>
      </c>
      <c r="T161" s="2" t="s">
        <v>2931</v>
      </c>
      <c r="U161" s="2" t="s">
        <v>4642</v>
      </c>
      <c r="V161" s="2">
        <v>0.28999999999999998</v>
      </c>
      <c r="W161" s="2">
        <v>1608</v>
      </c>
      <c r="X161" s="23">
        <v>0.28999999999999998</v>
      </c>
      <c r="Y161" s="7">
        <v>1775</v>
      </c>
      <c r="Z161" s="17">
        <f t="shared" si="5"/>
        <v>4.9601310000000005</v>
      </c>
      <c r="AA161" s="2" t="s">
        <v>351</v>
      </c>
      <c r="AB161" s="2" t="s">
        <v>40</v>
      </c>
      <c r="AC161" s="2" t="s">
        <v>41</v>
      </c>
      <c r="AD161" s="2" t="s">
        <v>42</v>
      </c>
      <c r="AE161" s="2" t="s">
        <v>43</v>
      </c>
      <c r="AF161" s="2" t="s">
        <v>3021</v>
      </c>
      <c r="AG161" s="4"/>
    </row>
    <row r="162" spans="1:33" x14ac:dyDescent="0.25">
      <c r="A162" s="2">
        <v>2015</v>
      </c>
      <c r="B162" s="2">
        <v>816</v>
      </c>
      <c r="C162" s="2" t="s">
        <v>2125</v>
      </c>
      <c r="D162" s="2" t="s">
        <v>2126</v>
      </c>
      <c r="E162" s="2" t="s">
        <v>2127</v>
      </c>
      <c r="F162" s="2" t="s">
        <v>1967</v>
      </c>
      <c r="G162" s="2" t="s">
        <v>1968</v>
      </c>
      <c r="H162" s="2"/>
      <c r="I162" s="2" t="s">
        <v>488</v>
      </c>
      <c r="J162" s="2" t="s">
        <v>291</v>
      </c>
      <c r="K162" s="2" t="s">
        <v>2297</v>
      </c>
      <c r="L162" s="2" t="s">
        <v>4636</v>
      </c>
      <c r="M162" s="2" t="s">
        <v>4684</v>
      </c>
      <c r="N162" s="3">
        <v>42186</v>
      </c>
      <c r="O162" s="2" t="s">
        <v>2298</v>
      </c>
      <c r="P162" s="2" t="s">
        <v>1231</v>
      </c>
      <c r="Q162" s="2" t="s">
        <v>1675</v>
      </c>
      <c r="R162" s="2" t="s">
        <v>3525</v>
      </c>
      <c r="S162" s="2" t="s">
        <v>3499</v>
      </c>
      <c r="T162" s="2" t="s">
        <v>3593</v>
      </c>
      <c r="U162" s="2" t="s">
        <v>4642</v>
      </c>
      <c r="V162" s="2">
        <v>0.28999999999999998</v>
      </c>
      <c r="W162" s="2">
        <v>1722</v>
      </c>
      <c r="X162" s="23">
        <v>0.28999999999999998</v>
      </c>
      <c r="Y162" s="7">
        <v>1775</v>
      </c>
      <c r="Z162" s="17">
        <f t="shared" si="5"/>
        <v>4.9601310000000005</v>
      </c>
      <c r="AA162" s="2" t="s">
        <v>351</v>
      </c>
      <c r="AB162" s="2" t="s">
        <v>40</v>
      </c>
      <c r="AC162" s="2" t="s">
        <v>3332</v>
      </c>
      <c r="AD162" s="2" t="s">
        <v>42</v>
      </c>
      <c r="AE162" s="2" t="s">
        <v>43</v>
      </c>
      <c r="AF162" s="2"/>
      <c r="AG162" s="4"/>
    </row>
    <row r="163" spans="1:33" x14ac:dyDescent="0.25">
      <c r="A163" s="2">
        <v>2013</v>
      </c>
      <c r="B163" s="2">
        <v>207</v>
      </c>
      <c r="C163" s="2" t="s">
        <v>1641</v>
      </c>
      <c r="D163" s="2" t="s">
        <v>1642</v>
      </c>
      <c r="E163" s="2" t="s">
        <v>1643</v>
      </c>
      <c r="F163" s="2" t="s">
        <v>868</v>
      </c>
      <c r="G163" s="2" t="s">
        <v>869</v>
      </c>
      <c r="H163" s="2"/>
      <c r="I163" s="2" t="s">
        <v>393</v>
      </c>
      <c r="J163" s="2" t="s">
        <v>347</v>
      </c>
      <c r="K163" s="2" t="s">
        <v>1681</v>
      </c>
      <c r="L163" s="2" t="s">
        <v>4636</v>
      </c>
      <c r="M163" s="2" t="s">
        <v>4684</v>
      </c>
      <c r="N163" s="3">
        <v>41340</v>
      </c>
      <c r="O163" s="2" t="s">
        <v>1645</v>
      </c>
      <c r="P163" s="2" t="s">
        <v>1656</v>
      </c>
      <c r="Q163" s="2" t="s">
        <v>1675</v>
      </c>
      <c r="R163" s="2" t="s">
        <v>1653</v>
      </c>
      <c r="S163" s="2" t="s">
        <v>1682</v>
      </c>
      <c r="T163" s="2" t="s">
        <v>1683</v>
      </c>
      <c r="U163" s="2" t="s">
        <v>4642</v>
      </c>
      <c r="V163" s="2">
        <v>0.3</v>
      </c>
      <c r="W163" s="2">
        <v>1654</v>
      </c>
      <c r="X163" s="23">
        <v>0.3</v>
      </c>
      <c r="Y163" s="9">
        <v>1775</v>
      </c>
      <c r="Z163" s="17">
        <f t="shared" si="5"/>
        <v>5.13117</v>
      </c>
      <c r="AA163" s="2" t="s">
        <v>351</v>
      </c>
      <c r="AB163" s="2" t="s">
        <v>275</v>
      </c>
      <c r="AC163" s="2" t="s">
        <v>41</v>
      </c>
      <c r="AD163" s="2" t="s">
        <v>42</v>
      </c>
      <c r="AE163" s="2" t="s">
        <v>43</v>
      </c>
      <c r="AF163" s="2"/>
      <c r="AG163" s="4"/>
    </row>
    <row r="164" spans="1:33" x14ac:dyDescent="0.25">
      <c r="A164" s="2">
        <v>2014</v>
      </c>
      <c r="B164" s="2">
        <v>246</v>
      </c>
      <c r="C164" s="2" t="s">
        <v>2098</v>
      </c>
      <c r="D164" s="2" t="s">
        <v>2099</v>
      </c>
      <c r="E164" s="2" t="s">
        <v>2100</v>
      </c>
      <c r="F164" s="2" t="s">
        <v>1610</v>
      </c>
      <c r="G164" s="2" t="s">
        <v>1968</v>
      </c>
      <c r="H164" s="2"/>
      <c r="I164" s="2" t="s">
        <v>393</v>
      </c>
      <c r="J164" s="2" t="s">
        <v>203</v>
      </c>
      <c r="K164" s="2" t="s">
        <v>4660</v>
      </c>
      <c r="L164" s="2" t="s">
        <v>4636</v>
      </c>
      <c r="M164" s="2" t="s">
        <v>4684</v>
      </c>
      <c r="N164" s="3">
        <v>41653</v>
      </c>
      <c r="O164" s="2" t="s">
        <v>2102</v>
      </c>
      <c r="P164" s="2" t="s">
        <v>1613</v>
      </c>
      <c r="Q164" s="2" t="s">
        <v>1999</v>
      </c>
      <c r="R164" s="2" t="s">
        <v>2146</v>
      </c>
      <c r="S164" s="2" t="s">
        <v>2212</v>
      </c>
      <c r="T164" s="2" t="s">
        <v>2220</v>
      </c>
      <c r="U164" s="2" t="s">
        <v>4642</v>
      </c>
      <c r="V164" s="2">
        <v>0.3</v>
      </c>
      <c r="W164" s="2">
        <v>1698</v>
      </c>
      <c r="X164" s="23">
        <v>0.3</v>
      </c>
      <c r="Y164" s="9">
        <v>1775</v>
      </c>
      <c r="Z164" s="17">
        <f t="shared" si="5"/>
        <v>5.13117</v>
      </c>
      <c r="AA164" s="2" t="s">
        <v>351</v>
      </c>
      <c r="AB164" s="2" t="s">
        <v>275</v>
      </c>
      <c r="AC164" s="2" t="s">
        <v>41</v>
      </c>
      <c r="AD164" s="2" t="s">
        <v>42</v>
      </c>
      <c r="AE164" s="2" t="s">
        <v>43</v>
      </c>
      <c r="AF164" s="2" t="s">
        <v>2144</v>
      </c>
      <c r="AG164" s="4"/>
    </row>
    <row r="165" spans="1:33" x14ac:dyDescent="0.25">
      <c r="A165" s="2">
        <v>2014</v>
      </c>
      <c r="B165" s="2">
        <v>278</v>
      </c>
      <c r="C165" s="2" t="s">
        <v>2098</v>
      </c>
      <c r="D165" s="2" t="s">
        <v>2099</v>
      </c>
      <c r="E165" s="2" t="s">
        <v>2100</v>
      </c>
      <c r="F165" s="2" t="s">
        <v>1610</v>
      </c>
      <c r="G165" s="2" t="s">
        <v>1968</v>
      </c>
      <c r="H165" s="2"/>
      <c r="I165" s="2" t="s">
        <v>393</v>
      </c>
      <c r="J165" s="2" t="s">
        <v>203</v>
      </c>
      <c r="K165" s="2" t="s">
        <v>4660</v>
      </c>
      <c r="L165" s="2" t="s">
        <v>4636</v>
      </c>
      <c r="M165" s="2" t="s">
        <v>4684</v>
      </c>
      <c r="N165" s="3">
        <v>41654</v>
      </c>
      <c r="O165" s="2" t="s">
        <v>2102</v>
      </c>
      <c r="P165" s="2" t="s">
        <v>1613</v>
      </c>
      <c r="Q165" s="2" t="s">
        <v>1999</v>
      </c>
      <c r="R165" s="2" t="s">
        <v>2146</v>
      </c>
      <c r="S165" s="2" t="s">
        <v>2212</v>
      </c>
      <c r="T165" s="2" t="s">
        <v>2220</v>
      </c>
      <c r="U165" s="2" t="s">
        <v>4642</v>
      </c>
      <c r="V165" s="2">
        <v>0.3</v>
      </c>
      <c r="W165" s="2">
        <v>1698</v>
      </c>
      <c r="X165" s="23">
        <v>0.3</v>
      </c>
      <c r="Y165" s="9">
        <v>1775</v>
      </c>
      <c r="Z165" s="17">
        <f t="shared" si="5"/>
        <v>5.13117</v>
      </c>
      <c r="AA165" s="2" t="s">
        <v>351</v>
      </c>
      <c r="AB165" s="2" t="s">
        <v>275</v>
      </c>
      <c r="AC165" s="2" t="s">
        <v>41</v>
      </c>
      <c r="AD165" s="2" t="s">
        <v>42</v>
      </c>
      <c r="AE165" s="2" t="s">
        <v>43</v>
      </c>
      <c r="AF165" s="2" t="s">
        <v>2144</v>
      </c>
      <c r="AG165" s="4"/>
    </row>
    <row r="166" spans="1:33" x14ac:dyDescent="0.25">
      <c r="A166" s="2">
        <v>2014</v>
      </c>
      <c r="B166" s="2">
        <v>317</v>
      </c>
      <c r="C166" s="2" t="s">
        <v>2098</v>
      </c>
      <c r="D166" s="2" t="s">
        <v>2099</v>
      </c>
      <c r="E166" s="2" t="s">
        <v>2100</v>
      </c>
      <c r="F166" s="2" t="s">
        <v>1610</v>
      </c>
      <c r="G166" s="2" t="s">
        <v>1968</v>
      </c>
      <c r="H166" s="2"/>
      <c r="I166" s="2" t="s">
        <v>393</v>
      </c>
      <c r="J166" s="2" t="s">
        <v>203</v>
      </c>
      <c r="K166" s="2" t="s">
        <v>4660</v>
      </c>
      <c r="L166" s="2" t="s">
        <v>4636</v>
      </c>
      <c r="M166" s="2" t="s">
        <v>4684</v>
      </c>
      <c r="N166" s="3">
        <v>41655</v>
      </c>
      <c r="O166" s="2" t="s">
        <v>2102</v>
      </c>
      <c r="P166" s="2" t="s">
        <v>1613</v>
      </c>
      <c r="Q166" s="2" t="s">
        <v>1999</v>
      </c>
      <c r="R166" s="2" t="s">
        <v>2146</v>
      </c>
      <c r="S166" s="2" t="s">
        <v>2212</v>
      </c>
      <c r="T166" s="2" t="s">
        <v>2220</v>
      </c>
      <c r="U166" s="2" t="s">
        <v>4642</v>
      </c>
      <c r="V166" s="2">
        <v>0.3</v>
      </c>
      <c r="W166" s="2">
        <v>1698</v>
      </c>
      <c r="X166" s="23">
        <v>0.3</v>
      </c>
      <c r="Y166" s="9">
        <v>1775</v>
      </c>
      <c r="Z166" s="17">
        <f t="shared" si="5"/>
        <v>5.13117</v>
      </c>
      <c r="AA166" s="2" t="s">
        <v>351</v>
      </c>
      <c r="AB166" s="2" t="s">
        <v>275</v>
      </c>
      <c r="AC166" s="2" t="s">
        <v>41</v>
      </c>
      <c r="AD166" s="2" t="s">
        <v>42</v>
      </c>
      <c r="AE166" s="2" t="s">
        <v>43</v>
      </c>
      <c r="AF166" s="2" t="s">
        <v>2144</v>
      </c>
      <c r="AG166" s="4"/>
    </row>
    <row r="167" spans="1:33" x14ac:dyDescent="0.25">
      <c r="A167" s="2">
        <v>2014</v>
      </c>
      <c r="B167" s="2">
        <v>356</v>
      </c>
      <c r="C167" s="2" t="s">
        <v>2098</v>
      </c>
      <c r="D167" s="2" t="s">
        <v>2099</v>
      </c>
      <c r="E167" s="2" t="s">
        <v>2100</v>
      </c>
      <c r="F167" s="2" t="s">
        <v>1610</v>
      </c>
      <c r="G167" s="2" t="s">
        <v>1968</v>
      </c>
      <c r="H167" s="2"/>
      <c r="I167" s="2" t="s">
        <v>393</v>
      </c>
      <c r="J167" s="2" t="s">
        <v>203</v>
      </c>
      <c r="K167" s="2" t="s">
        <v>4660</v>
      </c>
      <c r="L167" s="2" t="s">
        <v>4636</v>
      </c>
      <c r="M167" s="2" t="s">
        <v>4684</v>
      </c>
      <c r="N167" s="3">
        <v>41656</v>
      </c>
      <c r="O167" s="2" t="s">
        <v>2102</v>
      </c>
      <c r="P167" s="2" t="s">
        <v>1613</v>
      </c>
      <c r="Q167" s="2" t="s">
        <v>1999</v>
      </c>
      <c r="R167" s="2" t="s">
        <v>2146</v>
      </c>
      <c r="S167" s="2" t="s">
        <v>2212</v>
      </c>
      <c r="T167" s="2" t="s">
        <v>2220</v>
      </c>
      <c r="U167" s="2" t="s">
        <v>4642</v>
      </c>
      <c r="V167" s="2">
        <v>0.3</v>
      </c>
      <c r="W167" s="2">
        <v>1698</v>
      </c>
      <c r="X167" s="23">
        <v>0.3</v>
      </c>
      <c r="Y167" s="9">
        <v>1775</v>
      </c>
      <c r="Z167" s="17">
        <f t="shared" si="5"/>
        <v>5.13117</v>
      </c>
      <c r="AA167" s="2" t="s">
        <v>351</v>
      </c>
      <c r="AB167" s="2" t="s">
        <v>275</v>
      </c>
      <c r="AC167" s="2" t="s">
        <v>41</v>
      </c>
      <c r="AD167" s="2" t="s">
        <v>42</v>
      </c>
      <c r="AE167" s="2" t="s">
        <v>43</v>
      </c>
      <c r="AF167" s="2" t="s">
        <v>2144</v>
      </c>
      <c r="AG167" s="4"/>
    </row>
    <row r="168" spans="1:33" x14ac:dyDescent="0.25">
      <c r="A168" s="2">
        <v>2014</v>
      </c>
      <c r="B168" s="2">
        <v>396</v>
      </c>
      <c r="C168" s="2" t="s">
        <v>2098</v>
      </c>
      <c r="D168" s="2" t="s">
        <v>2099</v>
      </c>
      <c r="E168" s="2" t="s">
        <v>2100</v>
      </c>
      <c r="F168" s="2" t="s">
        <v>1610</v>
      </c>
      <c r="G168" s="2" t="s">
        <v>1968</v>
      </c>
      <c r="H168" s="2"/>
      <c r="I168" s="2" t="s">
        <v>393</v>
      </c>
      <c r="J168" s="2" t="s">
        <v>203</v>
      </c>
      <c r="K168" s="2" t="s">
        <v>4660</v>
      </c>
      <c r="L168" s="2" t="s">
        <v>4636</v>
      </c>
      <c r="M168" s="2" t="s">
        <v>4684</v>
      </c>
      <c r="N168" s="3">
        <v>41657</v>
      </c>
      <c r="O168" s="2" t="s">
        <v>2102</v>
      </c>
      <c r="P168" s="2" t="s">
        <v>1613</v>
      </c>
      <c r="Q168" s="2" t="s">
        <v>1999</v>
      </c>
      <c r="R168" s="2" t="s">
        <v>2146</v>
      </c>
      <c r="S168" s="2" t="s">
        <v>2212</v>
      </c>
      <c r="T168" s="2" t="s">
        <v>2220</v>
      </c>
      <c r="U168" s="2" t="s">
        <v>4642</v>
      </c>
      <c r="V168" s="2">
        <v>0.3</v>
      </c>
      <c r="W168" s="2">
        <v>1698</v>
      </c>
      <c r="X168" s="23">
        <v>0.3</v>
      </c>
      <c r="Y168" s="9">
        <v>1775</v>
      </c>
      <c r="Z168" s="17">
        <f t="shared" si="5"/>
        <v>5.13117</v>
      </c>
      <c r="AA168" s="2" t="s">
        <v>351</v>
      </c>
      <c r="AB168" s="2" t="s">
        <v>275</v>
      </c>
      <c r="AC168" s="2" t="s">
        <v>41</v>
      </c>
      <c r="AD168" s="2" t="s">
        <v>42</v>
      </c>
      <c r="AE168" s="2" t="s">
        <v>43</v>
      </c>
      <c r="AF168" s="2" t="s">
        <v>2144</v>
      </c>
      <c r="AG168" s="4"/>
    </row>
    <row r="169" spans="1:33" x14ac:dyDescent="0.25">
      <c r="A169" s="2">
        <v>2014</v>
      </c>
      <c r="B169" s="2">
        <v>259</v>
      </c>
      <c r="C169" s="2" t="s">
        <v>2098</v>
      </c>
      <c r="D169" s="2" t="s">
        <v>2099</v>
      </c>
      <c r="E169" s="2" t="s">
        <v>2100</v>
      </c>
      <c r="F169" s="2" t="s">
        <v>1610</v>
      </c>
      <c r="G169" s="2" t="s">
        <v>1968</v>
      </c>
      <c r="H169" s="2"/>
      <c r="I169" s="2" t="s">
        <v>393</v>
      </c>
      <c r="J169" s="2" t="s">
        <v>340</v>
      </c>
      <c r="K169" s="2" t="s">
        <v>4665</v>
      </c>
      <c r="L169" s="2" t="s">
        <v>4636</v>
      </c>
      <c r="M169" s="2" t="s">
        <v>4684</v>
      </c>
      <c r="N169" s="3">
        <v>41653</v>
      </c>
      <c r="O169" s="2" t="s">
        <v>2102</v>
      </c>
      <c r="P169" s="2" t="s">
        <v>1613</v>
      </c>
      <c r="Q169" s="2" t="s">
        <v>1999</v>
      </c>
      <c r="R169" s="2" t="s">
        <v>2146</v>
      </c>
      <c r="S169" s="2" t="s">
        <v>2142</v>
      </c>
      <c r="T169" s="2" t="s">
        <v>2233</v>
      </c>
      <c r="U169" s="2" t="s">
        <v>4642</v>
      </c>
      <c r="V169" s="2">
        <v>0.3</v>
      </c>
      <c r="W169" s="2">
        <v>1722</v>
      </c>
      <c r="X169" s="23">
        <v>0.3</v>
      </c>
      <c r="Y169" s="9">
        <v>1775</v>
      </c>
      <c r="Z169" s="17">
        <f t="shared" si="5"/>
        <v>5.13117</v>
      </c>
      <c r="AA169" s="2" t="s">
        <v>351</v>
      </c>
      <c r="AB169" s="2" t="s">
        <v>275</v>
      </c>
      <c r="AC169" s="2" t="s">
        <v>41</v>
      </c>
      <c r="AD169" s="2" t="s">
        <v>42</v>
      </c>
      <c r="AE169" s="2" t="s">
        <v>43</v>
      </c>
      <c r="AF169" s="2" t="s">
        <v>2144</v>
      </c>
      <c r="AG169" s="4"/>
    </row>
    <row r="170" spans="1:33" x14ac:dyDescent="0.25">
      <c r="A170" s="2">
        <v>2014</v>
      </c>
      <c r="B170" s="2">
        <v>294</v>
      </c>
      <c r="C170" s="2" t="s">
        <v>2098</v>
      </c>
      <c r="D170" s="2" t="s">
        <v>2099</v>
      </c>
      <c r="E170" s="2" t="s">
        <v>2100</v>
      </c>
      <c r="F170" s="2" t="s">
        <v>1610</v>
      </c>
      <c r="G170" s="2" t="s">
        <v>1968</v>
      </c>
      <c r="H170" s="2"/>
      <c r="I170" s="2" t="s">
        <v>393</v>
      </c>
      <c r="J170" s="2" t="s">
        <v>340</v>
      </c>
      <c r="K170" s="2" t="s">
        <v>4665</v>
      </c>
      <c r="L170" s="2" t="s">
        <v>4636</v>
      </c>
      <c r="M170" s="2" t="s">
        <v>4684</v>
      </c>
      <c r="N170" s="3">
        <v>41654</v>
      </c>
      <c r="O170" s="2" t="s">
        <v>2102</v>
      </c>
      <c r="P170" s="2" t="s">
        <v>1613</v>
      </c>
      <c r="Q170" s="2" t="s">
        <v>1999</v>
      </c>
      <c r="R170" s="2" t="s">
        <v>2146</v>
      </c>
      <c r="S170" s="2" t="s">
        <v>2142</v>
      </c>
      <c r="T170" s="2" t="s">
        <v>2233</v>
      </c>
      <c r="U170" s="2" t="s">
        <v>4642</v>
      </c>
      <c r="V170" s="2">
        <v>0.3</v>
      </c>
      <c r="W170" s="2">
        <v>1722</v>
      </c>
      <c r="X170" s="23">
        <v>0.3</v>
      </c>
      <c r="Y170" s="9">
        <v>1775</v>
      </c>
      <c r="Z170" s="17">
        <f t="shared" si="5"/>
        <v>5.13117</v>
      </c>
      <c r="AA170" s="2" t="s">
        <v>351</v>
      </c>
      <c r="AB170" s="2" t="s">
        <v>275</v>
      </c>
      <c r="AC170" s="2" t="s">
        <v>41</v>
      </c>
      <c r="AD170" s="2" t="s">
        <v>42</v>
      </c>
      <c r="AE170" s="2" t="s">
        <v>43</v>
      </c>
      <c r="AF170" s="2" t="s">
        <v>2144</v>
      </c>
      <c r="AG170" s="4"/>
    </row>
    <row r="171" spans="1:33" x14ac:dyDescent="0.25">
      <c r="A171" s="2">
        <v>2014</v>
      </c>
      <c r="B171" s="2">
        <v>333</v>
      </c>
      <c r="C171" s="2" t="s">
        <v>2098</v>
      </c>
      <c r="D171" s="2" t="s">
        <v>2099</v>
      </c>
      <c r="E171" s="2" t="s">
        <v>2100</v>
      </c>
      <c r="F171" s="2" t="s">
        <v>1610</v>
      </c>
      <c r="G171" s="2" t="s">
        <v>1968</v>
      </c>
      <c r="H171" s="2"/>
      <c r="I171" s="2" t="s">
        <v>393</v>
      </c>
      <c r="J171" s="2" t="s">
        <v>340</v>
      </c>
      <c r="K171" s="2" t="s">
        <v>4665</v>
      </c>
      <c r="L171" s="2" t="s">
        <v>4636</v>
      </c>
      <c r="M171" s="2" t="s">
        <v>4684</v>
      </c>
      <c r="N171" s="3">
        <v>41655</v>
      </c>
      <c r="O171" s="2" t="s">
        <v>2102</v>
      </c>
      <c r="P171" s="2" t="s">
        <v>1613</v>
      </c>
      <c r="Q171" s="2" t="s">
        <v>1999</v>
      </c>
      <c r="R171" s="2" t="s">
        <v>2146</v>
      </c>
      <c r="S171" s="2" t="s">
        <v>2142</v>
      </c>
      <c r="T171" s="2" t="s">
        <v>2233</v>
      </c>
      <c r="U171" s="2" t="s">
        <v>4642</v>
      </c>
      <c r="V171" s="2">
        <v>0.3</v>
      </c>
      <c r="W171" s="2">
        <v>1722</v>
      </c>
      <c r="X171" s="23">
        <v>0.3</v>
      </c>
      <c r="Y171" s="9">
        <v>1775</v>
      </c>
      <c r="Z171" s="17">
        <f t="shared" si="5"/>
        <v>5.13117</v>
      </c>
      <c r="AA171" s="2" t="s">
        <v>351</v>
      </c>
      <c r="AB171" s="2" t="s">
        <v>275</v>
      </c>
      <c r="AC171" s="2" t="s">
        <v>41</v>
      </c>
      <c r="AD171" s="2" t="s">
        <v>42</v>
      </c>
      <c r="AE171" s="2" t="s">
        <v>43</v>
      </c>
      <c r="AF171" s="2" t="s">
        <v>2144</v>
      </c>
      <c r="AG171" s="4"/>
    </row>
    <row r="172" spans="1:33" x14ac:dyDescent="0.25">
      <c r="A172" s="2">
        <v>2014</v>
      </c>
      <c r="B172" s="2">
        <v>371</v>
      </c>
      <c r="C172" s="2" t="s">
        <v>2098</v>
      </c>
      <c r="D172" s="2" t="s">
        <v>2099</v>
      </c>
      <c r="E172" s="2" t="s">
        <v>2100</v>
      </c>
      <c r="F172" s="2" t="s">
        <v>1610</v>
      </c>
      <c r="G172" s="2" t="s">
        <v>1968</v>
      </c>
      <c r="H172" s="2"/>
      <c r="I172" s="2" t="s">
        <v>393</v>
      </c>
      <c r="J172" s="2" t="s">
        <v>340</v>
      </c>
      <c r="K172" s="2" t="s">
        <v>4665</v>
      </c>
      <c r="L172" s="2" t="s">
        <v>4636</v>
      </c>
      <c r="M172" s="2" t="s">
        <v>4684</v>
      </c>
      <c r="N172" s="3">
        <v>41656</v>
      </c>
      <c r="O172" s="2" t="s">
        <v>2102</v>
      </c>
      <c r="P172" s="2" t="s">
        <v>1613</v>
      </c>
      <c r="Q172" s="2" t="s">
        <v>1999</v>
      </c>
      <c r="R172" s="2" t="s">
        <v>2146</v>
      </c>
      <c r="S172" s="2" t="s">
        <v>2142</v>
      </c>
      <c r="T172" s="2" t="s">
        <v>2233</v>
      </c>
      <c r="U172" s="2" t="s">
        <v>4642</v>
      </c>
      <c r="V172" s="2">
        <v>0.3</v>
      </c>
      <c r="W172" s="2">
        <v>1722</v>
      </c>
      <c r="X172" s="23">
        <v>0.3</v>
      </c>
      <c r="Y172" s="9">
        <v>1775</v>
      </c>
      <c r="Z172" s="17">
        <f t="shared" si="5"/>
        <v>5.13117</v>
      </c>
      <c r="AA172" s="2" t="s">
        <v>351</v>
      </c>
      <c r="AB172" s="2" t="s">
        <v>275</v>
      </c>
      <c r="AC172" s="2" t="s">
        <v>41</v>
      </c>
      <c r="AD172" s="2" t="s">
        <v>42</v>
      </c>
      <c r="AE172" s="2" t="s">
        <v>43</v>
      </c>
      <c r="AF172" s="2" t="s">
        <v>2144</v>
      </c>
      <c r="AG172" s="4"/>
    </row>
    <row r="173" spans="1:33" x14ac:dyDescent="0.25">
      <c r="A173" s="2">
        <v>2014</v>
      </c>
      <c r="B173" s="2">
        <v>410</v>
      </c>
      <c r="C173" s="2" t="s">
        <v>2098</v>
      </c>
      <c r="D173" s="2" t="s">
        <v>2099</v>
      </c>
      <c r="E173" s="2" t="s">
        <v>2100</v>
      </c>
      <c r="F173" s="2" t="s">
        <v>1610</v>
      </c>
      <c r="G173" s="2" t="s">
        <v>1968</v>
      </c>
      <c r="H173" s="2"/>
      <c r="I173" s="2" t="s">
        <v>393</v>
      </c>
      <c r="J173" s="2" t="s">
        <v>340</v>
      </c>
      <c r="K173" s="2" t="s">
        <v>4665</v>
      </c>
      <c r="L173" s="2" t="s">
        <v>4636</v>
      </c>
      <c r="M173" s="2" t="s">
        <v>4684</v>
      </c>
      <c r="N173" s="3">
        <v>41657</v>
      </c>
      <c r="O173" s="2" t="s">
        <v>2102</v>
      </c>
      <c r="P173" s="2" t="s">
        <v>1613</v>
      </c>
      <c r="Q173" s="2" t="s">
        <v>1999</v>
      </c>
      <c r="R173" s="2" t="s">
        <v>2146</v>
      </c>
      <c r="S173" s="2" t="s">
        <v>2142</v>
      </c>
      <c r="T173" s="2" t="s">
        <v>2233</v>
      </c>
      <c r="U173" s="2" t="s">
        <v>4642</v>
      </c>
      <c r="V173" s="2">
        <v>0.3</v>
      </c>
      <c r="W173" s="2">
        <v>1722</v>
      </c>
      <c r="X173" s="23">
        <v>0.3</v>
      </c>
      <c r="Y173" s="9">
        <v>1775</v>
      </c>
      <c r="Z173" s="17">
        <f t="shared" si="5"/>
        <v>5.13117</v>
      </c>
      <c r="AA173" s="2" t="s">
        <v>351</v>
      </c>
      <c r="AB173" s="2" t="s">
        <v>275</v>
      </c>
      <c r="AC173" s="2" t="s">
        <v>41</v>
      </c>
      <c r="AD173" s="2" t="s">
        <v>42</v>
      </c>
      <c r="AE173" s="2" t="s">
        <v>43</v>
      </c>
      <c r="AF173" s="2" t="s">
        <v>2144</v>
      </c>
      <c r="AG173" s="4"/>
    </row>
    <row r="174" spans="1:33" x14ac:dyDescent="0.25">
      <c r="A174" s="2">
        <v>2014</v>
      </c>
      <c r="B174" s="2">
        <v>448</v>
      </c>
      <c r="C174" s="2" t="s">
        <v>2098</v>
      </c>
      <c r="D174" s="2" t="s">
        <v>2099</v>
      </c>
      <c r="E174" s="2" t="s">
        <v>2100</v>
      </c>
      <c r="F174" s="2" t="s">
        <v>1610</v>
      </c>
      <c r="G174" s="2" t="s">
        <v>1968</v>
      </c>
      <c r="H174" s="2"/>
      <c r="I174" s="2" t="s">
        <v>393</v>
      </c>
      <c r="J174" s="2" t="s">
        <v>340</v>
      </c>
      <c r="K174" s="2" t="s">
        <v>4665</v>
      </c>
      <c r="L174" s="2" t="s">
        <v>4636</v>
      </c>
      <c r="M174" s="2" t="s">
        <v>4684</v>
      </c>
      <c r="N174" s="3">
        <v>41988</v>
      </c>
      <c r="O174" s="2" t="s">
        <v>2102</v>
      </c>
      <c r="P174" s="2" t="s">
        <v>1613</v>
      </c>
      <c r="Q174" s="2" t="s">
        <v>1999</v>
      </c>
      <c r="R174" s="2" t="s">
        <v>2342</v>
      </c>
      <c r="S174" s="2" t="s">
        <v>2382</v>
      </c>
      <c r="T174" s="2" t="s">
        <v>2383</v>
      </c>
      <c r="U174" s="2" t="s">
        <v>4642</v>
      </c>
      <c r="V174" s="2">
        <v>0.3</v>
      </c>
      <c r="W174" s="2">
        <v>1616</v>
      </c>
      <c r="X174" s="23">
        <v>0.3</v>
      </c>
      <c r="Y174" s="9">
        <v>1775</v>
      </c>
      <c r="Z174" s="17">
        <f t="shared" si="5"/>
        <v>5.13117</v>
      </c>
      <c r="AA174" s="2" t="s">
        <v>351</v>
      </c>
      <c r="AB174" s="2" t="s">
        <v>275</v>
      </c>
      <c r="AC174" s="2" t="s">
        <v>41</v>
      </c>
      <c r="AD174" s="2" t="s">
        <v>42</v>
      </c>
      <c r="AE174" s="2" t="s">
        <v>43</v>
      </c>
      <c r="AF174" s="2"/>
      <c r="AG174" s="4"/>
    </row>
    <row r="175" spans="1:33" x14ac:dyDescent="0.25">
      <c r="A175" s="2">
        <v>2014</v>
      </c>
      <c r="B175" s="2">
        <v>480</v>
      </c>
      <c r="C175" s="2" t="s">
        <v>2098</v>
      </c>
      <c r="D175" s="2" t="s">
        <v>2099</v>
      </c>
      <c r="E175" s="2" t="s">
        <v>2100</v>
      </c>
      <c r="F175" s="2" t="s">
        <v>1610</v>
      </c>
      <c r="G175" s="2" t="s">
        <v>1968</v>
      </c>
      <c r="H175" s="2"/>
      <c r="I175" s="2" t="s">
        <v>393</v>
      </c>
      <c r="J175" s="2" t="s">
        <v>340</v>
      </c>
      <c r="K175" s="2" t="s">
        <v>4665</v>
      </c>
      <c r="L175" s="2" t="s">
        <v>4636</v>
      </c>
      <c r="M175" s="2" t="s">
        <v>4684</v>
      </c>
      <c r="N175" s="3">
        <v>41989</v>
      </c>
      <c r="O175" s="2" t="s">
        <v>2102</v>
      </c>
      <c r="P175" s="2" t="s">
        <v>1613</v>
      </c>
      <c r="Q175" s="2" t="s">
        <v>1999</v>
      </c>
      <c r="R175" s="2" t="s">
        <v>2342</v>
      </c>
      <c r="S175" s="2" t="s">
        <v>2382</v>
      </c>
      <c r="T175" s="2" t="s">
        <v>2383</v>
      </c>
      <c r="U175" s="2" t="s">
        <v>4642</v>
      </c>
      <c r="V175" s="2">
        <v>0.3</v>
      </c>
      <c r="W175" s="2">
        <v>1616</v>
      </c>
      <c r="X175" s="23">
        <v>0.3</v>
      </c>
      <c r="Y175" s="9">
        <v>1775</v>
      </c>
      <c r="Z175" s="17">
        <f t="shared" si="5"/>
        <v>5.13117</v>
      </c>
      <c r="AA175" s="2" t="s">
        <v>351</v>
      </c>
      <c r="AB175" s="2" t="s">
        <v>275</v>
      </c>
      <c r="AC175" s="2" t="s">
        <v>41</v>
      </c>
      <c r="AD175" s="2" t="s">
        <v>42</v>
      </c>
      <c r="AE175" s="2" t="s">
        <v>43</v>
      </c>
      <c r="AF175" s="2"/>
      <c r="AG175" s="4"/>
    </row>
    <row r="176" spans="1:33" x14ac:dyDescent="0.25">
      <c r="A176" s="2">
        <v>2014</v>
      </c>
      <c r="B176" s="2">
        <v>508</v>
      </c>
      <c r="C176" s="2" t="s">
        <v>2098</v>
      </c>
      <c r="D176" s="2" t="s">
        <v>2099</v>
      </c>
      <c r="E176" s="2" t="s">
        <v>2100</v>
      </c>
      <c r="F176" s="2" t="s">
        <v>1610</v>
      </c>
      <c r="G176" s="2" t="s">
        <v>1968</v>
      </c>
      <c r="H176" s="2"/>
      <c r="I176" s="2" t="s">
        <v>393</v>
      </c>
      <c r="J176" s="2" t="s">
        <v>340</v>
      </c>
      <c r="K176" s="2" t="s">
        <v>4665</v>
      </c>
      <c r="L176" s="2" t="s">
        <v>4636</v>
      </c>
      <c r="M176" s="2" t="s">
        <v>4684</v>
      </c>
      <c r="N176" s="3">
        <v>41990</v>
      </c>
      <c r="O176" s="2" t="s">
        <v>2102</v>
      </c>
      <c r="P176" s="2" t="s">
        <v>1613</v>
      </c>
      <c r="Q176" s="2" t="s">
        <v>1999</v>
      </c>
      <c r="R176" s="2" t="s">
        <v>2342</v>
      </c>
      <c r="S176" s="2" t="s">
        <v>2382</v>
      </c>
      <c r="T176" s="2" t="s">
        <v>2383</v>
      </c>
      <c r="U176" s="2" t="s">
        <v>4642</v>
      </c>
      <c r="V176" s="2">
        <v>0.3</v>
      </c>
      <c r="W176" s="2">
        <v>1616</v>
      </c>
      <c r="X176" s="23">
        <v>0.3</v>
      </c>
      <c r="Y176" s="9">
        <v>1775</v>
      </c>
      <c r="Z176" s="17">
        <f t="shared" si="5"/>
        <v>5.13117</v>
      </c>
      <c r="AA176" s="2" t="s">
        <v>351</v>
      </c>
      <c r="AB176" s="2" t="s">
        <v>275</v>
      </c>
      <c r="AC176" s="2" t="s">
        <v>41</v>
      </c>
      <c r="AD176" s="2" t="s">
        <v>42</v>
      </c>
      <c r="AE176" s="2" t="s">
        <v>43</v>
      </c>
      <c r="AF176" s="2"/>
      <c r="AG176" s="4"/>
    </row>
    <row r="177" spans="1:33" x14ac:dyDescent="0.25">
      <c r="A177" s="2">
        <v>2014</v>
      </c>
      <c r="B177" s="2">
        <v>239</v>
      </c>
      <c r="C177" s="2" t="s">
        <v>2098</v>
      </c>
      <c r="D177" s="2" t="s">
        <v>2099</v>
      </c>
      <c r="E177" s="2" t="s">
        <v>2100</v>
      </c>
      <c r="F177" s="2" t="s">
        <v>1610</v>
      </c>
      <c r="G177" s="2" t="s">
        <v>1968</v>
      </c>
      <c r="H177" s="2"/>
      <c r="I177" s="2" t="s">
        <v>393</v>
      </c>
      <c r="J177" s="2" t="s">
        <v>31</v>
      </c>
      <c r="K177" s="2" t="s">
        <v>4658</v>
      </c>
      <c r="L177" s="2" t="s">
        <v>4636</v>
      </c>
      <c r="M177" s="2" t="s">
        <v>4684</v>
      </c>
      <c r="N177" s="3">
        <v>41653</v>
      </c>
      <c r="O177" s="2" t="s">
        <v>2102</v>
      </c>
      <c r="P177" s="2" t="s">
        <v>1613</v>
      </c>
      <c r="Q177" s="2" t="s">
        <v>1999</v>
      </c>
      <c r="R177" s="2" t="s">
        <v>2146</v>
      </c>
      <c r="S177" s="2" t="s">
        <v>2212</v>
      </c>
      <c r="T177" s="2" t="s">
        <v>2213</v>
      </c>
      <c r="U177" s="2" t="s">
        <v>4642</v>
      </c>
      <c r="V177" s="2">
        <v>0.3</v>
      </c>
      <c r="W177" s="2">
        <v>1698</v>
      </c>
      <c r="X177" s="23">
        <v>0.3</v>
      </c>
      <c r="Y177" s="9">
        <v>1775</v>
      </c>
      <c r="Z177" s="17">
        <f t="shared" si="5"/>
        <v>5.13117</v>
      </c>
      <c r="AA177" s="2" t="s">
        <v>351</v>
      </c>
      <c r="AB177" s="2" t="s">
        <v>275</v>
      </c>
      <c r="AC177" s="2" t="s">
        <v>41</v>
      </c>
      <c r="AD177" s="2" t="s">
        <v>42</v>
      </c>
      <c r="AE177" s="2" t="s">
        <v>43</v>
      </c>
      <c r="AF177" s="2" t="s">
        <v>2144</v>
      </c>
      <c r="AG177" s="4"/>
    </row>
    <row r="178" spans="1:33" x14ac:dyDescent="0.25">
      <c r="A178" s="2">
        <v>2014</v>
      </c>
      <c r="B178" s="2">
        <v>273</v>
      </c>
      <c r="C178" s="2" t="s">
        <v>2098</v>
      </c>
      <c r="D178" s="2" t="s">
        <v>2099</v>
      </c>
      <c r="E178" s="2" t="s">
        <v>2100</v>
      </c>
      <c r="F178" s="2" t="s">
        <v>1610</v>
      </c>
      <c r="G178" s="2" t="s">
        <v>1968</v>
      </c>
      <c r="H178" s="2"/>
      <c r="I178" s="2" t="s">
        <v>393</v>
      </c>
      <c r="J178" s="2" t="s">
        <v>31</v>
      </c>
      <c r="K178" s="2" t="s">
        <v>4658</v>
      </c>
      <c r="L178" s="2" t="s">
        <v>4636</v>
      </c>
      <c r="M178" s="2" t="s">
        <v>4684</v>
      </c>
      <c r="N178" s="3">
        <v>41654</v>
      </c>
      <c r="O178" s="2" t="s">
        <v>2102</v>
      </c>
      <c r="P178" s="2" t="s">
        <v>1613</v>
      </c>
      <c r="Q178" s="2" t="s">
        <v>1999</v>
      </c>
      <c r="R178" s="2" t="s">
        <v>2146</v>
      </c>
      <c r="S178" s="2" t="s">
        <v>2212</v>
      </c>
      <c r="T178" s="2" t="s">
        <v>2213</v>
      </c>
      <c r="U178" s="2" t="s">
        <v>4642</v>
      </c>
      <c r="V178" s="2">
        <v>0.3</v>
      </c>
      <c r="W178" s="2">
        <v>1698</v>
      </c>
      <c r="X178" s="23">
        <v>0.3</v>
      </c>
      <c r="Y178" s="9">
        <v>1775</v>
      </c>
      <c r="Z178" s="17">
        <f t="shared" si="5"/>
        <v>5.13117</v>
      </c>
      <c r="AA178" s="2" t="s">
        <v>351</v>
      </c>
      <c r="AB178" s="2" t="s">
        <v>275</v>
      </c>
      <c r="AC178" s="2" t="s">
        <v>41</v>
      </c>
      <c r="AD178" s="2" t="s">
        <v>42</v>
      </c>
      <c r="AE178" s="2" t="s">
        <v>43</v>
      </c>
      <c r="AF178" s="2" t="s">
        <v>2144</v>
      </c>
      <c r="AG178" s="4"/>
    </row>
    <row r="179" spans="1:33" x14ac:dyDescent="0.25">
      <c r="A179" s="2">
        <v>2014</v>
      </c>
      <c r="B179" s="2">
        <v>311</v>
      </c>
      <c r="C179" s="2" t="s">
        <v>2098</v>
      </c>
      <c r="D179" s="2" t="s">
        <v>2099</v>
      </c>
      <c r="E179" s="2" t="s">
        <v>2100</v>
      </c>
      <c r="F179" s="2" t="s">
        <v>1610</v>
      </c>
      <c r="G179" s="2" t="s">
        <v>1968</v>
      </c>
      <c r="H179" s="2"/>
      <c r="I179" s="2" t="s">
        <v>393</v>
      </c>
      <c r="J179" s="2" t="s">
        <v>31</v>
      </c>
      <c r="K179" s="2" t="s">
        <v>4658</v>
      </c>
      <c r="L179" s="2" t="s">
        <v>4636</v>
      </c>
      <c r="M179" s="2" t="s">
        <v>4684</v>
      </c>
      <c r="N179" s="3">
        <v>41655</v>
      </c>
      <c r="O179" s="2" t="s">
        <v>2102</v>
      </c>
      <c r="P179" s="2" t="s">
        <v>1613</v>
      </c>
      <c r="Q179" s="2" t="s">
        <v>1999</v>
      </c>
      <c r="R179" s="2" t="s">
        <v>2146</v>
      </c>
      <c r="S179" s="2" t="s">
        <v>2212</v>
      </c>
      <c r="T179" s="2" t="s">
        <v>2213</v>
      </c>
      <c r="U179" s="2" t="s">
        <v>4642</v>
      </c>
      <c r="V179" s="2">
        <v>0.3</v>
      </c>
      <c r="W179" s="2">
        <v>1698</v>
      </c>
      <c r="X179" s="23">
        <v>0.3</v>
      </c>
      <c r="Y179" s="9">
        <v>1775</v>
      </c>
      <c r="Z179" s="17">
        <f t="shared" si="5"/>
        <v>5.13117</v>
      </c>
      <c r="AA179" s="2" t="s">
        <v>351</v>
      </c>
      <c r="AB179" s="2" t="s">
        <v>275</v>
      </c>
      <c r="AC179" s="2" t="s">
        <v>41</v>
      </c>
      <c r="AD179" s="2" t="s">
        <v>42</v>
      </c>
      <c r="AE179" s="2" t="s">
        <v>43</v>
      </c>
      <c r="AF179" s="2" t="s">
        <v>2144</v>
      </c>
      <c r="AG179" s="4"/>
    </row>
    <row r="180" spans="1:33" x14ac:dyDescent="0.25">
      <c r="A180" s="2">
        <v>2014</v>
      </c>
      <c r="B180" s="2">
        <v>350</v>
      </c>
      <c r="C180" s="2" t="s">
        <v>2098</v>
      </c>
      <c r="D180" s="2" t="s">
        <v>2099</v>
      </c>
      <c r="E180" s="2" t="s">
        <v>2100</v>
      </c>
      <c r="F180" s="2" t="s">
        <v>1610</v>
      </c>
      <c r="G180" s="2" t="s">
        <v>1968</v>
      </c>
      <c r="H180" s="2"/>
      <c r="I180" s="2" t="s">
        <v>393</v>
      </c>
      <c r="J180" s="2" t="s">
        <v>31</v>
      </c>
      <c r="K180" s="2" t="s">
        <v>4658</v>
      </c>
      <c r="L180" s="2" t="s">
        <v>4636</v>
      </c>
      <c r="M180" s="2" t="s">
        <v>4684</v>
      </c>
      <c r="N180" s="3">
        <v>41656</v>
      </c>
      <c r="O180" s="2" t="s">
        <v>2102</v>
      </c>
      <c r="P180" s="2" t="s">
        <v>1613</v>
      </c>
      <c r="Q180" s="2" t="s">
        <v>1999</v>
      </c>
      <c r="R180" s="2" t="s">
        <v>2146</v>
      </c>
      <c r="S180" s="2" t="s">
        <v>2212</v>
      </c>
      <c r="T180" s="2" t="s">
        <v>2213</v>
      </c>
      <c r="U180" s="2" t="s">
        <v>4642</v>
      </c>
      <c r="V180" s="2">
        <v>0.3</v>
      </c>
      <c r="W180" s="2">
        <v>1698</v>
      </c>
      <c r="X180" s="23">
        <v>0.3</v>
      </c>
      <c r="Y180" s="9">
        <v>1775</v>
      </c>
      <c r="Z180" s="17">
        <f t="shared" si="5"/>
        <v>5.13117</v>
      </c>
      <c r="AA180" s="2" t="s">
        <v>351</v>
      </c>
      <c r="AB180" s="2" t="s">
        <v>275</v>
      </c>
      <c r="AC180" s="2" t="s">
        <v>41</v>
      </c>
      <c r="AD180" s="2" t="s">
        <v>42</v>
      </c>
      <c r="AE180" s="2" t="s">
        <v>43</v>
      </c>
      <c r="AF180" s="2" t="s">
        <v>2144</v>
      </c>
      <c r="AG180" s="4"/>
    </row>
    <row r="181" spans="1:33" x14ac:dyDescent="0.25">
      <c r="A181" s="2">
        <v>2014</v>
      </c>
      <c r="B181" s="2">
        <v>388</v>
      </c>
      <c r="C181" s="2" t="s">
        <v>2098</v>
      </c>
      <c r="D181" s="2" t="s">
        <v>2099</v>
      </c>
      <c r="E181" s="2" t="s">
        <v>2100</v>
      </c>
      <c r="F181" s="2" t="s">
        <v>1610</v>
      </c>
      <c r="G181" s="2" t="s">
        <v>1968</v>
      </c>
      <c r="H181" s="2"/>
      <c r="I181" s="2" t="s">
        <v>393</v>
      </c>
      <c r="J181" s="2" t="s">
        <v>31</v>
      </c>
      <c r="K181" s="2" t="s">
        <v>4658</v>
      </c>
      <c r="L181" s="2" t="s">
        <v>4636</v>
      </c>
      <c r="M181" s="2" t="s">
        <v>4684</v>
      </c>
      <c r="N181" s="3">
        <v>41657</v>
      </c>
      <c r="O181" s="2" t="s">
        <v>2102</v>
      </c>
      <c r="P181" s="2" t="s">
        <v>1613</v>
      </c>
      <c r="Q181" s="2" t="s">
        <v>1999</v>
      </c>
      <c r="R181" s="2" t="s">
        <v>2146</v>
      </c>
      <c r="S181" s="2" t="s">
        <v>2212</v>
      </c>
      <c r="T181" s="2" t="s">
        <v>2213</v>
      </c>
      <c r="U181" s="2" t="s">
        <v>4642</v>
      </c>
      <c r="V181" s="2">
        <v>0.3</v>
      </c>
      <c r="W181" s="2">
        <v>1698</v>
      </c>
      <c r="X181" s="23">
        <v>0.3</v>
      </c>
      <c r="Y181" s="9">
        <v>1775</v>
      </c>
      <c r="Z181" s="17">
        <f t="shared" si="5"/>
        <v>5.13117</v>
      </c>
      <c r="AA181" s="2" t="s">
        <v>351</v>
      </c>
      <c r="AB181" s="2" t="s">
        <v>275</v>
      </c>
      <c r="AC181" s="2" t="s">
        <v>41</v>
      </c>
      <c r="AD181" s="2" t="s">
        <v>42</v>
      </c>
      <c r="AE181" s="2" t="s">
        <v>43</v>
      </c>
      <c r="AF181" s="2" t="s">
        <v>2144</v>
      </c>
      <c r="AG181" s="4"/>
    </row>
    <row r="182" spans="1:33" x14ac:dyDescent="0.25">
      <c r="A182" s="2">
        <v>2014</v>
      </c>
      <c r="B182" s="2">
        <v>429</v>
      </c>
      <c r="C182" s="2" t="s">
        <v>2098</v>
      </c>
      <c r="D182" s="2" t="s">
        <v>2099</v>
      </c>
      <c r="E182" s="2" t="s">
        <v>2100</v>
      </c>
      <c r="F182" s="2" t="s">
        <v>1610</v>
      </c>
      <c r="G182" s="2" t="s">
        <v>1968</v>
      </c>
      <c r="H182" s="2"/>
      <c r="I182" s="2" t="s">
        <v>393</v>
      </c>
      <c r="J182" s="2" t="s">
        <v>31</v>
      </c>
      <c r="K182" s="2" t="s">
        <v>4658</v>
      </c>
      <c r="L182" s="2" t="s">
        <v>4636</v>
      </c>
      <c r="M182" s="2" t="s">
        <v>4684</v>
      </c>
      <c r="N182" s="3">
        <v>41988</v>
      </c>
      <c r="O182" s="2" t="s">
        <v>2102</v>
      </c>
      <c r="P182" s="2" t="s">
        <v>1613</v>
      </c>
      <c r="Q182" s="2" t="s">
        <v>1999</v>
      </c>
      <c r="R182" s="2" t="s">
        <v>2342</v>
      </c>
      <c r="S182" s="2" t="s">
        <v>2354</v>
      </c>
      <c r="T182" s="2" t="s">
        <v>2356</v>
      </c>
      <c r="U182" s="2" t="s">
        <v>4642</v>
      </c>
      <c r="V182" s="2">
        <v>0.3</v>
      </c>
      <c r="W182" s="2">
        <v>1633</v>
      </c>
      <c r="X182" s="23">
        <v>0.3</v>
      </c>
      <c r="Y182" s="9">
        <v>1775</v>
      </c>
      <c r="Z182" s="17">
        <f t="shared" si="5"/>
        <v>5.13117</v>
      </c>
      <c r="AA182" s="2" t="s">
        <v>351</v>
      </c>
      <c r="AB182" s="2" t="s">
        <v>275</v>
      </c>
      <c r="AC182" s="2" t="s">
        <v>41</v>
      </c>
      <c r="AD182" s="2" t="s">
        <v>42</v>
      </c>
      <c r="AE182" s="2" t="s">
        <v>43</v>
      </c>
      <c r="AF182" s="2"/>
      <c r="AG182" s="4"/>
    </row>
    <row r="183" spans="1:33" x14ac:dyDescent="0.25">
      <c r="A183" s="2">
        <v>2014</v>
      </c>
      <c r="B183" s="2">
        <v>459</v>
      </c>
      <c r="C183" s="2" t="s">
        <v>2098</v>
      </c>
      <c r="D183" s="2" t="s">
        <v>2099</v>
      </c>
      <c r="E183" s="2" t="s">
        <v>2100</v>
      </c>
      <c r="F183" s="2" t="s">
        <v>1610</v>
      </c>
      <c r="G183" s="2" t="s">
        <v>1968</v>
      </c>
      <c r="H183" s="2"/>
      <c r="I183" s="2" t="s">
        <v>393</v>
      </c>
      <c r="J183" s="2" t="s">
        <v>31</v>
      </c>
      <c r="K183" s="2" t="s">
        <v>4658</v>
      </c>
      <c r="L183" s="2" t="s">
        <v>4636</v>
      </c>
      <c r="M183" s="2" t="s">
        <v>4684</v>
      </c>
      <c r="N183" s="3">
        <v>41989</v>
      </c>
      <c r="O183" s="2" t="s">
        <v>2102</v>
      </c>
      <c r="P183" s="2" t="s">
        <v>1613</v>
      </c>
      <c r="Q183" s="2" t="s">
        <v>1999</v>
      </c>
      <c r="R183" s="2" t="s">
        <v>2342</v>
      </c>
      <c r="S183" s="2" t="s">
        <v>2354</v>
      </c>
      <c r="T183" s="2" t="s">
        <v>2356</v>
      </c>
      <c r="U183" s="2" t="s">
        <v>4642</v>
      </c>
      <c r="V183" s="2">
        <v>0.3</v>
      </c>
      <c r="W183" s="2">
        <v>1633</v>
      </c>
      <c r="X183" s="23">
        <v>0.3</v>
      </c>
      <c r="Y183" s="9">
        <v>1775</v>
      </c>
      <c r="Z183" s="17">
        <f t="shared" si="5"/>
        <v>5.13117</v>
      </c>
      <c r="AA183" s="2" t="s">
        <v>351</v>
      </c>
      <c r="AB183" s="2" t="s">
        <v>275</v>
      </c>
      <c r="AC183" s="2" t="s">
        <v>41</v>
      </c>
      <c r="AD183" s="2" t="s">
        <v>42</v>
      </c>
      <c r="AE183" s="2" t="s">
        <v>43</v>
      </c>
      <c r="AF183" s="2"/>
      <c r="AG183" s="4"/>
    </row>
    <row r="184" spans="1:33" x14ac:dyDescent="0.25">
      <c r="A184" s="2">
        <v>2014</v>
      </c>
      <c r="B184" s="2">
        <v>488</v>
      </c>
      <c r="C184" s="2" t="s">
        <v>2098</v>
      </c>
      <c r="D184" s="2" t="s">
        <v>2099</v>
      </c>
      <c r="E184" s="2" t="s">
        <v>2100</v>
      </c>
      <c r="F184" s="2" t="s">
        <v>1610</v>
      </c>
      <c r="G184" s="2" t="s">
        <v>1968</v>
      </c>
      <c r="H184" s="2"/>
      <c r="I184" s="2" t="s">
        <v>393</v>
      </c>
      <c r="J184" s="2" t="s">
        <v>31</v>
      </c>
      <c r="K184" s="2" t="s">
        <v>4658</v>
      </c>
      <c r="L184" s="2" t="s">
        <v>4636</v>
      </c>
      <c r="M184" s="2" t="s">
        <v>4684</v>
      </c>
      <c r="N184" s="3">
        <v>41990</v>
      </c>
      <c r="O184" s="2" t="s">
        <v>2102</v>
      </c>
      <c r="P184" s="2" t="s">
        <v>1613</v>
      </c>
      <c r="Q184" s="2" t="s">
        <v>1999</v>
      </c>
      <c r="R184" s="2" t="s">
        <v>2342</v>
      </c>
      <c r="S184" s="2" t="s">
        <v>2354</v>
      </c>
      <c r="T184" s="2" t="s">
        <v>2356</v>
      </c>
      <c r="U184" s="2" t="s">
        <v>4642</v>
      </c>
      <c r="V184" s="2">
        <v>0.3</v>
      </c>
      <c r="W184" s="2">
        <v>1633</v>
      </c>
      <c r="X184" s="23">
        <v>0.3</v>
      </c>
      <c r="Y184" s="9">
        <v>1775</v>
      </c>
      <c r="Z184" s="17">
        <f t="shared" si="5"/>
        <v>5.13117</v>
      </c>
      <c r="AA184" s="2" t="s">
        <v>351</v>
      </c>
      <c r="AB184" s="2" t="s">
        <v>275</v>
      </c>
      <c r="AC184" s="2" t="s">
        <v>41</v>
      </c>
      <c r="AD184" s="2" t="s">
        <v>42</v>
      </c>
      <c r="AE184" s="2" t="s">
        <v>43</v>
      </c>
      <c r="AF184" s="2"/>
      <c r="AG184" s="4"/>
    </row>
    <row r="185" spans="1:33" x14ac:dyDescent="0.25">
      <c r="A185" s="2">
        <v>2014</v>
      </c>
      <c r="B185" s="2">
        <v>243</v>
      </c>
      <c r="C185" s="2" t="s">
        <v>2098</v>
      </c>
      <c r="D185" s="2" t="s">
        <v>2099</v>
      </c>
      <c r="E185" s="2" t="s">
        <v>2100</v>
      </c>
      <c r="F185" s="2" t="s">
        <v>1610</v>
      </c>
      <c r="G185" s="2" t="s">
        <v>1968</v>
      </c>
      <c r="H185" s="2"/>
      <c r="I185" s="2" t="s">
        <v>393</v>
      </c>
      <c r="J185" s="2" t="s">
        <v>111</v>
      </c>
      <c r="K185" s="2" t="s">
        <v>4659</v>
      </c>
      <c r="L185" s="2" t="s">
        <v>4636</v>
      </c>
      <c r="M185" s="2" t="s">
        <v>4684</v>
      </c>
      <c r="N185" s="3">
        <v>41653</v>
      </c>
      <c r="O185" s="2" t="s">
        <v>2102</v>
      </c>
      <c r="P185" s="2" t="s">
        <v>1613</v>
      </c>
      <c r="Q185" s="2" t="s">
        <v>1999</v>
      </c>
      <c r="R185" s="2" t="s">
        <v>2146</v>
      </c>
      <c r="S185" s="2" t="s">
        <v>2215</v>
      </c>
      <c r="T185" s="2" t="s">
        <v>2217</v>
      </c>
      <c r="U185" s="2" t="s">
        <v>4642</v>
      </c>
      <c r="V185" s="2">
        <v>0.3</v>
      </c>
      <c r="W185" s="2">
        <v>1669</v>
      </c>
      <c r="X185" s="23">
        <v>0.3</v>
      </c>
      <c r="Y185" s="9">
        <v>1775</v>
      </c>
      <c r="Z185" s="17">
        <f t="shared" si="5"/>
        <v>5.13117</v>
      </c>
      <c r="AA185" s="2" t="s">
        <v>351</v>
      </c>
      <c r="AB185" s="2" t="s">
        <v>275</v>
      </c>
      <c r="AC185" s="2" t="s">
        <v>41</v>
      </c>
      <c r="AD185" s="2" t="s">
        <v>42</v>
      </c>
      <c r="AE185" s="2" t="s">
        <v>43</v>
      </c>
      <c r="AF185" s="2" t="s">
        <v>2144</v>
      </c>
      <c r="AG185" s="4"/>
    </row>
    <row r="186" spans="1:33" x14ac:dyDescent="0.25">
      <c r="A186" s="2">
        <v>2014</v>
      </c>
      <c r="B186" s="2">
        <v>275</v>
      </c>
      <c r="C186" s="2" t="s">
        <v>2098</v>
      </c>
      <c r="D186" s="2" t="s">
        <v>2099</v>
      </c>
      <c r="E186" s="2" t="s">
        <v>2100</v>
      </c>
      <c r="F186" s="2" t="s">
        <v>1610</v>
      </c>
      <c r="G186" s="2" t="s">
        <v>1968</v>
      </c>
      <c r="H186" s="2"/>
      <c r="I186" s="2" t="s">
        <v>393</v>
      </c>
      <c r="J186" s="2" t="s">
        <v>111</v>
      </c>
      <c r="K186" s="2" t="s">
        <v>4659</v>
      </c>
      <c r="L186" s="2" t="s">
        <v>4636</v>
      </c>
      <c r="M186" s="2" t="s">
        <v>4684</v>
      </c>
      <c r="N186" s="3">
        <v>41654</v>
      </c>
      <c r="O186" s="2" t="s">
        <v>2102</v>
      </c>
      <c r="P186" s="2" t="s">
        <v>1613</v>
      </c>
      <c r="Q186" s="2" t="s">
        <v>1999</v>
      </c>
      <c r="R186" s="2" t="s">
        <v>2146</v>
      </c>
      <c r="S186" s="2" t="s">
        <v>2215</v>
      </c>
      <c r="T186" s="2" t="s">
        <v>2217</v>
      </c>
      <c r="U186" s="2" t="s">
        <v>4642</v>
      </c>
      <c r="V186" s="2">
        <v>0.3</v>
      </c>
      <c r="W186" s="2">
        <v>1669</v>
      </c>
      <c r="X186" s="23">
        <v>0.3</v>
      </c>
      <c r="Y186" s="9">
        <v>1775</v>
      </c>
      <c r="Z186" s="17">
        <f t="shared" si="5"/>
        <v>5.13117</v>
      </c>
      <c r="AA186" s="2" t="s">
        <v>351</v>
      </c>
      <c r="AB186" s="2" t="s">
        <v>275</v>
      </c>
      <c r="AC186" s="2" t="s">
        <v>41</v>
      </c>
      <c r="AD186" s="2" t="s">
        <v>42</v>
      </c>
      <c r="AE186" s="2" t="s">
        <v>43</v>
      </c>
      <c r="AF186" s="2" t="s">
        <v>2144</v>
      </c>
      <c r="AG186" s="4"/>
    </row>
    <row r="187" spans="1:33" x14ac:dyDescent="0.25">
      <c r="A187" s="2">
        <v>2014</v>
      </c>
      <c r="B187" s="2">
        <v>314</v>
      </c>
      <c r="C187" s="2" t="s">
        <v>2098</v>
      </c>
      <c r="D187" s="2" t="s">
        <v>2099</v>
      </c>
      <c r="E187" s="2" t="s">
        <v>2100</v>
      </c>
      <c r="F187" s="2" t="s">
        <v>1610</v>
      </c>
      <c r="G187" s="2" t="s">
        <v>1968</v>
      </c>
      <c r="H187" s="2"/>
      <c r="I187" s="2" t="s">
        <v>393</v>
      </c>
      <c r="J187" s="2" t="s">
        <v>111</v>
      </c>
      <c r="K187" s="2" t="s">
        <v>4659</v>
      </c>
      <c r="L187" s="2" t="s">
        <v>4636</v>
      </c>
      <c r="M187" s="2" t="s">
        <v>4684</v>
      </c>
      <c r="N187" s="3">
        <v>41655</v>
      </c>
      <c r="O187" s="2" t="s">
        <v>2102</v>
      </c>
      <c r="P187" s="2" t="s">
        <v>1613</v>
      </c>
      <c r="Q187" s="2" t="s">
        <v>1999</v>
      </c>
      <c r="R187" s="2" t="s">
        <v>2146</v>
      </c>
      <c r="S187" s="2" t="s">
        <v>2215</v>
      </c>
      <c r="T187" s="2" t="s">
        <v>2217</v>
      </c>
      <c r="U187" s="2" t="s">
        <v>4642</v>
      </c>
      <c r="V187" s="2">
        <v>0.3</v>
      </c>
      <c r="W187" s="2">
        <v>1669</v>
      </c>
      <c r="X187" s="23">
        <v>0.3</v>
      </c>
      <c r="Y187" s="9">
        <v>1775</v>
      </c>
      <c r="Z187" s="17">
        <f t="shared" si="5"/>
        <v>5.13117</v>
      </c>
      <c r="AA187" s="2" t="s">
        <v>351</v>
      </c>
      <c r="AB187" s="2" t="s">
        <v>275</v>
      </c>
      <c r="AC187" s="2" t="s">
        <v>41</v>
      </c>
      <c r="AD187" s="2" t="s">
        <v>42</v>
      </c>
      <c r="AE187" s="2" t="s">
        <v>43</v>
      </c>
      <c r="AF187" s="2" t="s">
        <v>2144</v>
      </c>
      <c r="AG187" s="4"/>
    </row>
    <row r="188" spans="1:33" x14ac:dyDescent="0.25">
      <c r="A188" s="2">
        <v>2014</v>
      </c>
      <c r="B188" s="2">
        <v>353</v>
      </c>
      <c r="C188" s="2" t="s">
        <v>2098</v>
      </c>
      <c r="D188" s="2" t="s">
        <v>2099</v>
      </c>
      <c r="E188" s="2" t="s">
        <v>2100</v>
      </c>
      <c r="F188" s="2" t="s">
        <v>1610</v>
      </c>
      <c r="G188" s="2" t="s">
        <v>1968</v>
      </c>
      <c r="H188" s="2"/>
      <c r="I188" s="2" t="s">
        <v>393</v>
      </c>
      <c r="J188" s="2" t="s">
        <v>111</v>
      </c>
      <c r="K188" s="2" t="s">
        <v>4659</v>
      </c>
      <c r="L188" s="2" t="s">
        <v>4636</v>
      </c>
      <c r="M188" s="2" t="s">
        <v>4684</v>
      </c>
      <c r="N188" s="3">
        <v>41656</v>
      </c>
      <c r="O188" s="2" t="s">
        <v>2102</v>
      </c>
      <c r="P188" s="2" t="s">
        <v>1613</v>
      </c>
      <c r="Q188" s="2" t="s">
        <v>1999</v>
      </c>
      <c r="R188" s="2" t="s">
        <v>2146</v>
      </c>
      <c r="S188" s="2" t="s">
        <v>2215</v>
      </c>
      <c r="T188" s="2" t="s">
        <v>2217</v>
      </c>
      <c r="U188" s="2" t="s">
        <v>4642</v>
      </c>
      <c r="V188" s="2">
        <v>0.3</v>
      </c>
      <c r="W188" s="2">
        <v>1669</v>
      </c>
      <c r="X188" s="23">
        <v>0.3</v>
      </c>
      <c r="Y188" s="9">
        <v>1775</v>
      </c>
      <c r="Z188" s="17">
        <f t="shared" si="5"/>
        <v>5.13117</v>
      </c>
      <c r="AA188" s="2" t="s">
        <v>351</v>
      </c>
      <c r="AB188" s="2" t="s">
        <v>275</v>
      </c>
      <c r="AC188" s="2" t="s">
        <v>41</v>
      </c>
      <c r="AD188" s="2" t="s">
        <v>42</v>
      </c>
      <c r="AE188" s="2" t="s">
        <v>43</v>
      </c>
      <c r="AF188" s="2" t="s">
        <v>2144</v>
      </c>
      <c r="AG188" s="4"/>
    </row>
    <row r="189" spans="1:33" x14ac:dyDescent="0.25">
      <c r="A189" s="2">
        <v>2014</v>
      </c>
      <c r="B189" s="2">
        <v>393</v>
      </c>
      <c r="C189" s="2" t="s">
        <v>2098</v>
      </c>
      <c r="D189" s="2" t="s">
        <v>2099</v>
      </c>
      <c r="E189" s="2" t="s">
        <v>2100</v>
      </c>
      <c r="F189" s="2" t="s">
        <v>1610</v>
      </c>
      <c r="G189" s="2" t="s">
        <v>1968</v>
      </c>
      <c r="H189" s="2"/>
      <c r="I189" s="2" t="s">
        <v>393</v>
      </c>
      <c r="J189" s="2" t="s">
        <v>111</v>
      </c>
      <c r="K189" s="2" t="s">
        <v>4659</v>
      </c>
      <c r="L189" s="2" t="s">
        <v>4636</v>
      </c>
      <c r="M189" s="2" t="s">
        <v>4684</v>
      </c>
      <c r="N189" s="3">
        <v>41657</v>
      </c>
      <c r="O189" s="2" t="s">
        <v>2102</v>
      </c>
      <c r="P189" s="2" t="s">
        <v>1613</v>
      </c>
      <c r="Q189" s="2" t="s">
        <v>1999</v>
      </c>
      <c r="R189" s="2" t="s">
        <v>2146</v>
      </c>
      <c r="S189" s="2" t="s">
        <v>2215</v>
      </c>
      <c r="T189" s="2" t="s">
        <v>2217</v>
      </c>
      <c r="U189" s="2" t="s">
        <v>4642</v>
      </c>
      <c r="V189" s="2">
        <v>0.3</v>
      </c>
      <c r="W189" s="2">
        <v>1669</v>
      </c>
      <c r="X189" s="23">
        <v>0.3</v>
      </c>
      <c r="Y189" s="9">
        <v>1775</v>
      </c>
      <c r="Z189" s="17">
        <f t="shared" ref="Z189:Z252" si="6">X189*Y189*8760/1000000*1.1</f>
        <v>5.13117</v>
      </c>
      <c r="AA189" s="2" t="s">
        <v>351</v>
      </c>
      <c r="AB189" s="2" t="s">
        <v>275</v>
      </c>
      <c r="AC189" s="2" t="s">
        <v>41</v>
      </c>
      <c r="AD189" s="2" t="s">
        <v>42</v>
      </c>
      <c r="AE189" s="2" t="s">
        <v>43</v>
      </c>
      <c r="AF189" s="2" t="s">
        <v>2144</v>
      </c>
      <c r="AG189" s="4"/>
    </row>
    <row r="190" spans="1:33" x14ac:dyDescent="0.25">
      <c r="A190" s="2">
        <v>2014</v>
      </c>
      <c r="B190" s="2">
        <v>249</v>
      </c>
      <c r="C190" s="2" t="s">
        <v>2098</v>
      </c>
      <c r="D190" s="2" t="s">
        <v>2099</v>
      </c>
      <c r="E190" s="2" t="s">
        <v>2100</v>
      </c>
      <c r="F190" s="2" t="s">
        <v>1610</v>
      </c>
      <c r="G190" s="2" t="s">
        <v>1968</v>
      </c>
      <c r="H190" s="2"/>
      <c r="I190" s="2" t="s">
        <v>393</v>
      </c>
      <c r="J190" s="2" t="s">
        <v>206</v>
      </c>
      <c r="K190" s="2" t="s">
        <v>4661</v>
      </c>
      <c r="L190" s="2" t="s">
        <v>4636</v>
      </c>
      <c r="M190" s="2" t="s">
        <v>4684</v>
      </c>
      <c r="N190" s="3">
        <v>41653</v>
      </c>
      <c r="O190" s="2" t="s">
        <v>2102</v>
      </c>
      <c r="P190" s="2" t="s">
        <v>1613</v>
      </c>
      <c r="Q190" s="2" t="s">
        <v>1999</v>
      </c>
      <c r="R190" s="2" t="s">
        <v>2146</v>
      </c>
      <c r="S190" s="2" t="s">
        <v>2222</v>
      </c>
      <c r="T190" s="2" t="s">
        <v>2223</v>
      </c>
      <c r="U190" s="2" t="s">
        <v>4642</v>
      </c>
      <c r="V190" s="2">
        <v>0.3</v>
      </c>
      <c r="W190" s="2">
        <v>1698</v>
      </c>
      <c r="X190" s="23">
        <v>0.3</v>
      </c>
      <c r="Y190" s="9">
        <v>1775</v>
      </c>
      <c r="Z190" s="17">
        <f t="shared" si="6"/>
        <v>5.13117</v>
      </c>
      <c r="AA190" s="2" t="s">
        <v>351</v>
      </c>
      <c r="AB190" s="2" t="s">
        <v>275</v>
      </c>
      <c r="AC190" s="2" t="s">
        <v>41</v>
      </c>
      <c r="AD190" s="2" t="s">
        <v>42</v>
      </c>
      <c r="AE190" s="2" t="s">
        <v>43</v>
      </c>
      <c r="AF190" s="2" t="s">
        <v>2144</v>
      </c>
      <c r="AG190" s="4"/>
    </row>
    <row r="191" spans="1:33" x14ac:dyDescent="0.25">
      <c r="A191" s="2">
        <v>2014</v>
      </c>
      <c r="B191" s="2">
        <v>282</v>
      </c>
      <c r="C191" s="2" t="s">
        <v>2098</v>
      </c>
      <c r="D191" s="2" t="s">
        <v>2099</v>
      </c>
      <c r="E191" s="2" t="s">
        <v>2100</v>
      </c>
      <c r="F191" s="2" t="s">
        <v>1610</v>
      </c>
      <c r="G191" s="2" t="s">
        <v>1968</v>
      </c>
      <c r="H191" s="2"/>
      <c r="I191" s="2" t="s">
        <v>393</v>
      </c>
      <c r="J191" s="2" t="s">
        <v>206</v>
      </c>
      <c r="K191" s="2" t="s">
        <v>4661</v>
      </c>
      <c r="L191" s="2" t="s">
        <v>4636</v>
      </c>
      <c r="M191" s="2" t="s">
        <v>4684</v>
      </c>
      <c r="N191" s="3">
        <v>41654</v>
      </c>
      <c r="O191" s="2" t="s">
        <v>2102</v>
      </c>
      <c r="P191" s="2" t="s">
        <v>1613</v>
      </c>
      <c r="Q191" s="2" t="s">
        <v>1999</v>
      </c>
      <c r="R191" s="2" t="s">
        <v>2146</v>
      </c>
      <c r="S191" s="2" t="s">
        <v>2222</v>
      </c>
      <c r="T191" s="2" t="s">
        <v>2223</v>
      </c>
      <c r="U191" s="2" t="s">
        <v>4642</v>
      </c>
      <c r="V191" s="2">
        <v>0.3</v>
      </c>
      <c r="W191" s="2">
        <v>1698</v>
      </c>
      <c r="X191" s="23">
        <v>0.3</v>
      </c>
      <c r="Y191" s="9">
        <v>1775</v>
      </c>
      <c r="Z191" s="17">
        <f t="shared" si="6"/>
        <v>5.13117</v>
      </c>
      <c r="AA191" s="2" t="s">
        <v>351</v>
      </c>
      <c r="AB191" s="2" t="s">
        <v>275</v>
      </c>
      <c r="AC191" s="2" t="s">
        <v>41</v>
      </c>
      <c r="AD191" s="2" t="s">
        <v>42</v>
      </c>
      <c r="AE191" s="2" t="s">
        <v>43</v>
      </c>
      <c r="AF191" s="2" t="s">
        <v>2144</v>
      </c>
      <c r="AG191" s="4"/>
    </row>
    <row r="192" spans="1:33" x14ac:dyDescent="0.25">
      <c r="A192" s="2">
        <v>2014</v>
      </c>
      <c r="B192" s="2">
        <v>320</v>
      </c>
      <c r="C192" s="2" t="s">
        <v>2098</v>
      </c>
      <c r="D192" s="2" t="s">
        <v>2099</v>
      </c>
      <c r="E192" s="2" t="s">
        <v>2100</v>
      </c>
      <c r="F192" s="2" t="s">
        <v>1610</v>
      </c>
      <c r="G192" s="2" t="s">
        <v>1968</v>
      </c>
      <c r="H192" s="2"/>
      <c r="I192" s="2" t="s">
        <v>393</v>
      </c>
      <c r="J192" s="2" t="s">
        <v>206</v>
      </c>
      <c r="K192" s="2" t="s">
        <v>4661</v>
      </c>
      <c r="L192" s="2" t="s">
        <v>4636</v>
      </c>
      <c r="M192" s="2" t="s">
        <v>4684</v>
      </c>
      <c r="N192" s="3">
        <v>41655</v>
      </c>
      <c r="O192" s="2" t="s">
        <v>2102</v>
      </c>
      <c r="P192" s="2" t="s">
        <v>1613</v>
      </c>
      <c r="Q192" s="2" t="s">
        <v>1999</v>
      </c>
      <c r="R192" s="2" t="s">
        <v>2146</v>
      </c>
      <c r="S192" s="2" t="s">
        <v>2222</v>
      </c>
      <c r="T192" s="2" t="s">
        <v>2223</v>
      </c>
      <c r="U192" s="2" t="s">
        <v>4642</v>
      </c>
      <c r="V192" s="2">
        <v>0.3</v>
      </c>
      <c r="W192" s="2">
        <v>1698</v>
      </c>
      <c r="X192" s="23">
        <v>0.3</v>
      </c>
      <c r="Y192" s="9">
        <v>1775</v>
      </c>
      <c r="Z192" s="17">
        <f t="shared" si="6"/>
        <v>5.13117</v>
      </c>
      <c r="AA192" s="2" t="s">
        <v>351</v>
      </c>
      <c r="AB192" s="2" t="s">
        <v>275</v>
      </c>
      <c r="AC192" s="2" t="s">
        <v>41</v>
      </c>
      <c r="AD192" s="2" t="s">
        <v>42</v>
      </c>
      <c r="AE192" s="2" t="s">
        <v>43</v>
      </c>
      <c r="AF192" s="2" t="s">
        <v>2144</v>
      </c>
      <c r="AG192" s="4"/>
    </row>
    <row r="193" spans="1:33" x14ac:dyDescent="0.25">
      <c r="A193" s="2">
        <v>2014</v>
      </c>
      <c r="B193" s="2">
        <v>359</v>
      </c>
      <c r="C193" s="2" t="s">
        <v>2098</v>
      </c>
      <c r="D193" s="2" t="s">
        <v>2099</v>
      </c>
      <c r="E193" s="2" t="s">
        <v>2100</v>
      </c>
      <c r="F193" s="2" t="s">
        <v>1610</v>
      </c>
      <c r="G193" s="2" t="s">
        <v>1968</v>
      </c>
      <c r="H193" s="2"/>
      <c r="I193" s="2" t="s">
        <v>393</v>
      </c>
      <c r="J193" s="2" t="s">
        <v>206</v>
      </c>
      <c r="K193" s="2" t="s">
        <v>4661</v>
      </c>
      <c r="L193" s="2" t="s">
        <v>4636</v>
      </c>
      <c r="M193" s="2" t="s">
        <v>4684</v>
      </c>
      <c r="N193" s="3">
        <v>41656</v>
      </c>
      <c r="O193" s="2" t="s">
        <v>2102</v>
      </c>
      <c r="P193" s="2" t="s">
        <v>1613</v>
      </c>
      <c r="Q193" s="2" t="s">
        <v>1999</v>
      </c>
      <c r="R193" s="2" t="s">
        <v>2146</v>
      </c>
      <c r="S193" s="2" t="s">
        <v>2222</v>
      </c>
      <c r="T193" s="2" t="s">
        <v>2223</v>
      </c>
      <c r="U193" s="2" t="s">
        <v>4642</v>
      </c>
      <c r="V193" s="2">
        <v>0.3</v>
      </c>
      <c r="W193" s="2">
        <v>1698</v>
      </c>
      <c r="X193" s="23">
        <v>0.3</v>
      </c>
      <c r="Y193" s="9">
        <v>1775</v>
      </c>
      <c r="Z193" s="17">
        <f t="shared" si="6"/>
        <v>5.13117</v>
      </c>
      <c r="AA193" s="2" t="s">
        <v>351</v>
      </c>
      <c r="AB193" s="2" t="s">
        <v>275</v>
      </c>
      <c r="AC193" s="2" t="s">
        <v>41</v>
      </c>
      <c r="AD193" s="2" t="s">
        <v>42</v>
      </c>
      <c r="AE193" s="2" t="s">
        <v>43</v>
      </c>
      <c r="AF193" s="2" t="s">
        <v>2144</v>
      </c>
      <c r="AG193" s="4"/>
    </row>
    <row r="194" spans="1:33" x14ac:dyDescent="0.25">
      <c r="A194" s="2">
        <v>2014</v>
      </c>
      <c r="B194" s="2">
        <v>397</v>
      </c>
      <c r="C194" s="2" t="s">
        <v>2098</v>
      </c>
      <c r="D194" s="2" t="s">
        <v>2099</v>
      </c>
      <c r="E194" s="2" t="s">
        <v>2100</v>
      </c>
      <c r="F194" s="2" t="s">
        <v>1610</v>
      </c>
      <c r="G194" s="2" t="s">
        <v>1968</v>
      </c>
      <c r="H194" s="2"/>
      <c r="I194" s="2" t="s">
        <v>393</v>
      </c>
      <c r="J194" s="2" t="s">
        <v>206</v>
      </c>
      <c r="K194" s="2" t="s">
        <v>4661</v>
      </c>
      <c r="L194" s="2" t="s">
        <v>4636</v>
      </c>
      <c r="M194" s="2" t="s">
        <v>4684</v>
      </c>
      <c r="N194" s="3">
        <v>41657</v>
      </c>
      <c r="O194" s="2" t="s">
        <v>2102</v>
      </c>
      <c r="P194" s="2" t="s">
        <v>1613</v>
      </c>
      <c r="Q194" s="2" t="s">
        <v>1999</v>
      </c>
      <c r="R194" s="2" t="s">
        <v>2146</v>
      </c>
      <c r="S194" s="2" t="s">
        <v>2222</v>
      </c>
      <c r="T194" s="2" t="s">
        <v>2223</v>
      </c>
      <c r="U194" s="2" t="s">
        <v>4642</v>
      </c>
      <c r="V194" s="2">
        <v>0.3</v>
      </c>
      <c r="W194" s="2">
        <v>1698</v>
      </c>
      <c r="X194" s="23">
        <v>0.3</v>
      </c>
      <c r="Y194" s="9">
        <v>1775</v>
      </c>
      <c r="Z194" s="17">
        <f t="shared" si="6"/>
        <v>5.13117</v>
      </c>
      <c r="AA194" s="2" t="s">
        <v>351</v>
      </c>
      <c r="AB194" s="2" t="s">
        <v>275</v>
      </c>
      <c r="AC194" s="2" t="s">
        <v>41</v>
      </c>
      <c r="AD194" s="2" t="s">
        <v>42</v>
      </c>
      <c r="AE194" s="2" t="s">
        <v>43</v>
      </c>
      <c r="AF194" s="2" t="s">
        <v>2144</v>
      </c>
      <c r="AG194" s="4"/>
    </row>
    <row r="195" spans="1:33" x14ac:dyDescent="0.25">
      <c r="A195" s="2">
        <v>2014</v>
      </c>
      <c r="B195" s="2">
        <v>251</v>
      </c>
      <c r="C195" s="2" t="s">
        <v>2098</v>
      </c>
      <c r="D195" s="2" t="s">
        <v>2099</v>
      </c>
      <c r="E195" s="2" t="s">
        <v>2100</v>
      </c>
      <c r="F195" s="2" t="s">
        <v>1610</v>
      </c>
      <c r="G195" s="2" t="s">
        <v>1968</v>
      </c>
      <c r="H195" s="2"/>
      <c r="I195" s="2" t="s">
        <v>393</v>
      </c>
      <c r="J195" s="2" t="s">
        <v>289</v>
      </c>
      <c r="K195" s="2" t="s">
        <v>4662</v>
      </c>
      <c r="L195" s="2" t="s">
        <v>4636</v>
      </c>
      <c r="M195" s="2" t="s">
        <v>4684</v>
      </c>
      <c r="N195" s="3">
        <v>41653</v>
      </c>
      <c r="O195" s="2" t="s">
        <v>2102</v>
      </c>
      <c r="P195" s="2" t="s">
        <v>1613</v>
      </c>
      <c r="Q195" s="2" t="s">
        <v>1999</v>
      </c>
      <c r="R195" s="2" t="s">
        <v>2146</v>
      </c>
      <c r="S195" s="2" t="s">
        <v>2212</v>
      </c>
      <c r="T195" s="2" t="s">
        <v>2224</v>
      </c>
      <c r="U195" s="2" t="s">
        <v>4642</v>
      </c>
      <c r="V195" s="2">
        <v>0.3</v>
      </c>
      <c r="W195" s="2">
        <v>1698</v>
      </c>
      <c r="X195" s="23">
        <v>0.3</v>
      </c>
      <c r="Y195" s="9">
        <v>1775</v>
      </c>
      <c r="Z195" s="17">
        <f t="shared" si="6"/>
        <v>5.13117</v>
      </c>
      <c r="AA195" s="2" t="s">
        <v>351</v>
      </c>
      <c r="AB195" s="2" t="s">
        <v>275</v>
      </c>
      <c r="AC195" s="2" t="s">
        <v>41</v>
      </c>
      <c r="AD195" s="2" t="s">
        <v>42</v>
      </c>
      <c r="AE195" s="2" t="s">
        <v>43</v>
      </c>
      <c r="AF195" s="2" t="s">
        <v>2144</v>
      </c>
      <c r="AG195" s="4"/>
    </row>
    <row r="196" spans="1:33" x14ac:dyDescent="0.25">
      <c r="A196" s="2">
        <v>2014</v>
      </c>
      <c r="B196" s="2">
        <v>285</v>
      </c>
      <c r="C196" s="2" t="s">
        <v>2098</v>
      </c>
      <c r="D196" s="2" t="s">
        <v>2099</v>
      </c>
      <c r="E196" s="2" t="s">
        <v>2100</v>
      </c>
      <c r="F196" s="2" t="s">
        <v>1610</v>
      </c>
      <c r="G196" s="2" t="s">
        <v>1968</v>
      </c>
      <c r="H196" s="2"/>
      <c r="I196" s="2" t="s">
        <v>393</v>
      </c>
      <c r="J196" s="2" t="s">
        <v>289</v>
      </c>
      <c r="K196" s="2" t="s">
        <v>4662</v>
      </c>
      <c r="L196" s="2" t="s">
        <v>4636</v>
      </c>
      <c r="M196" s="2" t="s">
        <v>4684</v>
      </c>
      <c r="N196" s="3">
        <v>41654</v>
      </c>
      <c r="O196" s="2" t="s">
        <v>2102</v>
      </c>
      <c r="P196" s="2" t="s">
        <v>1613</v>
      </c>
      <c r="Q196" s="2" t="s">
        <v>1999</v>
      </c>
      <c r="R196" s="2" t="s">
        <v>2146</v>
      </c>
      <c r="S196" s="2" t="s">
        <v>2212</v>
      </c>
      <c r="T196" s="2" t="s">
        <v>2224</v>
      </c>
      <c r="U196" s="2" t="s">
        <v>4642</v>
      </c>
      <c r="V196" s="2">
        <v>0.3</v>
      </c>
      <c r="W196" s="2">
        <v>1698</v>
      </c>
      <c r="X196" s="23">
        <v>0.3</v>
      </c>
      <c r="Y196" s="9">
        <v>1775</v>
      </c>
      <c r="Z196" s="17">
        <f t="shared" si="6"/>
        <v>5.13117</v>
      </c>
      <c r="AA196" s="2" t="s">
        <v>351</v>
      </c>
      <c r="AB196" s="2" t="s">
        <v>275</v>
      </c>
      <c r="AC196" s="2" t="s">
        <v>41</v>
      </c>
      <c r="AD196" s="2" t="s">
        <v>42</v>
      </c>
      <c r="AE196" s="2" t="s">
        <v>43</v>
      </c>
      <c r="AF196" s="2" t="s">
        <v>2144</v>
      </c>
      <c r="AG196" s="4"/>
    </row>
    <row r="197" spans="1:33" x14ac:dyDescent="0.25">
      <c r="A197" s="2">
        <v>2014</v>
      </c>
      <c r="B197" s="2">
        <v>324</v>
      </c>
      <c r="C197" s="2" t="s">
        <v>2098</v>
      </c>
      <c r="D197" s="2" t="s">
        <v>2099</v>
      </c>
      <c r="E197" s="2" t="s">
        <v>2100</v>
      </c>
      <c r="F197" s="2" t="s">
        <v>1610</v>
      </c>
      <c r="G197" s="2" t="s">
        <v>1968</v>
      </c>
      <c r="H197" s="2"/>
      <c r="I197" s="2" t="s">
        <v>393</v>
      </c>
      <c r="J197" s="2" t="s">
        <v>289</v>
      </c>
      <c r="K197" s="2" t="s">
        <v>4662</v>
      </c>
      <c r="L197" s="2" t="s">
        <v>4636</v>
      </c>
      <c r="M197" s="2" t="s">
        <v>4684</v>
      </c>
      <c r="N197" s="3">
        <v>41655</v>
      </c>
      <c r="O197" s="2" t="s">
        <v>2102</v>
      </c>
      <c r="P197" s="2" t="s">
        <v>1613</v>
      </c>
      <c r="Q197" s="2" t="s">
        <v>1999</v>
      </c>
      <c r="R197" s="2" t="s">
        <v>2146</v>
      </c>
      <c r="S197" s="2" t="s">
        <v>2212</v>
      </c>
      <c r="T197" s="2" t="s">
        <v>2224</v>
      </c>
      <c r="U197" s="2" t="s">
        <v>4642</v>
      </c>
      <c r="V197" s="2">
        <v>0.3</v>
      </c>
      <c r="W197" s="2">
        <v>1698</v>
      </c>
      <c r="X197" s="23">
        <v>0.3</v>
      </c>
      <c r="Y197" s="9">
        <v>1775</v>
      </c>
      <c r="Z197" s="17">
        <f t="shared" si="6"/>
        <v>5.13117</v>
      </c>
      <c r="AA197" s="2" t="s">
        <v>351</v>
      </c>
      <c r="AB197" s="2" t="s">
        <v>275</v>
      </c>
      <c r="AC197" s="2" t="s">
        <v>41</v>
      </c>
      <c r="AD197" s="2" t="s">
        <v>42</v>
      </c>
      <c r="AE197" s="2" t="s">
        <v>43</v>
      </c>
      <c r="AF197" s="2" t="s">
        <v>2144</v>
      </c>
      <c r="AG197" s="4"/>
    </row>
    <row r="198" spans="1:33" x14ac:dyDescent="0.25">
      <c r="A198" s="2">
        <v>2014</v>
      </c>
      <c r="B198" s="2">
        <v>363</v>
      </c>
      <c r="C198" s="2" t="s">
        <v>2098</v>
      </c>
      <c r="D198" s="2" t="s">
        <v>2099</v>
      </c>
      <c r="E198" s="2" t="s">
        <v>2100</v>
      </c>
      <c r="F198" s="2" t="s">
        <v>1610</v>
      </c>
      <c r="G198" s="2" t="s">
        <v>1968</v>
      </c>
      <c r="H198" s="2"/>
      <c r="I198" s="2" t="s">
        <v>393</v>
      </c>
      <c r="J198" s="2" t="s">
        <v>289</v>
      </c>
      <c r="K198" s="2" t="s">
        <v>4662</v>
      </c>
      <c r="L198" s="2" t="s">
        <v>4636</v>
      </c>
      <c r="M198" s="2" t="s">
        <v>4684</v>
      </c>
      <c r="N198" s="3">
        <v>41656</v>
      </c>
      <c r="O198" s="2" t="s">
        <v>2102</v>
      </c>
      <c r="P198" s="2" t="s">
        <v>1613</v>
      </c>
      <c r="Q198" s="2" t="s">
        <v>1999</v>
      </c>
      <c r="R198" s="2" t="s">
        <v>2146</v>
      </c>
      <c r="S198" s="2" t="s">
        <v>2212</v>
      </c>
      <c r="T198" s="2" t="s">
        <v>2224</v>
      </c>
      <c r="U198" s="2" t="s">
        <v>4642</v>
      </c>
      <c r="V198" s="2">
        <v>0.3</v>
      </c>
      <c r="W198" s="2">
        <v>1698</v>
      </c>
      <c r="X198" s="23">
        <v>0.3</v>
      </c>
      <c r="Y198" s="9">
        <v>1775</v>
      </c>
      <c r="Z198" s="17">
        <f t="shared" si="6"/>
        <v>5.13117</v>
      </c>
      <c r="AA198" s="2" t="s">
        <v>351</v>
      </c>
      <c r="AB198" s="2" t="s">
        <v>275</v>
      </c>
      <c r="AC198" s="2" t="s">
        <v>41</v>
      </c>
      <c r="AD198" s="2" t="s">
        <v>42</v>
      </c>
      <c r="AE198" s="2" t="s">
        <v>43</v>
      </c>
      <c r="AF198" s="2" t="s">
        <v>2144</v>
      </c>
      <c r="AG198" s="4"/>
    </row>
    <row r="199" spans="1:33" x14ac:dyDescent="0.25">
      <c r="A199" s="2">
        <v>2014</v>
      </c>
      <c r="B199" s="2">
        <v>402</v>
      </c>
      <c r="C199" s="2" t="s">
        <v>2098</v>
      </c>
      <c r="D199" s="2" t="s">
        <v>2099</v>
      </c>
      <c r="E199" s="2" t="s">
        <v>2100</v>
      </c>
      <c r="F199" s="2" t="s">
        <v>1610</v>
      </c>
      <c r="G199" s="2" t="s">
        <v>1968</v>
      </c>
      <c r="H199" s="2"/>
      <c r="I199" s="2" t="s">
        <v>393</v>
      </c>
      <c r="J199" s="2" t="s">
        <v>289</v>
      </c>
      <c r="K199" s="2" t="s">
        <v>4662</v>
      </c>
      <c r="L199" s="2" t="s">
        <v>4636</v>
      </c>
      <c r="M199" s="2" t="s">
        <v>4684</v>
      </c>
      <c r="N199" s="3">
        <v>41657</v>
      </c>
      <c r="O199" s="2" t="s">
        <v>2102</v>
      </c>
      <c r="P199" s="2" t="s">
        <v>1613</v>
      </c>
      <c r="Q199" s="2" t="s">
        <v>1999</v>
      </c>
      <c r="R199" s="2" t="s">
        <v>2146</v>
      </c>
      <c r="S199" s="2" t="s">
        <v>2212</v>
      </c>
      <c r="T199" s="2" t="s">
        <v>2224</v>
      </c>
      <c r="U199" s="2" t="s">
        <v>4642</v>
      </c>
      <c r="V199" s="2">
        <v>0.3</v>
      </c>
      <c r="W199" s="2">
        <v>1698</v>
      </c>
      <c r="X199" s="23">
        <v>0.3</v>
      </c>
      <c r="Y199" s="9">
        <v>1775</v>
      </c>
      <c r="Z199" s="17">
        <f t="shared" si="6"/>
        <v>5.13117</v>
      </c>
      <c r="AA199" s="2" t="s">
        <v>351</v>
      </c>
      <c r="AB199" s="2" t="s">
        <v>275</v>
      </c>
      <c r="AC199" s="2" t="s">
        <v>41</v>
      </c>
      <c r="AD199" s="2" t="s">
        <v>42</v>
      </c>
      <c r="AE199" s="2" t="s">
        <v>43</v>
      </c>
      <c r="AF199" s="2" t="s">
        <v>2144</v>
      </c>
      <c r="AG199" s="4"/>
    </row>
    <row r="200" spans="1:33" x14ac:dyDescent="0.25">
      <c r="A200" s="2">
        <v>2014</v>
      </c>
      <c r="B200" s="2">
        <v>256</v>
      </c>
      <c r="C200" s="2" t="s">
        <v>2098</v>
      </c>
      <c r="D200" s="2" t="s">
        <v>2099</v>
      </c>
      <c r="E200" s="2" t="s">
        <v>2100</v>
      </c>
      <c r="F200" s="2" t="s">
        <v>1610</v>
      </c>
      <c r="G200" s="2" t="s">
        <v>1968</v>
      </c>
      <c r="H200" s="2"/>
      <c r="I200" s="2" t="s">
        <v>393</v>
      </c>
      <c r="J200" s="2" t="s">
        <v>293</v>
      </c>
      <c r="K200" s="2" t="s">
        <v>4664</v>
      </c>
      <c r="L200" s="2" t="s">
        <v>4636</v>
      </c>
      <c r="M200" s="2" t="s">
        <v>4684</v>
      </c>
      <c r="N200" s="3">
        <v>41653</v>
      </c>
      <c r="O200" s="2" t="s">
        <v>2102</v>
      </c>
      <c r="P200" s="2" t="s">
        <v>1613</v>
      </c>
      <c r="Q200" s="2" t="s">
        <v>1999</v>
      </c>
      <c r="R200" s="2" t="s">
        <v>2146</v>
      </c>
      <c r="S200" s="2" t="s">
        <v>2230</v>
      </c>
      <c r="T200" s="2" t="s">
        <v>2231</v>
      </c>
      <c r="U200" s="2" t="s">
        <v>4642</v>
      </c>
      <c r="V200" s="2">
        <v>0.3</v>
      </c>
      <c r="W200" s="2">
        <v>1769</v>
      </c>
      <c r="X200" s="23">
        <v>0.3</v>
      </c>
      <c r="Y200" s="9">
        <v>1775</v>
      </c>
      <c r="Z200" s="17">
        <f t="shared" si="6"/>
        <v>5.13117</v>
      </c>
      <c r="AA200" s="2" t="s">
        <v>351</v>
      </c>
      <c r="AB200" s="2" t="s">
        <v>275</v>
      </c>
      <c r="AC200" s="2" t="s">
        <v>41</v>
      </c>
      <c r="AD200" s="2" t="s">
        <v>42</v>
      </c>
      <c r="AE200" s="2" t="s">
        <v>43</v>
      </c>
      <c r="AF200" s="2" t="s">
        <v>2144</v>
      </c>
      <c r="AG200" s="4"/>
    </row>
    <row r="201" spans="1:33" x14ac:dyDescent="0.25">
      <c r="A201" s="2">
        <v>2014</v>
      </c>
      <c r="B201" s="2">
        <v>291</v>
      </c>
      <c r="C201" s="2" t="s">
        <v>2098</v>
      </c>
      <c r="D201" s="2" t="s">
        <v>2099</v>
      </c>
      <c r="E201" s="2" t="s">
        <v>2100</v>
      </c>
      <c r="F201" s="2" t="s">
        <v>1610</v>
      </c>
      <c r="G201" s="2" t="s">
        <v>1968</v>
      </c>
      <c r="H201" s="2"/>
      <c r="I201" s="2" t="s">
        <v>393</v>
      </c>
      <c r="J201" s="2" t="s">
        <v>293</v>
      </c>
      <c r="K201" s="2" t="s">
        <v>4664</v>
      </c>
      <c r="L201" s="2" t="s">
        <v>4636</v>
      </c>
      <c r="M201" s="2" t="s">
        <v>4684</v>
      </c>
      <c r="N201" s="3">
        <v>41654</v>
      </c>
      <c r="O201" s="2" t="s">
        <v>2102</v>
      </c>
      <c r="P201" s="2" t="s">
        <v>1613</v>
      </c>
      <c r="Q201" s="2" t="s">
        <v>1999</v>
      </c>
      <c r="R201" s="2" t="s">
        <v>2146</v>
      </c>
      <c r="S201" s="2" t="s">
        <v>2230</v>
      </c>
      <c r="T201" s="2" t="s">
        <v>2231</v>
      </c>
      <c r="U201" s="2" t="s">
        <v>4642</v>
      </c>
      <c r="V201" s="2">
        <v>0.3</v>
      </c>
      <c r="W201" s="2">
        <v>1769</v>
      </c>
      <c r="X201" s="23">
        <v>0.3</v>
      </c>
      <c r="Y201" s="9">
        <v>1775</v>
      </c>
      <c r="Z201" s="17">
        <f t="shared" si="6"/>
        <v>5.13117</v>
      </c>
      <c r="AA201" s="2" t="s">
        <v>351</v>
      </c>
      <c r="AB201" s="2" t="s">
        <v>275</v>
      </c>
      <c r="AC201" s="2" t="s">
        <v>41</v>
      </c>
      <c r="AD201" s="2" t="s">
        <v>42</v>
      </c>
      <c r="AE201" s="2" t="s">
        <v>43</v>
      </c>
      <c r="AF201" s="2" t="s">
        <v>2144</v>
      </c>
      <c r="AG201" s="4"/>
    </row>
    <row r="202" spans="1:33" x14ac:dyDescent="0.25">
      <c r="A202" s="2">
        <v>2014</v>
      </c>
      <c r="B202" s="2">
        <v>328</v>
      </c>
      <c r="C202" s="2" t="s">
        <v>2098</v>
      </c>
      <c r="D202" s="2" t="s">
        <v>2099</v>
      </c>
      <c r="E202" s="2" t="s">
        <v>2100</v>
      </c>
      <c r="F202" s="2" t="s">
        <v>1610</v>
      </c>
      <c r="G202" s="2" t="s">
        <v>1968</v>
      </c>
      <c r="H202" s="2"/>
      <c r="I202" s="2" t="s">
        <v>393</v>
      </c>
      <c r="J202" s="2" t="s">
        <v>293</v>
      </c>
      <c r="K202" s="2" t="s">
        <v>4664</v>
      </c>
      <c r="L202" s="2" t="s">
        <v>4636</v>
      </c>
      <c r="M202" s="2" t="s">
        <v>4684</v>
      </c>
      <c r="N202" s="3">
        <v>41655</v>
      </c>
      <c r="O202" s="2" t="s">
        <v>2102</v>
      </c>
      <c r="P202" s="2" t="s">
        <v>1613</v>
      </c>
      <c r="Q202" s="2" t="s">
        <v>1999</v>
      </c>
      <c r="R202" s="2" t="s">
        <v>2146</v>
      </c>
      <c r="S202" s="2" t="s">
        <v>2230</v>
      </c>
      <c r="T202" s="2" t="s">
        <v>2231</v>
      </c>
      <c r="U202" s="2" t="s">
        <v>4642</v>
      </c>
      <c r="V202" s="2">
        <v>0.3</v>
      </c>
      <c r="W202" s="2">
        <v>1769</v>
      </c>
      <c r="X202" s="23">
        <v>0.3</v>
      </c>
      <c r="Y202" s="9">
        <v>1775</v>
      </c>
      <c r="Z202" s="17">
        <f t="shared" si="6"/>
        <v>5.13117</v>
      </c>
      <c r="AA202" s="2" t="s">
        <v>351</v>
      </c>
      <c r="AB202" s="2" t="s">
        <v>275</v>
      </c>
      <c r="AC202" s="2" t="s">
        <v>41</v>
      </c>
      <c r="AD202" s="2" t="s">
        <v>42</v>
      </c>
      <c r="AE202" s="2" t="s">
        <v>43</v>
      </c>
      <c r="AF202" s="2" t="s">
        <v>2144</v>
      </c>
      <c r="AG202" s="4"/>
    </row>
    <row r="203" spans="1:33" x14ac:dyDescent="0.25">
      <c r="A203" s="2">
        <v>2014</v>
      </c>
      <c r="B203" s="2">
        <v>368</v>
      </c>
      <c r="C203" s="2" t="s">
        <v>2098</v>
      </c>
      <c r="D203" s="2" t="s">
        <v>2099</v>
      </c>
      <c r="E203" s="2" t="s">
        <v>2100</v>
      </c>
      <c r="F203" s="2" t="s">
        <v>1610</v>
      </c>
      <c r="G203" s="2" t="s">
        <v>1968</v>
      </c>
      <c r="H203" s="2"/>
      <c r="I203" s="2" t="s">
        <v>393</v>
      </c>
      <c r="J203" s="2" t="s">
        <v>293</v>
      </c>
      <c r="K203" s="2" t="s">
        <v>4664</v>
      </c>
      <c r="L203" s="2" t="s">
        <v>4636</v>
      </c>
      <c r="M203" s="2" t="s">
        <v>4684</v>
      </c>
      <c r="N203" s="3">
        <v>41656</v>
      </c>
      <c r="O203" s="2" t="s">
        <v>2102</v>
      </c>
      <c r="P203" s="2" t="s">
        <v>1613</v>
      </c>
      <c r="Q203" s="2" t="s">
        <v>1999</v>
      </c>
      <c r="R203" s="2" t="s">
        <v>2146</v>
      </c>
      <c r="S203" s="2" t="s">
        <v>2230</v>
      </c>
      <c r="T203" s="2" t="s">
        <v>2231</v>
      </c>
      <c r="U203" s="2" t="s">
        <v>4642</v>
      </c>
      <c r="V203" s="2">
        <v>0.3</v>
      </c>
      <c r="W203" s="2">
        <v>1769</v>
      </c>
      <c r="X203" s="23">
        <v>0.3</v>
      </c>
      <c r="Y203" s="9">
        <v>1775</v>
      </c>
      <c r="Z203" s="17">
        <f t="shared" si="6"/>
        <v>5.13117</v>
      </c>
      <c r="AA203" s="2" t="s">
        <v>351</v>
      </c>
      <c r="AB203" s="2" t="s">
        <v>275</v>
      </c>
      <c r="AC203" s="2" t="s">
        <v>41</v>
      </c>
      <c r="AD203" s="2" t="s">
        <v>42</v>
      </c>
      <c r="AE203" s="2" t="s">
        <v>43</v>
      </c>
      <c r="AF203" s="2" t="s">
        <v>2144</v>
      </c>
      <c r="AG203" s="4"/>
    </row>
    <row r="204" spans="1:33" x14ac:dyDescent="0.25">
      <c r="A204" s="2">
        <v>2014</v>
      </c>
      <c r="B204" s="2">
        <v>408</v>
      </c>
      <c r="C204" s="2" t="s">
        <v>2098</v>
      </c>
      <c r="D204" s="2" t="s">
        <v>2099</v>
      </c>
      <c r="E204" s="2" t="s">
        <v>2100</v>
      </c>
      <c r="F204" s="2" t="s">
        <v>1610</v>
      </c>
      <c r="G204" s="2" t="s">
        <v>1968</v>
      </c>
      <c r="H204" s="2"/>
      <c r="I204" s="2" t="s">
        <v>393</v>
      </c>
      <c r="J204" s="2" t="s">
        <v>293</v>
      </c>
      <c r="K204" s="2" t="s">
        <v>4664</v>
      </c>
      <c r="L204" s="2" t="s">
        <v>4636</v>
      </c>
      <c r="M204" s="2" t="s">
        <v>4684</v>
      </c>
      <c r="N204" s="3">
        <v>41657</v>
      </c>
      <c r="O204" s="2" t="s">
        <v>2102</v>
      </c>
      <c r="P204" s="2" t="s">
        <v>1613</v>
      </c>
      <c r="Q204" s="2" t="s">
        <v>1999</v>
      </c>
      <c r="R204" s="2" t="s">
        <v>2146</v>
      </c>
      <c r="S204" s="2" t="s">
        <v>2230</v>
      </c>
      <c r="T204" s="2" t="s">
        <v>2231</v>
      </c>
      <c r="U204" s="2" t="s">
        <v>4642</v>
      </c>
      <c r="V204" s="2">
        <v>0.3</v>
      </c>
      <c r="W204" s="2">
        <v>1769</v>
      </c>
      <c r="X204" s="23">
        <v>0.3</v>
      </c>
      <c r="Y204" s="9">
        <v>1775</v>
      </c>
      <c r="Z204" s="17">
        <f t="shared" si="6"/>
        <v>5.13117</v>
      </c>
      <c r="AA204" s="2" t="s">
        <v>351</v>
      </c>
      <c r="AB204" s="2" t="s">
        <v>275</v>
      </c>
      <c r="AC204" s="2" t="s">
        <v>41</v>
      </c>
      <c r="AD204" s="2" t="s">
        <v>42</v>
      </c>
      <c r="AE204" s="2" t="s">
        <v>43</v>
      </c>
      <c r="AF204" s="2" t="s">
        <v>2144</v>
      </c>
      <c r="AG204" s="4"/>
    </row>
    <row r="205" spans="1:33" x14ac:dyDescent="0.25">
      <c r="A205" s="2">
        <v>2013</v>
      </c>
      <c r="B205" s="2">
        <v>164</v>
      </c>
      <c r="C205" s="2" t="s">
        <v>1564</v>
      </c>
      <c r="D205" s="2" t="s">
        <v>1565</v>
      </c>
      <c r="E205" s="2" t="s">
        <v>1566</v>
      </c>
      <c r="F205" s="2" t="s">
        <v>1567</v>
      </c>
      <c r="G205" s="2" t="s">
        <v>1568</v>
      </c>
      <c r="H205" s="2"/>
      <c r="I205" s="2" t="s">
        <v>393</v>
      </c>
      <c r="J205" s="2" t="s">
        <v>291</v>
      </c>
      <c r="K205" s="2" t="s">
        <v>1569</v>
      </c>
      <c r="L205" s="2" t="s">
        <v>4636</v>
      </c>
      <c r="M205" s="2" t="s">
        <v>4684</v>
      </c>
      <c r="N205" s="3">
        <v>41556</v>
      </c>
      <c r="O205" s="2" t="s">
        <v>1570</v>
      </c>
      <c r="P205" s="2" t="s">
        <v>1231</v>
      </c>
      <c r="Q205" s="2" t="s">
        <v>1571</v>
      </c>
      <c r="R205" s="2" t="s">
        <v>1577</v>
      </c>
      <c r="S205" s="2" t="s">
        <v>1599</v>
      </c>
      <c r="T205" s="2" t="s">
        <v>4648</v>
      </c>
      <c r="U205" s="2" t="s">
        <v>4642</v>
      </c>
      <c r="V205" s="2">
        <v>0.3</v>
      </c>
      <c r="W205" s="2">
        <v>1624</v>
      </c>
      <c r="X205" s="23">
        <v>0.3</v>
      </c>
      <c r="Y205" s="2">
        <v>1775</v>
      </c>
      <c r="Z205" s="17">
        <f t="shared" si="6"/>
        <v>5.13117</v>
      </c>
      <c r="AA205" s="2" t="s">
        <v>351</v>
      </c>
      <c r="AB205" s="2" t="s">
        <v>275</v>
      </c>
      <c r="AC205" s="2" t="s">
        <v>41</v>
      </c>
      <c r="AD205" s="2" t="s">
        <v>42</v>
      </c>
      <c r="AE205" s="2" t="s">
        <v>43</v>
      </c>
      <c r="AF205" s="2"/>
      <c r="AG205" s="4"/>
    </row>
    <row r="206" spans="1:33" x14ac:dyDescent="0.25">
      <c r="A206" s="2">
        <v>2013</v>
      </c>
      <c r="B206" s="2">
        <v>165</v>
      </c>
      <c r="C206" s="2" t="s">
        <v>1564</v>
      </c>
      <c r="D206" s="2" t="s">
        <v>1565</v>
      </c>
      <c r="E206" s="2" t="s">
        <v>1566</v>
      </c>
      <c r="F206" s="2" t="s">
        <v>1567</v>
      </c>
      <c r="G206" s="2" t="s">
        <v>1568</v>
      </c>
      <c r="H206" s="2"/>
      <c r="I206" s="2" t="s">
        <v>393</v>
      </c>
      <c r="J206" s="2" t="s">
        <v>293</v>
      </c>
      <c r="K206" s="2" t="s">
        <v>1569</v>
      </c>
      <c r="L206" s="2" t="s">
        <v>4636</v>
      </c>
      <c r="M206" s="2" t="s">
        <v>4684</v>
      </c>
      <c r="N206" s="3">
        <v>41556</v>
      </c>
      <c r="O206" s="2" t="s">
        <v>1570</v>
      </c>
      <c r="P206" s="2" t="s">
        <v>1231</v>
      </c>
      <c r="Q206" s="2" t="s">
        <v>1571</v>
      </c>
      <c r="R206" s="2" t="s">
        <v>1577</v>
      </c>
      <c r="S206" s="2" t="s">
        <v>1603</v>
      </c>
      <c r="T206" s="2" t="s">
        <v>4649</v>
      </c>
      <c r="U206" s="2" t="s">
        <v>4642</v>
      </c>
      <c r="V206" s="2">
        <v>0.3</v>
      </c>
      <c r="W206" s="2">
        <v>1610</v>
      </c>
      <c r="X206" s="23">
        <v>0.3</v>
      </c>
      <c r="Y206" s="2">
        <v>1775</v>
      </c>
      <c r="Z206" s="17">
        <f t="shared" si="6"/>
        <v>5.13117</v>
      </c>
      <c r="AA206" s="2" t="s">
        <v>351</v>
      </c>
      <c r="AB206" s="2" t="s">
        <v>275</v>
      </c>
      <c r="AC206" s="2" t="s">
        <v>41</v>
      </c>
      <c r="AD206" s="2" t="s">
        <v>42</v>
      </c>
      <c r="AE206" s="2" t="s">
        <v>43</v>
      </c>
      <c r="AF206" s="2"/>
      <c r="AG206" s="4"/>
    </row>
    <row r="207" spans="1:33" x14ac:dyDescent="0.25">
      <c r="A207" s="2">
        <v>2013</v>
      </c>
      <c r="B207" s="2">
        <v>229</v>
      </c>
      <c r="C207" s="2" t="s">
        <v>1564</v>
      </c>
      <c r="D207" s="2" t="s">
        <v>1565</v>
      </c>
      <c r="E207" s="2" t="s">
        <v>1566</v>
      </c>
      <c r="F207" s="2" t="s">
        <v>1567</v>
      </c>
      <c r="G207" s="2" t="s">
        <v>1568</v>
      </c>
      <c r="H207" s="2"/>
      <c r="I207" s="2" t="s">
        <v>393</v>
      </c>
      <c r="J207" s="2" t="s">
        <v>291</v>
      </c>
      <c r="K207" s="2" t="s">
        <v>1569</v>
      </c>
      <c r="L207" s="2" t="s">
        <v>4636</v>
      </c>
      <c r="M207" s="2" t="s">
        <v>4684</v>
      </c>
      <c r="N207" s="3">
        <v>41555</v>
      </c>
      <c r="O207" s="2" t="s">
        <v>1570</v>
      </c>
      <c r="P207" s="2" t="s">
        <v>1231</v>
      </c>
      <c r="Q207" s="2" t="s">
        <v>1571</v>
      </c>
      <c r="R207" s="2" t="s">
        <v>1577</v>
      </c>
      <c r="S207" s="2" t="s">
        <v>1599</v>
      </c>
      <c r="T207" s="2" t="s">
        <v>1602</v>
      </c>
      <c r="U207" s="2" t="s">
        <v>4642</v>
      </c>
      <c r="V207" s="2">
        <v>0.3</v>
      </c>
      <c r="W207" s="2">
        <v>1624</v>
      </c>
      <c r="X207" s="23">
        <v>0.3</v>
      </c>
      <c r="Y207" s="2">
        <v>1775</v>
      </c>
      <c r="Z207" s="17">
        <f t="shared" si="6"/>
        <v>5.13117</v>
      </c>
      <c r="AA207" s="2" t="s">
        <v>351</v>
      </c>
      <c r="AB207" s="2" t="s">
        <v>275</v>
      </c>
      <c r="AC207" s="2" t="s">
        <v>41</v>
      </c>
      <c r="AD207" s="2" t="s">
        <v>42</v>
      </c>
      <c r="AE207" s="2" t="s">
        <v>43</v>
      </c>
      <c r="AF207" s="2"/>
      <c r="AG207" s="4"/>
    </row>
    <row r="208" spans="1:33" x14ac:dyDescent="0.25">
      <c r="A208" s="2">
        <v>2013</v>
      </c>
      <c r="B208" s="2">
        <v>232</v>
      </c>
      <c r="C208" s="2" t="s">
        <v>1564</v>
      </c>
      <c r="D208" s="2" t="s">
        <v>1565</v>
      </c>
      <c r="E208" s="2" t="s">
        <v>1566</v>
      </c>
      <c r="F208" s="2" t="s">
        <v>1567</v>
      </c>
      <c r="G208" s="2" t="s">
        <v>1568</v>
      </c>
      <c r="H208" s="2"/>
      <c r="I208" s="2" t="s">
        <v>393</v>
      </c>
      <c r="J208" s="2" t="s">
        <v>293</v>
      </c>
      <c r="K208" s="2" t="s">
        <v>1569</v>
      </c>
      <c r="L208" s="2" t="s">
        <v>4636</v>
      </c>
      <c r="M208" s="2" t="s">
        <v>4684</v>
      </c>
      <c r="N208" s="3">
        <v>41555</v>
      </c>
      <c r="O208" s="2" t="s">
        <v>1570</v>
      </c>
      <c r="P208" s="2" t="s">
        <v>1231</v>
      </c>
      <c r="Q208" s="2" t="s">
        <v>1571</v>
      </c>
      <c r="R208" s="2" t="s">
        <v>1577</v>
      </c>
      <c r="S208" s="2" t="s">
        <v>1603</v>
      </c>
      <c r="T208" s="2" t="s">
        <v>1604</v>
      </c>
      <c r="U208" s="2" t="s">
        <v>4642</v>
      </c>
      <c r="V208" s="2">
        <v>0.3</v>
      </c>
      <c r="W208" s="2">
        <v>1610</v>
      </c>
      <c r="X208" s="23">
        <v>0.3</v>
      </c>
      <c r="Y208" s="2">
        <v>1775</v>
      </c>
      <c r="Z208" s="17">
        <f t="shared" si="6"/>
        <v>5.13117</v>
      </c>
      <c r="AA208" s="2" t="s">
        <v>351</v>
      </c>
      <c r="AB208" s="2" t="s">
        <v>275</v>
      </c>
      <c r="AC208" s="2" t="s">
        <v>41</v>
      </c>
      <c r="AD208" s="2" t="s">
        <v>42</v>
      </c>
      <c r="AE208" s="2" t="s">
        <v>43</v>
      </c>
      <c r="AF208" s="2"/>
      <c r="AG208" s="4"/>
    </row>
    <row r="209" spans="1:33" x14ac:dyDescent="0.25">
      <c r="A209" s="2">
        <v>2013</v>
      </c>
      <c r="B209" s="2">
        <v>239</v>
      </c>
      <c r="C209" s="2" t="s">
        <v>1564</v>
      </c>
      <c r="D209" s="2" t="s">
        <v>1565</v>
      </c>
      <c r="E209" s="2" t="s">
        <v>1566</v>
      </c>
      <c r="F209" s="2" t="s">
        <v>1567</v>
      </c>
      <c r="G209" s="2" t="s">
        <v>1568</v>
      </c>
      <c r="H209" s="2"/>
      <c r="I209" s="2" t="s">
        <v>393</v>
      </c>
      <c r="J209" s="2" t="s">
        <v>394</v>
      </c>
      <c r="K209" s="2" t="s">
        <v>1569</v>
      </c>
      <c r="L209" s="2" t="s">
        <v>4636</v>
      </c>
      <c r="M209" s="2" t="s">
        <v>4684</v>
      </c>
      <c r="N209" s="3">
        <v>41555</v>
      </c>
      <c r="O209" s="2" t="s">
        <v>1570</v>
      </c>
      <c r="P209" s="2" t="s">
        <v>1231</v>
      </c>
      <c r="Q209" s="2" t="s">
        <v>1571</v>
      </c>
      <c r="R209" s="2" t="s">
        <v>1577</v>
      </c>
      <c r="S209" s="2" t="s">
        <v>1723</v>
      </c>
      <c r="T209" s="2" t="s">
        <v>1726</v>
      </c>
      <c r="U209" s="2" t="s">
        <v>4642</v>
      </c>
      <c r="V209" s="2">
        <v>0.3</v>
      </c>
      <c r="W209" s="2">
        <v>1621</v>
      </c>
      <c r="X209" s="23">
        <v>0.3</v>
      </c>
      <c r="Y209" s="2">
        <v>1775</v>
      </c>
      <c r="Z209" s="17">
        <f t="shared" si="6"/>
        <v>5.13117</v>
      </c>
      <c r="AA209" s="2" t="s">
        <v>351</v>
      </c>
      <c r="AB209" s="2" t="s">
        <v>275</v>
      </c>
      <c r="AC209" s="2" t="s">
        <v>41</v>
      </c>
      <c r="AD209" s="2" t="s">
        <v>42</v>
      </c>
      <c r="AE209" s="2" t="s">
        <v>43</v>
      </c>
      <c r="AF209" s="2"/>
      <c r="AG209" s="4"/>
    </row>
    <row r="210" spans="1:33" x14ac:dyDescent="0.25">
      <c r="A210" s="2">
        <v>2013</v>
      </c>
      <c r="B210" s="2">
        <v>278</v>
      </c>
      <c r="C210" s="2" t="s">
        <v>1564</v>
      </c>
      <c r="D210" s="2" t="s">
        <v>1565</v>
      </c>
      <c r="E210" s="2" t="s">
        <v>1566</v>
      </c>
      <c r="F210" s="2" t="s">
        <v>1567</v>
      </c>
      <c r="G210" s="2" t="s">
        <v>1568</v>
      </c>
      <c r="H210" s="2"/>
      <c r="I210" s="2" t="s">
        <v>393</v>
      </c>
      <c r="J210" s="2" t="s">
        <v>394</v>
      </c>
      <c r="K210" s="2" t="s">
        <v>1569</v>
      </c>
      <c r="L210" s="2" t="s">
        <v>4636</v>
      </c>
      <c r="M210" s="2" t="s">
        <v>4684</v>
      </c>
      <c r="N210" s="3">
        <v>41556</v>
      </c>
      <c r="O210" s="2" t="s">
        <v>1570</v>
      </c>
      <c r="P210" s="2" t="s">
        <v>1231</v>
      </c>
      <c r="Q210" s="2" t="s">
        <v>1571</v>
      </c>
      <c r="R210" s="2" t="s">
        <v>1577</v>
      </c>
      <c r="S210" s="2" t="s">
        <v>1723</v>
      </c>
      <c r="T210" s="2" t="s">
        <v>1726</v>
      </c>
      <c r="U210" s="2" t="s">
        <v>4642</v>
      </c>
      <c r="V210" s="2">
        <v>0.3</v>
      </c>
      <c r="W210" s="2">
        <v>1621</v>
      </c>
      <c r="X210" s="23">
        <v>0.3</v>
      </c>
      <c r="Y210" s="2">
        <v>1775</v>
      </c>
      <c r="Z210" s="17">
        <f t="shared" si="6"/>
        <v>5.13117</v>
      </c>
      <c r="AA210" s="2" t="s">
        <v>351</v>
      </c>
      <c r="AB210" s="2" t="s">
        <v>275</v>
      </c>
      <c r="AC210" s="2" t="s">
        <v>41</v>
      </c>
      <c r="AD210" s="2" t="s">
        <v>42</v>
      </c>
      <c r="AE210" s="2" t="s">
        <v>43</v>
      </c>
      <c r="AF210" s="2"/>
      <c r="AG210" s="4"/>
    </row>
    <row r="211" spans="1:33" x14ac:dyDescent="0.25">
      <c r="A211" s="2">
        <v>2013</v>
      </c>
      <c r="B211" s="2">
        <v>298</v>
      </c>
      <c r="C211" s="2" t="s">
        <v>1564</v>
      </c>
      <c r="D211" s="2" t="s">
        <v>1565</v>
      </c>
      <c r="E211" s="2" t="s">
        <v>1566</v>
      </c>
      <c r="F211" s="2" t="s">
        <v>1567</v>
      </c>
      <c r="G211" s="2" t="s">
        <v>1568</v>
      </c>
      <c r="H211" s="2"/>
      <c r="I211" s="2" t="s">
        <v>393</v>
      </c>
      <c r="J211" s="2" t="s">
        <v>291</v>
      </c>
      <c r="K211" s="2" t="s">
        <v>1569</v>
      </c>
      <c r="L211" s="2" t="s">
        <v>4636</v>
      </c>
      <c r="M211" s="2" t="s">
        <v>4684</v>
      </c>
      <c r="N211" s="3">
        <v>41557</v>
      </c>
      <c r="O211" s="2" t="s">
        <v>1570</v>
      </c>
      <c r="P211" s="2" t="s">
        <v>1231</v>
      </c>
      <c r="Q211" s="2" t="s">
        <v>1571</v>
      </c>
      <c r="R211" s="2" t="s">
        <v>1577</v>
      </c>
      <c r="S211" s="2" t="s">
        <v>1599</v>
      </c>
      <c r="T211" s="2" t="s">
        <v>1602</v>
      </c>
      <c r="U211" s="2" t="s">
        <v>4642</v>
      </c>
      <c r="V211" s="2">
        <v>0.3</v>
      </c>
      <c r="W211" s="2">
        <v>1624</v>
      </c>
      <c r="X211" s="23">
        <v>0.3</v>
      </c>
      <c r="Y211" s="2">
        <v>1775</v>
      </c>
      <c r="Z211" s="17">
        <f t="shared" si="6"/>
        <v>5.13117</v>
      </c>
      <c r="AA211" s="2" t="s">
        <v>351</v>
      </c>
      <c r="AB211" s="2" t="s">
        <v>275</v>
      </c>
      <c r="AC211" s="2" t="s">
        <v>41</v>
      </c>
      <c r="AD211" s="2" t="s">
        <v>42</v>
      </c>
      <c r="AE211" s="2" t="s">
        <v>43</v>
      </c>
      <c r="AF211" s="2"/>
      <c r="AG211" s="4"/>
    </row>
    <row r="212" spans="1:33" x14ac:dyDescent="0.25">
      <c r="A212" s="2">
        <v>2013</v>
      </c>
      <c r="B212" s="2">
        <v>302</v>
      </c>
      <c r="C212" s="2" t="s">
        <v>1564</v>
      </c>
      <c r="D212" s="2" t="s">
        <v>1565</v>
      </c>
      <c r="E212" s="2" t="s">
        <v>1566</v>
      </c>
      <c r="F212" s="2" t="s">
        <v>1567</v>
      </c>
      <c r="G212" s="2" t="s">
        <v>1568</v>
      </c>
      <c r="H212" s="2"/>
      <c r="I212" s="2" t="s">
        <v>393</v>
      </c>
      <c r="J212" s="2" t="s">
        <v>293</v>
      </c>
      <c r="K212" s="2" t="s">
        <v>1569</v>
      </c>
      <c r="L212" s="2" t="s">
        <v>4636</v>
      </c>
      <c r="M212" s="2" t="s">
        <v>4684</v>
      </c>
      <c r="N212" s="3">
        <v>41557</v>
      </c>
      <c r="O212" s="2" t="s">
        <v>1570</v>
      </c>
      <c r="P212" s="2" t="s">
        <v>1231</v>
      </c>
      <c r="Q212" s="2" t="s">
        <v>1571</v>
      </c>
      <c r="R212" s="2" t="s">
        <v>1577</v>
      </c>
      <c r="S212" s="2" t="s">
        <v>1603</v>
      </c>
      <c r="T212" s="2" t="s">
        <v>1604</v>
      </c>
      <c r="U212" s="2" t="s">
        <v>4642</v>
      </c>
      <c r="V212" s="2">
        <v>0.3</v>
      </c>
      <c r="W212" s="2">
        <v>1610</v>
      </c>
      <c r="X212" s="23">
        <v>0.3</v>
      </c>
      <c r="Y212" s="2">
        <v>1775</v>
      </c>
      <c r="Z212" s="17">
        <f t="shared" si="6"/>
        <v>5.13117</v>
      </c>
      <c r="AA212" s="2" t="s">
        <v>351</v>
      </c>
      <c r="AB212" s="2" t="s">
        <v>275</v>
      </c>
      <c r="AC212" s="2" t="s">
        <v>41</v>
      </c>
      <c r="AD212" s="2" t="s">
        <v>42</v>
      </c>
      <c r="AE212" s="2" t="s">
        <v>43</v>
      </c>
      <c r="AF212" s="2"/>
      <c r="AG212" s="4"/>
    </row>
    <row r="213" spans="1:33" x14ac:dyDescent="0.25">
      <c r="A213" s="2">
        <v>2013</v>
      </c>
      <c r="B213" s="2">
        <v>307</v>
      </c>
      <c r="C213" s="2" t="s">
        <v>1564</v>
      </c>
      <c r="D213" s="2" t="s">
        <v>1565</v>
      </c>
      <c r="E213" s="2" t="s">
        <v>1566</v>
      </c>
      <c r="F213" s="2" t="s">
        <v>1567</v>
      </c>
      <c r="G213" s="2" t="s">
        <v>1568</v>
      </c>
      <c r="H213" s="2"/>
      <c r="I213" s="2" t="s">
        <v>393</v>
      </c>
      <c r="J213" s="2" t="s">
        <v>394</v>
      </c>
      <c r="K213" s="2" t="s">
        <v>1569</v>
      </c>
      <c r="L213" s="2" t="s">
        <v>4636</v>
      </c>
      <c r="M213" s="2" t="s">
        <v>4684</v>
      </c>
      <c r="N213" s="3">
        <v>41557</v>
      </c>
      <c r="O213" s="2" t="s">
        <v>1570</v>
      </c>
      <c r="P213" s="2" t="s">
        <v>1231</v>
      </c>
      <c r="Q213" s="2" t="s">
        <v>1571</v>
      </c>
      <c r="R213" s="2" t="s">
        <v>1577</v>
      </c>
      <c r="S213" s="2" t="s">
        <v>1723</v>
      </c>
      <c r="T213" s="2" t="s">
        <v>1726</v>
      </c>
      <c r="U213" s="2" t="s">
        <v>4642</v>
      </c>
      <c r="V213" s="2">
        <v>0.3</v>
      </c>
      <c r="W213" s="2">
        <v>1621</v>
      </c>
      <c r="X213" s="23">
        <v>0.3</v>
      </c>
      <c r="Y213" s="2">
        <v>1775</v>
      </c>
      <c r="Z213" s="17">
        <f t="shared" si="6"/>
        <v>5.13117</v>
      </c>
      <c r="AA213" s="2" t="s">
        <v>351</v>
      </c>
      <c r="AB213" s="2" t="s">
        <v>275</v>
      </c>
      <c r="AC213" s="2" t="s">
        <v>41</v>
      </c>
      <c r="AD213" s="2" t="s">
        <v>42</v>
      </c>
      <c r="AE213" s="2" t="s">
        <v>43</v>
      </c>
      <c r="AF213" s="2"/>
      <c r="AG213" s="4"/>
    </row>
    <row r="214" spans="1:33" x14ac:dyDescent="0.25">
      <c r="A214" s="2">
        <v>2014</v>
      </c>
      <c r="B214" s="2">
        <v>1914</v>
      </c>
      <c r="C214" s="2" t="s">
        <v>2125</v>
      </c>
      <c r="D214" s="2" t="s">
        <v>2126</v>
      </c>
      <c r="E214" s="2" t="s">
        <v>2127</v>
      </c>
      <c r="F214" s="2" t="s">
        <v>1967</v>
      </c>
      <c r="G214" s="2" t="s">
        <v>1968</v>
      </c>
      <c r="H214" s="2"/>
      <c r="I214" s="2" t="s">
        <v>488</v>
      </c>
      <c r="J214" s="2" t="s">
        <v>394</v>
      </c>
      <c r="K214" s="2" t="s">
        <v>2284</v>
      </c>
      <c r="L214" s="2" t="s">
        <v>4636</v>
      </c>
      <c r="M214" s="2" t="s">
        <v>4684</v>
      </c>
      <c r="N214" s="3">
        <v>41815</v>
      </c>
      <c r="O214" s="2" t="s">
        <v>2285</v>
      </c>
      <c r="P214" s="2" t="s">
        <v>1231</v>
      </c>
      <c r="Q214" s="2" t="s">
        <v>2130</v>
      </c>
      <c r="R214" s="2" t="s">
        <v>3059</v>
      </c>
      <c r="S214" s="2" t="s">
        <v>3085</v>
      </c>
      <c r="T214" s="2" t="s">
        <v>3086</v>
      </c>
      <c r="U214" s="2" t="s">
        <v>4642</v>
      </c>
      <c r="V214" s="2">
        <v>0.3</v>
      </c>
      <c r="W214" s="2">
        <v>1602</v>
      </c>
      <c r="X214" s="23">
        <v>0.3</v>
      </c>
      <c r="Y214" s="7">
        <v>1775</v>
      </c>
      <c r="Z214" s="17">
        <f t="shared" si="6"/>
        <v>5.13117</v>
      </c>
      <c r="AA214" s="2" t="s">
        <v>351</v>
      </c>
      <c r="AB214" s="2" t="s">
        <v>40</v>
      </c>
      <c r="AC214" s="2" t="s">
        <v>41</v>
      </c>
      <c r="AD214" s="2" t="s">
        <v>42</v>
      </c>
      <c r="AE214" s="2" t="s">
        <v>43</v>
      </c>
      <c r="AF214" s="2"/>
      <c r="AG214" s="4"/>
    </row>
    <row r="215" spans="1:33" x14ac:dyDescent="0.25">
      <c r="A215" s="2">
        <v>2014</v>
      </c>
      <c r="B215" s="2">
        <v>1906</v>
      </c>
      <c r="C215" s="2" t="s">
        <v>2125</v>
      </c>
      <c r="D215" s="2" t="s">
        <v>2126</v>
      </c>
      <c r="E215" s="2" t="s">
        <v>2127</v>
      </c>
      <c r="F215" s="2" t="s">
        <v>1967</v>
      </c>
      <c r="G215" s="2" t="s">
        <v>1968</v>
      </c>
      <c r="H215" s="2"/>
      <c r="I215" s="2" t="s">
        <v>488</v>
      </c>
      <c r="J215" s="2" t="s">
        <v>291</v>
      </c>
      <c r="K215" s="2" t="s">
        <v>2297</v>
      </c>
      <c r="L215" s="2" t="s">
        <v>4636</v>
      </c>
      <c r="M215" s="2" t="s">
        <v>4684</v>
      </c>
      <c r="N215" s="3">
        <v>41815</v>
      </c>
      <c r="O215" s="2" t="s">
        <v>2298</v>
      </c>
      <c r="P215" s="2" t="s">
        <v>1231</v>
      </c>
      <c r="Q215" s="2" t="s">
        <v>2130</v>
      </c>
      <c r="R215" s="2" t="s">
        <v>3077</v>
      </c>
      <c r="S215" s="2" t="s">
        <v>2299</v>
      </c>
      <c r="T215" s="2" t="s">
        <v>3078</v>
      </c>
      <c r="U215" s="2" t="s">
        <v>4642</v>
      </c>
      <c r="V215" s="2">
        <v>0.3</v>
      </c>
      <c r="W215" s="2">
        <v>1605</v>
      </c>
      <c r="X215" s="23">
        <v>0.3</v>
      </c>
      <c r="Y215" s="7">
        <v>1775</v>
      </c>
      <c r="Z215" s="17">
        <f t="shared" si="6"/>
        <v>5.13117</v>
      </c>
      <c r="AA215" s="2" t="s">
        <v>351</v>
      </c>
      <c r="AB215" s="2" t="s">
        <v>40</v>
      </c>
      <c r="AC215" s="2" t="s">
        <v>41</v>
      </c>
      <c r="AD215" s="2" t="s">
        <v>42</v>
      </c>
      <c r="AE215" s="2" t="s">
        <v>43</v>
      </c>
      <c r="AF215" s="2"/>
      <c r="AG215" s="4"/>
    </row>
    <row r="216" spans="1:33" x14ac:dyDescent="0.25">
      <c r="A216" s="2">
        <v>2014</v>
      </c>
      <c r="B216" s="2">
        <v>1866</v>
      </c>
      <c r="C216" s="2" t="s">
        <v>1975</v>
      </c>
      <c r="D216" s="2" t="s">
        <v>1976</v>
      </c>
      <c r="E216" s="2" t="s">
        <v>1977</v>
      </c>
      <c r="F216" s="2" t="s">
        <v>486</v>
      </c>
      <c r="G216" s="2" t="s">
        <v>487</v>
      </c>
      <c r="H216" s="2"/>
      <c r="I216" s="2" t="s">
        <v>488</v>
      </c>
      <c r="J216" s="2" t="s">
        <v>291</v>
      </c>
      <c r="K216" s="2" t="s">
        <v>2416</v>
      </c>
      <c r="L216" s="2" t="s">
        <v>4636</v>
      </c>
      <c r="M216" s="2" t="s">
        <v>4684</v>
      </c>
      <c r="N216" s="3">
        <v>41955</v>
      </c>
      <c r="O216" s="2" t="s">
        <v>2417</v>
      </c>
      <c r="P216" s="2" t="s">
        <v>2414</v>
      </c>
      <c r="Q216" s="2" t="s">
        <v>1571</v>
      </c>
      <c r="R216" s="2" t="s">
        <v>3029</v>
      </c>
      <c r="S216" s="2" t="s">
        <v>2418</v>
      </c>
      <c r="T216" s="2" t="s">
        <v>3036</v>
      </c>
      <c r="U216" s="2" t="s">
        <v>4642</v>
      </c>
      <c r="V216" s="2">
        <v>0.3</v>
      </c>
      <c r="W216" s="2">
        <v>1703</v>
      </c>
      <c r="X216" s="23">
        <v>0.3</v>
      </c>
      <c r="Y216" s="7">
        <v>1775</v>
      </c>
      <c r="Z216" s="17">
        <f t="shared" si="6"/>
        <v>5.13117</v>
      </c>
      <c r="AA216" s="2" t="s">
        <v>351</v>
      </c>
      <c r="AB216" s="2" t="s">
        <v>40</v>
      </c>
      <c r="AC216" s="2" t="s">
        <v>41</v>
      </c>
      <c r="AD216" s="2" t="s">
        <v>42</v>
      </c>
      <c r="AE216" s="2" t="s">
        <v>43</v>
      </c>
      <c r="AF216" s="2" t="s">
        <v>3037</v>
      </c>
      <c r="AG216" s="4"/>
    </row>
    <row r="217" spans="1:33" x14ac:dyDescent="0.25">
      <c r="A217" s="2">
        <v>2014</v>
      </c>
      <c r="B217" s="2">
        <v>1912</v>
      </c>
      <c r="C217" s="2" t="s">
        <v>2125</v>
      </c>
      <c r="D217" s="2" t="s">
        <v>2126</v>
      </c>
      <c r="E217" s="2" t="s">
        <v>2127</v>
      </c>
      <c r="F217" s="2" t="s">
        <v>1967</v>
      </c>
      <c r="G217" s="2" t="s">
        <v>1968</v>
      </c>
      <c r="H217" s="2"/>
      <c r="I217" s="2" t="s">
        <v>488</v>
      </c>
      <c r="J217" s="2" t="s">
        <v>340</v>
      </c>
      <c r="K217" s="2" t="s">
        <v>2427</v>
      </c>
      <c r="L217" s="2" t="s">
        <v>4636</v>
      </c>
      <c r="M217" s="2" t="s">
        <v>4684</v>
      </c>
      <c r="N217" s="3">
        <v>41815</v>
      </c>
      <c r="O217" s="2" t="s">
        <v>2428</v>
      </c>
      <c r="P217" s="2" t="s">
        <v>1231</v>
      </c>
      <c r="Q217" s="2" t="s">
        <v>2130</v>
      </c>
      <c r="R217" s="2" t="s">
        <v>3059</v>
      </c>
      <c r="S217" s="2" t="s">
        <v>2429</v>
      </c>
      <c r="T217" s="2" t="s">
        <v>3083</v>
      </c>
      <c r="U217" s="2" t="s">
        <v>4642</v>
      </c>
      <c r="V217" s="2">
        <v>0.3</v>
      </c>
      <c r="W217" s="2">
        <v>1613</v>
      </c>
      <c r="X217" s="23">
        <v>0.3</v>
      </c>
      <c r="Y217" s="7">
        <v>1775</v>
      </c>
      <c r="Z217" s="17">
        <f t="shared" si="6"/>
        <v>5.13117</v>
      </c>
      <c r="AA217" s="2" t="s">
        <v>351</v>
      </c>
      <c r="AB217" s="2" t="s">
        <v>40</v>
      </c>
      <c r="AC217" s="2" t="s">
        <v>41</v>
      </c>
      <c r="AD217" s="2" t="s">
        <v>43</v>
      </c>
      <c r="AE217" s="2" t="s">
        <v>43</v>
      </c>
      <c r="AF217" s="2"/>
      <c r="AG217" s="4"/>
    </row>
    <row r="218" spans="1:33" x14ac:dyDescent="0.25">
      <c r="A218" s="2">
        <v>2015</v>
      </c>
      <c r="B218" s="2">
        <v>225</v>
      </c>
      <c r="C218" s="2" t="s">
        <v>1641</v>
      </c>
      <c r="D218" s="2" t="s">
        <v>1642</v>
      </c>
      <c r="E218" s="2" t="s">
        <v>1643</v>
      </c>
      <c r="F218" s="2" t="s">
        <v>868</v>
      </c>
      <c r="G218" s="2" t="s">
        <v>869</v>
      </c>
      <c r="H218" s="2"/>
      <c r="I218" s="2" t="s">
        <v>393</v>
      </c>
      <c r="J218" s="2" t="s">
        <v>203</v>
      </c>
      <c r="K218" s="2" t="s">
        <v>1694</v>
      </c>
      <c r="L218" s="2" t="s">
        <v>4636</v>
      </c>
      <c r="M218" s="2" t="s">
        <v>4684</v>
      </c>
      <c r="N218" s="3">
        <v>42024</v>
      </c>
      <c r="O218" s="2" t="s">
        <v>1645</v>
      </c>
      <c r="P218" s="2" t="s">
        <v>1231</v>
      </c>
      <c r="Q218" s="2" t="s">
        <v>1664</v>
      </c>
      <c r="R218" s="2" t="s">
        <v>3384</v>
      </c>
      <c r="S218" s="2" t="s">
        <v>3362</v>
      </c>
      <c r="T218" s="2" t="s">
        <v>3385</v>
      </c>
      <c r="U218" s="2" t="s">
        <v>4642</v>
      </c>
      <c r="V218" s="2">
        <v>0.3</v>
      </c>
      <c r="W218" s="2">
        <v>1686</v>
      </c>
      <c r="X218" s="23">
        <v>0.3</v>
      </c>
      <c r="Y218" s="9">
        <v>1775</v>
      </c>
      <c r="Z218" s="17">
        <f t="shared" si="6"/>
        <v>5.13117</v>
      </c>
      <c r="AA218" s="2" t="s">
        <v>351</v>
      </c>
      <c r="AB218" s="2" t="s">
        <v>275</v>
      </c>
      <c r="AC218" s="2" t="s">
        <v>3332</v>
      </c>
      <c r="AD218" s="2" t="s">
        <v>42</v>
      </c>
      <c r="AE218" s="2" t="s">
        <v>43</v>
      </c>
      <c r="AF218" s="2" t="s">
        <v>3339</v>
      </c>
      <c r="AG218" s="4"/>
    </row>
    <row r="219" spans="1:33" x14ac:dyDescent="0.25">
      <c r="A219" s="2">
        <v>2015</v>
      </c>
      <c r="B219" s="2">
        <v>248</v>
      </c>
      <c r="C219" s="2" t="s">
        <v>1641</v>
      </c>
      <c r="D219" s="2" t="s">
        <v>1642</v>
      </c>
      <c r="E219" s="2" t="s">
        <v>1643</v>
      </c>
      <c r="F219" s="2" t="s">
        <v>868</v>
      </c>
      <c r="G219" s="2" t="s">
        <v>869</v>
      </c>
      <c r="H219" s="2"/>
      <c r="I219" s="2" t="s">
        <v>393</v>
      </c>
      <c r="J219" s="2" t="s">
        <v>203</v>
      </c>
      <c r="K219" s="2" t="s">
        <v>1694</v>
      </c>
      <c r="L219" s="2" t="s">
        <v>4636</v>
      </c>
      <c r="M219" s="2" t="s">
        <v>4684</v>
      </c>
      <c r="N219" s="3">
        <v>42025</v>
      </c>
      <c r="O219" s="2" t="s">
        <v>1645</v>
      </c>
      <c r="P219" s="2" t="s">
        <v>1231</v>
      </c>
      <c r="Q219" s="2" t="s">
        <v>1664</v>
      </c>
      <c r="R219" s="2" t="s">
        <v>3384</v>
      </c>
      <c r="S219" s="2" t="s">
        <v>3362</v>
      </c>
      <c r="T219" s="2" t="s">
        <v>3385</v>
      </c>
      <c r="U219" s="2" t="s">
        <v>4642</v>
      </c>
      <c r="V219" s="2">
        <v>0.3</v>
      </c>
      <c r="W219" s="2">
        <v>1686</v>
      </c>
      <c r="X219" s="23">
        <v>0.3</v>
      </c>
      <c r="Y219" s="9">
        <v>1775</v>
      </c>
      <c r="Z219" s="17">
        <f t="shared" si="6"/>
        <v>5.13117</v>
      </c>
      <c r="AA219" s="2" t="s">
        <v>351</v>
      </c>
      <c r="AB219" s="2" t="s">
        <v>275</v>
      </c>
      <c r="AC219" s="2" t="s">
        <v>3332</v>
      </c>
      <c r="AD219" s="2" t="s">
        <v>42</v>
      </c>
      <c r="AE219" s="2" t="s">
        <v>43</v>
      </c>
      <c r="AF219" s="2" t="s">
        <v>3339</v>
      </c>
      <c r="AG219" s="4"/>
    </row>
    <row r="220" spans="1:33" x14ac:dyDescent="0.25">
      <c r="A220" s="2">
        <v>2015</v>
      </c>
      <c r="B220" s="2">
        <v>279</v>
      </c>
      <c r="C220" s="2" t="s">
        <v>1641</v>
      </c>
      <c r="D220" s="2" t="s">
        <v>1642</v>
      </c>
      <c r="E220" s="2" t="s">
        <v>1643</v>
      </c>
      <c r="F220" s="2" t="s">
        <v>868</v>
      </c>
      <c r="G220" s="2" t="s">
        <v>869</v>
      </c>
      <c r="H220" s="2"/>
      <c r="I220" s="2" t="s">
        <v>393</v>
      </c>
      <c r="J220" s="2" t="s">
        <v>203</v>
      </c>
      <c r="K220" s="2" t="s">
        <v>1694</v>
      </c>
      <c r="L220" s="2" t="s">
        <v>4636</v>
      </c>
      <c r="M220" s="2" t="s">
        <v>4684</v>
      </c>
      <c r="N220" s="3">
        <v>42026</v>
      </c>
      <c r="O220" s="2" t="s">
        <v>1645</v>
      </c>
      <c r="P220" s="2" t="s">
        <v>1231</v>
      </c>
      <c r="Q220" s="2" t="s">
        <v>1664</v>
      </c>
      <c r="R220" s="2" t="s">
        <v>3384</v>
      </c>
      <c r="S220" s="2" t="s">
        <v>3362</v>
      </c>
      <c r="T220" s="2" t="s">
        <v>3385</v>
      </c>
      <c r="U220" s="2" t="s">
        <v>4642</v>
      </c>
      <c r="V220" s="2">
        <v>0.3</v>
      </c>
      <c r="W220" s="2">
        <v>1686</v>
      </c>
      <c r="X220" s="23">
        <v>0.3</v>
      </c>
      <c r="Y220" s="9">
        <v>1775</v>
      </c>
      <c r="Z220" s="17">
        <f t="shared" si="6"/>
        <v>5.13117</v>
      </c>
      <c r="AA220" s="2" t="s">
        <v>351</v>
      </c>
      <c r="AB220" s="2" t="s">
        <v>275</v>
      </c>
      <c r="AC220" s="2" t="s">
        <v>3332</v>
      </c>
      <c r="AD220" s="2" t="s">
        <v>42</v>
      </c>
      <c r="AE220" s="2" t="s">
        <v>43</v>
      </c>
      <c r="AF220" s="2" t="s">
        <v>3339</v>
      </c>
      <c r="AG220" s="4"/>
    </row>
    <row r="221" spans="1:33" x14ac:dyDescent="0.25">
      <c r="A221" s="2">
        <v>2016</v>
      </c>
      <c r="B221" s="2">
        <v>469</v>
      </c>
      <c r="C221" s="2" t="s">
        <v>1641</v>
      </c>
      <c r="D221" s="2" t="s">
        <v>1642</v>
      </c>
      <c r="E221" s="2" t="s">
        <v>1643</v>
      </c>
      <c r="F221" s="2" t="s">
        <v>868</v>
      </c>
      <c r="G221" s="2" t="s">
        <v>869</v>
      </c>
      <c r="H221" s="2"/>
      <c r="I221" s="2" t="s">
        <v>393</v>
      </c>
      <c r="J221" s="2" t="s">
        <v>203</v>
      </c>
      <c r="K221" s="2" t="s">
        <v>1694</v>
      </c>
      <c r="L221" s="2" t="s">
        <v>4636</v>
      </c>
      <c r="M221" s="2" t="s">
        <v>4684</v>
      </c>
      <c r="N221" s="3">
        <v>42376</v>
      </c>
      <c r="O221" s="2" t="s">
        <v>1645</v>
      </c>
      <c r="P221" s="2" t="s">
        <v>1231</v>
      </c>
      <c r="Q221" s="2" t="s">
        <v>1664</v>
      </c>
      <c r="R221" s="2" t="s">
        <v>3384</v>
      </c>
      <c r="S221" s="2" t="s">
        <v>3866</v>
      </c>
      <c r="T221" s="2" t="s">
        <v>3875</v>
      </c>
      <c r="U221" s="2" t="s">
        <v>4642</v>
      </c>
      <c r="V221" s="2">
        <v>0.3</v>
      </c>
      <c r="W221" s="2">
        <v>1644</v>
      </c>
      <c r="X221" s="23">
        <v>0.3</v>
      </c>
      <c r="Y221" s="9">
        <v>1775</v>
      </c>
      <c r="Z221" s="17">
        <f t="shared" si="6"/>
        <v>5.13117</v>
      </c>
      <c r="AA221" s="2" t="s">
        <v>351</v>
      </c>
      <c r="AB221" s="2" t="s">
        <v>275</v>
      </c>
      <c r="AC221" s="2" t="s">
        <v>3332</v>
      </c>
      <c r="AD221" s="2" t="s">
        <v>43</v>
      </c>
      <c r="AE221" s="2" t="s">
        <v>42</v>
      </c>
      <c r="AF221" s="2"/>
      <c r="AG221" s="4"/>
    </row>
    <row r="222" spans="1:33" x14ac:dyDescent="0.25">
      <c r="A222" s="2">
        <v>2016</v>
      </c>
      <c r="B222" s="2">
        <v>470</v>
      </c>
      <c r="C222" s="2" t="s">
        <v>1641</v>
      </c>
      <c r="D222" s="2" t="s">
        <v>1642</v>
      </c>
      <c r="E222" s="2" t="s">
        <v>1643</v>
      </c>
      <c r="F222" s="2" t="s">
        <v>868</v>
      </c>
      <c r="G222" s="2" t="s">
        <v>869</v>
      </c>
      <c r="H222" s="2"/>
      <c r="I222" s="2" t="s">
        <v>393</v>
      </c>
      <c r="J222" s="2" t="s">
        <v>206</v>
      </c>
      <c r="K222" s="2" t="s">
        <v>1705</v>
      </c>
      <c r="L222" s="2" t="s">
        <v>4636</v>
      </c>
      <c r="M222" s="2" t="s">
        <v>4684</v>
      </c>
      <c r="N222" s="3">
        <v>42376</v>
      </c>
      <c r="O222" s="2" t="s">
        <v>1645</v>
      </c>
      <c r="P222" s="2" t="s">
        <v>1231</v>
      </c>
      <c r="Q222" s="2" t="s">
        <v>1664</v>
      </c>
      <c r="R222" s="2" t="s">
        <v>3384</v>
      </c>
      <c r="S222" s="2" t="s">
        <v>3800</v>
      </c>
      <c r="T222" s="2" t="s">
        <v>3385</v>
      </c>
      <c r="U222" s="2" t="s">
        <v>4642</v>
      </c>
      <c r="V222" s="2">
        <v>0.3</v>
      </c>
      <c r="W222" s="2">
        <v>1737</v>
      </c>
      <c r="X222" s="23">
        <v>0.3</v>
      </c>
      <c r="Y222" s="9">
        <v>1775</v>
      </c>
      <c r="Z222" s="17">
        <f t="shared" si="6"/>
        <v>5.13117</v>
      </c>
      <c r="AA222" s="2" t="s">
        <v>351</v>
      </c>
      <c r="AB222" s="2" t="s">
        <v>275</v>
      </c>
      <c r="AC222" s="2" t="s">
        <v>3332</v>
      </c>
      <c r="AD222" s="2" t="s">
        <v>43</v>
      </c>
      <c r="AE222" s="2" t="s">
        <v>42</v>
      </c>
      <c r="AF222" s="2"/>
      <c r="AG222" s="4"/>
    </row>
    <row r="223" spans="1:33" x14ac:dyDescent="0.25">
      <c r="A223" s="2">
        <v>2015</v>
      </c>
      <c r="B223" s="2">
        <v>257</v>
      </c>
      <c r="C223" s="2" t="s">
        <v>1641</v>
      </c>
      <c r="D223" s="2" t="s">
        <v>1642</v>
      </c>
      <c r="E223" s="2" t="s">
        <v>1643</v>
      </c>
      <c r="F223" s="2" t="s">
        <v>868</v>
      </c>
      <c r="G223" s="2" t="s">
        <v>869</v>
      </c>
      <c r="H223" s="2"/>
      <c r="I223" s="2" t="s">
        <v>393</v>
      </c>
      <c r="J223" s="2" t="s">
        <v>291</v>
      </c>
      <c r="K223" s="2" t="s">
        <v>1668</v>
      </c>
      <c r="L223" s="2" t="s">
        <v>4636</v>
      </c>
      <c r="M223" s="2" t="s">
        <v>4684</v>
      </c>
      <c r="N223" s="3">
        <v>42025</v>
      </c>
      <c r="O223" s="2" t="s">
        <v>1645</v>
      </c>
      <c r="P223" s="2" t="s">
        <v>1231</v>
      </c>
      <c r="Q223" s="2" t="s">
        <v>1664</v>
      </c>
      <c r="R223" s="2" t="s">
        <v>3336</v>
      </c>
      <c r="S223" s="2" t="s">
        <v>3337</v>
      </c>
      <c r="T223" s="2" t="s">
        <v>3338</v>
      </c>
      <c r="U223" s="2" t="s">
        <v>4642</v>
      </c>
      <c r="V223" s="2">
        <v>0.3</v>
      </c>
      <c r="W223" s="2">
        <v>1599</v>
      </c>
      <c r="X223" s="23">
        <v>0.3</v>
      </c>
      <c r="Y223" s="9">
        <v>1775</v>
      </c>
      <c r="Z223" s="17">
        <f t="shared" si="6"/>
        <v>5.13117</v>
      </c>
      <c r="AA223" s="2" t="s">
        <v>351</v>
      </c>
      <c r="AB223" s="2" t="s">
        <v>275</v>
      </c>
      <c r="AC223" s="2" t="s">
        <v>3332</v>
      </c>
      <c r="AD223" s="2" t="s">
        <v>42</v>
      </c>
      <c r="AE223" s="2" t="s">
        <v>43</v>
      </c>
      <c r="AF223" s="2" t="s">
        <v>3339</v>
      </c>
      <c r="AG223" s="4"/>
    </row>
    <row r="224" spans="1:33" x14ac:dyDescent="0.25">
      <c r="A224" s="2">
        <v>2015</v>
      </c>
      <c r="B224" s="2">
        <v>289</v>
      </c>
      <c r="C224" s="2" t="s">
        <v>1641</v>
      </c>
      <c r="D224" s="2" t="s">
        <v>1642</v>
      </c>
      <c r="E224" s="2" t="s">
        <v>1643</v>
      </c>
      <c r="F224" s="2" t="s">
        <v>868</v>
      </c>
      <c r="G224" s="2" t="s">
        <v>869</v>
      </c>
      <c r="H224" s="2"/>
      <c r="I224" s="2" t="s">
        <v>393</v>
      </c>
      <c r="J224" s="2" t="s">
        <v>291</v>
      </c>
      <c r="K224" s="2" t="s">
        <v>1668</v>
      </c>
      <c r="L224" s="2" t="s">
        <v>4636</v>
      </c>
      <c r="M224" s="2" t="s">
        <v>4684</v>
      </c>
      <c r="N224" s="3">
        <v>42026</v>
      </c>
      <c r="O224" s="2" t="s">
        <v>1645</v>
      </c>
      <c r="P224" s="2" t="s">
        <v>1231</v>
      </c>
      <c r="Q224" s="2" t="s">
        <v>1664</v>
      </c>
      <c r="R224" s="2" t="s">
        <v>3336</v>
      </c>
      <c r="S224" s="2" t="s">
        <v>3337</v>
      </c>
      <c r="T224" s="2" t="s">
        <v>3338</v>
      </c>
      <c r="U224" s="2" t="s">
        <v>4642</v>
      </c>
      <c r="V224" s="2">
        <v>0.3</v>
      </c>
      <c r="W224" s="2">
        <v>1599</v>
      </c>
      <c r="X224" s="23">
        <v>0.3</v>
      </c>
      <c r="Y224" s="9">
        <v>1775</v>
      </c>
      <c r="Z224" s="17">
        <f t="shared" si="6"/>
        <v>5.13117</v>
      </c>
      <c r="AA224" s="2" t="s">
        <v>351</v>
      </c>
      <c r="AB224" s="2" t="s">
        <v>275</v>
      </c>
      <c r="AC224" s="2" t="s">
        <v>3332</v>
      </c>
      <c r="AD224" s="2" t="s">
        <v>42</v>
      </c>
      <c r="AE224" s="2" t="s">
        <v>43</v>
      </c>
      <c r="AF224" s="2" t="s">
        <v>3339</v>
      </c>
      <c r="AG224" s="4"/>
    </row>
    <row r="225" spans="1:33" x14ac:dyDescent="0.25">
      <c r="A225" s="2">
        <v>2016</v>
      </c>
      <c r="B225" s="2">
        <v>472</v>
      </c>
      <c r="C225" s="2" t="s">
        <v>1641</v>
      </c>
      <c r="D225" s="2" t="s">
        <v>1642</v>
      </c>
      <c r="E225" s="2" t="s">
        <v>1643</v>
      </c>
      <c r="F225" s="2" t="s">
        <v>868</v>
      </c>
      <c r="G225" s="2" t="s">
        <v>869</v>
      </c>
      <c r="H225" s="2"/>
      <c r="I225" s="2" t="s">
        <v>393</v>
      </c>
      <c r="J225" s="2" t="s">
        <v>291</v>
      </c>
      <c r="K225" s="2" t="s">
        <v>1668</v>
      </c>
      <c r="L225" s="2" t="s">
        <v>4636</v>
      </c>
      <c r="M225" s="2" t="s">
        <v>4684</v>
      </c>
      <c r="N225" s="3">
        <v>42376</v>
      </c>
      <c r="O225" s="2" t="s">
        <v>1645</v>
      </c>
      <c r="P225" s="2" t="s">
        <v>1231</v>
      </c>
      <c r="Q225" s="2" t="s">
        <v>1664</v>
      </c>
      <c r="R225" s="2" t="s">
        <v>3336</v>
      </c>
      <c r="S225" s="2" t="s">
        <v>3870</v>
      </c>
      <c r="T225" s="2" t="s">
        <v>3877</v>
      </c>
      <c r="U225" s="2" t="s">
        <v>4642</v>
      </c>
      <c r="V225" s="2">
        <v>0.3</v>
      </c>
      <c r="W225" s="2">
        <v>1710</v>
      </c>
      <c r="X225" s="23">
        <v>0.3</v>
      </c>
      <c r="Y225" s="9">
        <v>1775</v>
      </c>
      <c r="Z225" s="17">
        <f t="shared" si="6"/>
        <v>5.13117</v>
      </c>
      <c r="AA225" s="2" t="s">
        <v>351</v>
      </c>
      <c r="AB225" s="2" t="s">
        <v>275</v>
      </c>
      <c r="AC225" s="2" t="s">
        <v>3332</v>
      </c>
      <c r="AD225" s="2" t="s">
        <v>43</v>
      </c>
      <c r="AE225" s="2" t="s">
        <v>42</v>
      </c>
      <c r="AF225" s="2"/>
      <c r="AG225" s="4"/>
    </row>
    <row r="226" spans="1:33" x14ac:dyDescent="0.25">
      <c r="A226" s="2">
        <v>2016</v>
      </c>
      <c r="B226" s="2">
        <v>473</v>
      </c>
      <c r="C226" s="2" t="s">
        <v>1641</v>
      </c>
      <c r="D226" s="2" t="s">
        <v>1642</v>
      </c>
      <c r="E226" s="2" t="s">
        <v>1643</v>
      </c>
      <c r="F226" s="2" t="s">
        <v>868</v>
      </c>
      <c r="G226" s="2" t="s">
        <v>869</v>
      </c>
      <c r="H226" s="2"/>
      <c r="I226" s="2" t="s">
        <v>393</v>
      </c>
      <c r="J226" s="2" t="s">
        <v>293</v>
      </c>
      <c r="K226" s="2" t="s">
        <v>1674</v>
      </c>
      <c r="L226" s="2" t="s">
        <v>4636</v>
      </c>
      <c r="M226" s="2" t="s">
        <v>4684</v>
      </c>
      <c r="N226" s="3">
        <v>42376</v>
      </c>
      <c r="O226" s="2" t="s">
        <v>1645</v>
      </c>
      <c r="P226" s="2" t="s">
        <v>1231</v>
      </c>
      <c r="Q226" s="2" t="s">
        <v>1664</v>
      </c>
      <c r="R226" s="2" t="s">
        <v>3336</v>
      </c>
      <c r="S226" s="2" t="s">
        <v>3870</v>
      </c>
      <c r="T226" s="2" t="s">
        <v>3878</v>
      </c>
      <c r="U226" s="2" t="s">
        <v>4642</v>
      </c>
      <c r="V226" s="2">
        <v>0.3</v>
      </c>
      <c r="W226" s="2">
        <v>1710</v>
      </c>
      <c r="X226" s="23">
        <v>0.3</v>
      </c>
      <c r="Y226" s="9">
        <v>1775</v>
      </c>
      <c r="Z226" s="17">
        <f t="shared" si="6"/>
        <v>5.13117</v>
      </c>
      <c r="AA226" s="2" t="s">
        <v>351</v>
      </c>
      <c r="AB226" s="2" t="s">
        <v>275</v>
      </c>
      <c r="AC226" s="2" t="s">
        <v>3332</v>
      </c>
      <c r="AD226" s="2" t="s">
        <v>43</v>
      </c>
      <c r="AE226" s="2" t="s">
        <v>42</v>
      </c>
      <c r="AF226" s="2"/>
      <c r="AG226" s="4"/>
    </row>
    <row r="227" spans="1:33" x14ac:dyDescent="0.25">
      <c r="A227" s="2">
        <v>2015</v>
      </c>
      <c r="B227" s="2">
        <v>244</v>
      </c>
      <c r="C227" s="2" t="s">
        <v>1641</v>
      </c>
      <c r="D227" s="2" t="s">
        <v>1642</v>
      </c>
      <c r="E227" s="2" t="s">
        <v>1643</v>
      </c>
      <c r="F227" s="2" t="s">
        <v>868</v>
      </c>
      <c r="G227" s="2" t="s">
        <v>869</v>
      </c>
      <c r="H227" s="2"/>
      <c r="I227" s="2" t="s">
        <v>393</v>
      </c>
      <c r="J227" s="2" t="s">
        <v>411</v>
      </c>
      <c r="K227" s="2" t="s">
        <v>1687</v>
      </c>
      <c r="L227" s="2" t="s">
        <v>4636</v>
      </c>
      <c r="M227" s="2" t="s">
        <v>4684</v>
      </c>
      <c r="N227" s="3">
        <v>42024</v>
      </c>
      <c r="O227" s="2" t="s">
        <v>1645</v>
      </c>
      <c r="P227" s="2" t="s">
        <v>1231</v>
      </c>
      <c r="Q227" s="2" t="s">
        <v>1664</v>
      </c>
      <c r="R227" s="2" t="s">
        <v>3336</v>
      </c>
      <c r="S227" s="2" t="s">
        <v>3350</v>
      </c>
      <c r="T227" s="2" t="s">
        <v>3420</v>
      </c>
      <c r="U227" s="2" t="s">
        <v>4642</v>
      </c>
      <c r="V227" s="2">
        <v>0.3</v>
      </c>
      <c r="W227" s="2">
        <v>1656</v>
      </c>
      <c r="X227" s="23">
        <v>0.3</v>
      </c>
      <c r="Y227" s="9">
        <v>1775</v>
      </c>
      <c r="Z227" s="17">
        <f t="shared" si="6"/>
        <v>5.13117</v>
      </c>
      <c r="AA227" s="2" t="s">
        <v>351</v>
      </c>
      <c r="AB227" s="2" t="s">
        <v>275</v>
      </c>
      <c r="AC227" s="2" t="s">
        <v>3332</v>
      </c>
      <c r="AD227" s="2" t="s">
        <v>42</v>
      </c>
      <c r="AE227" s="2" t="s">
        <v>43</v>
      </c>
      <c r="AF227" s="2" t="s">
        <v>3339</v>
      </c>
      <c r="AG227" s="4"/>
    </row>
    <row r="228" spans="1:33" x14ac:dyDescent="0.25">
      <c r="A228" s="2">
        <v>2015</v>
      </c>
      <c r="B228" s="2">
        <v>273</v>
      </c>
      <c r="C228" s="2" t="s">
        <v>1641</v>
      </c>
      <c r="D228" s="2" t="s">
        <v>1642</v>
      </c>
      <c r="E228" s="2" t="s">
        <v>1643</v>
      </c>
      <c r="F228" s="2" t="s">
        <v>868</v>
      </c>
      <c r="G228" s="2" t="s">
        <v>869</v>
      </c>
      <c r="H228" s="2"/>
      <c r="I228" s="2" t="s">
        <v>393</v>
      </c>
      <c r="J228" s="2" t="s">
        <v>411</v>
      </c>
      <c r="K228" s="2" t="s">
        <v>1687</v>
      </c>
      <c r="L228" s="2" t="s">
        <v>4636</v>
      </c>
      <c r="M228" s="2" t="s">
        <v>4684</v>
      </c>
      <c r="N228" s="3">
        <v>42025</v>
      </c>
      <c r="O228" s="2" t="s">
        <v>1645</v>
      </c>
      <c r="P228" s="2" t="s">
        <v>1231</v>
      </c>
      <c r="Q228" s="2" t="s">
        <v>1664</v>
      </c>
      <c r="R228" s="2" t="s">
        <v>3336</v>
      </c>
      <c r="S228" s="2" t="s">
        <v>3350</v>
      </c>
      <c r="T228" s="2" t="s">
        <v>3420</v>
      </c>
      <c r="U228" s="2" t="s">
        <v>4642</v>
      </c>
      <c r="V228" s="2">
        <v>0.3</v>
      </c>
      <c r="W228" s="2">
        <v>1656</v>
      </c>
      <c r="X228" s="23">
        <v>0.3</v>
      </c>
      <c r="Y228" s="9">
        <v>1775</v>
      </c>
      <c r="Z228" s="17">
        <f t="shared" si="6"/>
        <v>5.13117</v>
      </c>
      <c r="AA228" s="2" t="s">
        <v>351</v>
      </c>
      <c r="AB228" s="2" t="s">
        <v>275</v>
      </c>
      <c r="AC228" s="2" t="s">
        <v>3332</v>
      </c>
      <c r="AD228" s="2" t="s">
        <v>42</v>
      </c>
      <c r="AE228" s="2" t="s">
        <v>43</v>
      </c>
      <c r="AF228" s="2" t="s">
        <v>3339</v>
      </c>
      <c r="AG228" s="4"/>
    </row>
    <row r="229" spans="1:33" x14ac:dyDescent="0.25">
      <c r="A229" s="2">
        <v>2015</v>
      </c>
      <c r="B229" s="2">
        <v>304</v>
      </c>
      <c r="C229" s="2" t="s">
        <v>1641</v>
      </c>
      <c r="D229" s="2" t="s">
        <v>1642</v>
      </c>
      <c r="E229" s="2" t="s">
        <v>1643</v>
      </c>
      <c r="F229" s="2" t="s">
        <v>868</v>
      </c>
      <c r="G229" s="2" t="s">
        <v>869</v>
      </c>
      <c r="H229" s="2"/>
      <c r="I229" s="2" t="s">
        <v>393</v>
      </c>
      <c r="J229" s="2" t="s">
        <v>411</v>
      </c>
      <c r="K229" s="2" t="s">
        <v>1687</v>
      </c>
      <c r="L229" s="2" t="s">
        <v>4636</v>
      </c>
      <c r="M229" s="2" t="s">
        <v>4684</v>
      </c>
      <c r="N229" s="3">
        <v>42026</v>
      </c>
      <c r="O229" s="2" t="s">
        <v>1645</v>
      </c>
      <c r="P229" s="2" t="s">
        <v>1231</v>
      </c>
      <c r="Q229" s="2" t="s">
        <v>1664</v>
      </c>
      <c r="R229" s="2" t="s">
        <v>3336</v>
      </c>
      <c r="S229" s="2" t="s">
        <v>3350</v>
      </c>
      <c r="T229" s="2" t="s">
        <v>3420</v>
      </c>
      <c r="U229" s="2" t="s">
        <v>4642</v>
      </c>
      <c r="V229" s="2">
        <v>0.3</v>
      </c>
      <c r="W229" s="2">
        <v>1656</v>
      </c>
      <c r="X229" s="23">
        <v>0.3</v>
      </c>
      <c r="Y229" s="9">
        <v>1775</v>
      </c>
      <c r="Z229" s="17">
        <f t="shared" si="6"/>
        <v>5.13117</v>
      </c>
      <c r="AA229" s="2" t="s">
        <v>351</v>
      </c>
      <c r="AB229" s="2" t="s">
        <v>275</v>
      </c>
      <c r="AC229" s="2" t="s">
        <v>3332</v>
      </c>
      <c r="AD229" s="2" t="s">
        <v>42</v>
      </c>
      <c r="AE229" s="2" t="s">
        <v>43</v>
      </c>
      <c r="AF229" s="2" t="s">
        <v>3339</v>
      </c>
      <c r="AG229" s="4"/>
    </row>
    <row r="230" spans="1:33" x14ac:dyDescent="0.25">
      <c r="A230" s="2">
        <v>2016</v>
      </c>
      <c r="B230" s="2">
        <v>477</v>
      </c>
      <c r="C230" s="2" t="s">
        <v>1641</v>
      </c>
      <c r="D230" s="2" t="s">
        <v>1642</v>
      </c>
      <c r="E230" s="2" t="s">
        <v>1643</v>
      </c>
      <c r="F230" s="2" t="s">
        <v>868</v>
      </c>
      <c r="G230" s="2" t="s">
        <v>869</v>
      </c>
      <c r="H230" s="2"/>
      <c r="I230" s="2" t="s">
        <v>393</v>
      </c>
      <c r="J230" s="2" t="s">
        <v>411</v>
      </c>
      <c r="K230" s="2" t="s">
        <v>1687</v>
      </c>
      <c r="L230" s="2" t="s">
        <v>4636</v>
      </c>
      <c r="M230" s="2" t="s">
        <v>4684</v>
      </c>
      <c r="N230" s="3">
        <v>42376</v>
      </c>
      <c r="O230" s="2" t="s">
        <v>1645</v>
      </c>
      <c r="P230" s="2" t="s">
        <v>1231</v>
      </c>
      <c r="Q230" s="2" t="s">
        <v>1664</v>
      </c>
      <c r="R230" s="2" t="s">
        <v>3336</v>
      </c>
      <c r="S230" s="2" t="s">
        <v>3882</v>
      </c>
      <c r="T230" s="2" t="s">
        <v>3883</v>
      </c>
      <c r="U230" s="2" t="s">
        <v>4642</v>
      </c>
      <c r="V230" s="2">
        <v>0.3</v>
      </c>
      <c r="W230" s="2">
        <v>16716</v>
      </c>
      <c r="X230" s="23">
        <v>0.3</v>
      </c>
      <c r="Y230" s="9">
        <v>1775</v>
      </c>
      <c r="Z230" s="17">
        <f t="shared" si="6"/>
        <v>5.13117</v>
      </c>
      <c r="AA230" s="2" t="s">
        <v>351</v>
      </c>
      <c r="AB230" s="2" t="s">
        <v>275</v>
      </c>
      <c r="AC230" s="2" t="s">
        <v>3332</v>
      </c>
      <c r="AD230" s="2" t="s">
        <v>43</v>
      </c>
      <c r="AE230" s="2" t="s">
        <v>42</v>
      </c>
      <c r="AF230" s="2"/>
      <c r="AG230" s="4"/>
    </row>
    <row r="231" spans="1:33" x14ac:dyDescent="0.25">
      <c r="A231" s="2">
        <v>2016</v>
      </c>
      <c r="B231" s="2">
        <v>1355</v>
      </c>
      <c r="C231" s="2" t="s">
        <v>2125</v>
      </c>
      <c r="D231" s="2" t="s">
        <v>2126</v>
      </c>
      <c r="E231" s="2" t="s">
        <v>2127</v>
      </c>
      <c r="F231" s="2" t="s">
        <v>1967</v>
      </c>
      <c r="G231" s="2" t="s">
        <v>1968</v>
      </c>
      <c r="H231" s="2"/>
      <c r="I231" s="2" t="s">
        <v>488</v>
      </c>
      <c r="J231" s="2" t="s">
        <v>394</v>
      </c>
      <c r="K231" s="2" t="s">
        <v>2284</v>
      </c>
      <c r="L231" s="2" t="s">
        <v>4636</v>
      </c>
      <c r="M231" s="2" t="s">
        <v>4684</v>
      </c>
      <c r="N231" s="3">
        <v>42528</v>
      </c>
      <c r="O231" s="2" t="s">
        <v>2285</v>
      </c>
      <c r="P231" s="2" t="s">
        <v>2091</v>
      </c>
      <c r="Q231" s="2" t="s">
        <v>1675</v>
      </c>
      <c r="R231" s="2" t="s">
        <v>4146</v>
      </c>
      <c r="S231" s="2" t="s">
        <v>4002</v>
      </c>
      <c r="T231" s="2" t="s">
        <v>1801</v>
      </c>
      <c r="U231" s="2" t="s">
        <v>4642</v>
      </c>
      <c r="V231" s="2">
        <v>0.3</v>
      </c>
      <c r="W231" s="2">
        <v>1725</v>
      </c>
      <c r="X231" s="23">
        <v>0.3</v>
      </c>
      <c r="Y231" s="7">
        <v>1775</v>
      </c>
      <c r="Z231" s="17">
        <f t="shared" si="6"/>
        <v>5.13117</v>
      </c>
      <c r="AA231" s="2" t="s">
        <v>861</v>
      </c>
      <c r="AB231" s="2" t="s">
        <v>1291</v>
      </c>
      <c r="AC231" s="2" t="s">
        <v>3332</v>
      </c>
      <c r="AD231" s="2" t="s">
        <v>43</v>
      </c>
      <c r="AE231" s="2" t="s">
        <v>42</v>
      </c>
      <c r="AF231" s="2"/>
      <c r="AG231" s="4"/>
    </row>
    <row r="232" spans="1:33" x14ac:dyDescent="0.25">
      <c r="A232" s="2">
        <v>2015</v>
      </c>
      <c r="B232" s="2">
        <v>821</v>
      </c>
      <c r="C232" s="2" t="s">
        <v>2125</v>
      </c>
      <c r="D232" s="2" t="s">
        <v>2126</v>
      </c>
      <c r="E232" s="2" t="s">
        <v>2127</v>
      </c>
      <c r="F232" s="2" t="s">
        <v>1967</v>
      </c>
      <c r="G232" s="2" t="s">
        <v>1968</v>
      </c>
      <c r="H232" s="2"/>
      <c r="I232" s="2" t="s">
        <v>488</v>
      </c>
      <c r="J232" s="2" t="s">
        <v>50</v>
      </c>
      <c r="K232" s="2" t="s">
        <v>2420</v>
      </c>
      <c r="L232" s="2" t="s">
        <v>4636</v>
      </c>
      <c r="M232" s="2" t="s">
        <v>4684</v>
      </c>
      <c r="N232" s="3">
        <v>42187</v>
      </c>
      <c r="O232" s="2" t="s">
        <v>2421</v>
      </c>
      <c r="P232" s="2" t="s">
        <v>1231</v>
      </c>
      <c r="Q232" s="2" t="s">
        <v>1675</v>
      </c>
      <c r="R232" s="2" t="s">
        <v>3525</v>
      </c>
      <c r="S232" s="2" t="s">
        <v>3500</v>
      </c>
      <c r="T232" s="2" t="s">
        <v>1807</v>
      </c>
      <c r="U232" s="2" t="s">
        <v>4642</v>
      </c>
      <c r="V232" s="2">
        <v>0.31</v>
      </c>
      <c r="W232" s="2">
        <v>1745</v>
      </c>
      <c r="X232" s="23">
        <v>0.31</v>
      </c>
      <c r="Y232" s="7">
        <v>1775</v>
      </c>
      <c r="Z232" s="17">
        <f t="shared" si="6"/>
        <v>5.3022090000000004</v>
      </c>
      <c r="AA232" s="2" t="s">
        <v>351</v>
      </c>
      <c r="AB232" s="2" t="s">
        <v>40</v>
      </c>
      <c r="AC232" s="2" t="s">
        <v>3332</v>
      </c>
      <c r="AD232" s="2" t="s">
        <v>42</v>
      </c>
      <c r="AE232" s="2" t="s">
        <v>43</v>
      </c>
      <c r="AF232" s="2"/>
      <c r="AG232" s="4"/>
    </row>
    <row r="233" spans="1:33" x14ac:dyDescent="0.25">
      <c r="A233" s="2">
        <v>2016</v>
      </c>
      <c r="B233" s="2">
        <v>1329</v>
      </c>
      <c r="C233" s="2" t="s">
        <v>2125</v>
      </c>
      <c r="D233" s="2" t="s">
        <v>2126</v>
      </c>
      <c r="E233" s="2" t="s">
        <v>2127</v>
      </c>
      <c r="F233" s="2" t="s">
        <v>1967</v>
      </c>
      <c r="G233" s="2" t="s">
        <v>1968</v>
      </c>
      <c r="H233" s="2"/>
      <c r="I233" s="2" t="s">
        <v>488</v>
      </c>
      <c r="J233" s="2" t="s">
        <v>50</v>
      </c>
      <c r="K233" s="2" t="s">
        <v>2420</v>
      </c>
      <c r="L233" s="2" t="s">
        <v>4636</v>
      </c>
      <c r="M233" s="2" t="s">
        <v>4684</v>
      </c>
      <c r="N233" s="3">
        <v>42527</v>
      </c>
      <c r="O233" s="2" t="s">
        <v>2421</v>
      </c>
      <c r="P233" s="2" t="s">
        <v>2091</v>
      </c>
      <c r="Q233" s="2" t="s">
        <v>1675</v>
      </c>
      <c r="R233" s="2" t="s">
        <v>4146</v>
      </c>
      <c r="S233" s="2" t="s">
        <v>3916</v>
      </c>
      <c r="T233" s="2" t="s">
        <v>1807</v>
      </c>
      <c r="U233" s="2" t="s">
        <v>4642</v>
      </c>
      <c r="V233" s="2">
        <v>0.31</v>
      </c>
      <c r="W233" s="2">
        <v>1700</v>
      </c>
      <c r="X233" s="23">
        <v>0.31</v>
      </c>
      <c r="Y233" s="7">
        <v>1775</v>
      </c>
      <c r="Z233" s="17">
        <f t="shared" si="6"/>
        <v>5.3022090000000004</v>
      </c>
      <c r="AA233" s="2" t="s">
        <v>861</v>
      </c>
      <c r="AB233" s="2" t="s">
        <v>1291</v>
      </c>
      <c r="AC233" s="2" t="s">
        <v>3332</v>
      </c>
      <c r="AD233" s="2" t="s">
        <v>43</v>
      </c>
      <c r="AE233" s="2" t="s">
        <v>42</v>
      </c>
      <c r="AF233" s="2"/>
      <c r="AG233" s="4"/>
    </row>
    <row r="234" spans="1:33" x14ac:dyDescent="0.25">
      <c r="A234" s="2">
        <v>2015</v>
      </c>
      <c r="B234" s="2">
        <v>814</v>
      </c>
      <c r="C234" s="2" t="s">
        <v>2125</v>
      </c>
      <c r="D234" s="2" t="s">
        <v>2126</v>
      </c>
      <c r="E234" s="2" t="s">
        <v>2127</v>
      </c>
      <c r="F234" s="2" t="s">
        <v>1967</v>
      </c>
      <c r="G234" s="2" t="s">
        <v>1968</v>
      </c>
      <c r="H234" s="2"/>
      <c r="I234" s="2" t="s">
        <v>488</v>
      </c>
      <c r="J234" s="2" t="s">
        <v>206</v>
      </c>
      <c r="K234" s="2" t="s">
        <v>2128</v>
      </c>
      <c r="L234" s="2" t="s">
        <v>4636</v>
      </c>
      <c r="M234" s="2" t="s">
        <v>4684</v>
      </c>
      <c r="N234" s="3">
        <v>42186</v>
      </c>
      <c r="O234" s="2" t="s">
        <v>2129</v>
      </c>
      <c r="P234" s="2" t="s">
        <v>1231</v>
      </c>
      <c r="Q234" s="2" t="s">
        <v>1675</v>
      </c>
      <c r="R234" s="2" t="s">
        <v>3525</v>
      </c>
      <c r="S234" s="2" t="s">
        <v>3462</v>
      </c>
      <c r="T234" s="2" t="s">
        <v>1807</v>
      </c>
      <c r="U234" s="2" t="s">
        <v>4642</v>
      </c>
      <c r="V234" s="2">
        <v>0.31</v>
      </c>
      <c r="W234" s="2">
        <v>1621</v>
      </c>
      <c r="X234" s="23">
        <v>0.31</v>
      </c>
      <c r="Y234" s="7">
        <v>1775</v>
      </c>
      <c r="Z234" s="17">
        <f t="shared" si="6"/>
        <v>5.3022090000000004</v>
      </c>
      <c r="AA234" s="2" t="s">
        <v>351</v>
      </c>
      <c r="AB234" s="2" t="s">
        <v>40</v>
      </c>
      <c r="AC234" s="2" t="s">
        <v>3332</v>
      </c>
      <c r="AD234" s="2" t="s">
        <v>42</v>
      </c>
      <c r="AE234" s="2" t="s">
        <v>43</v>
      </c>
      <c r="AF234" s="2"/>
      <c r="AG234" s="4"/>
    </row>
    <row r="235" spans="1:33" x14ac:dyDescent="0.25">
      <c r="A235" s="2">
        <v>2014</v>
      </c>
      <c r="B235" s="2">
        <v>550</v>
      </c>
      <c r="C235" s="2" t="s">
        <v>1641</v>
      </c>
      <c r="D235" s="2" t="s">
        <v>1642</v>
      </c>
      <c r="E235" s="2" t="s">
        <v>1643</v>
      </c>
      <c r="F235" s="2" t="s">
        <v>868</v>
      </c>
      <c r="G235" s="2" t="s">
        <v>869</v>
      </c>
      <c r="H235" s="2"/>
      <c r="I235" s="2" t="s">
        <v>393</v>
      </c>
      <c r="J235" s="2" t="s">
        <v>346</v>
      </c>
      <c r="K235" s="2" t="s">
        <v>1712</v>
      </c>
      <c r="L235" s="2" t="s">
        <v>4636</v>
      </c>
      <c r="M235" s="2" t="s">
        <v>4684</v>
      </c>
      <c r="N235" s="3">
        <v>41680</v>
      </c>
      <c r="O235" s="2" t="s">
        <v>1645</v>
      </c>
      <c r="P235" s="2" t="s">
        <v>2475</v>
      </c>
      <c r="Q235" s="2" t="s">
        <v>1664</v>
      </c>
      <c r="R235" s="2" t="s">
        <v>2485</v>
      </c>
      <c r="S235" s="2" t="s">
        <v>2524</v>
      </c>
      <c r="T235" s="2" t="s">
        <v>2525</v>
      </c>
      <c r="U235" s="2" t="s">
        <v>4642</v>
      </c>
      <c r="V235" s="2">
        <v>0.32</v>
      </c>
      <c r="W235" s="2">
        <v>1593</v>
      </c>
      <c r="X235" s="23">
        <v>0.32</v>
      </c>
      <c r="Y235" s="9">
        <v>1775</v>
      </c>
      <c r="Z235" s="17">
        <f t="shared" si="6"/>
        <v>5.4732479999999999</v>
      </c>
      <c r="AA235" s="2" t="s">
        <v>351</v>
      </c>
      <c r="AB235" s="2" t="s">
        <v>275</v>
      </c>
      <c r="AC235" s="2" t="s">
        <v>41</v>
      </c>
      <c r="AD235" s="2" t="s">
        <v>42</v>
      </c>
      <c r="AE235" s="2" t="s">
        <v>43</v>
      </c>
      <c r="AF235" s="2"/>
      <c r="AG235" s="4"/>
    </row>
    <row r="236" spans="1:33" x14ac:dyDescent="0.25">
      <c r="A236" s="2">
        <v>2014</v>
      </c>
      <c r="B236" s="2">
        <v>582</v>
      </c>
      <c r="C236" s="2" t="s">
        <v>1641</v>
      </c>
      <c r="D236" s="2" t="s">
        <v>1642</v>
      </c>
      <c r="E236" s="2" t="s">
        <v>1643</v>
      </c>
      <c r="F236" s="2" t="s">
        <v>868</v>
      </c>
      <c r="G236" s="2" t="s">
        <v>869</v>
      </c>
      <c r="H236" s="2"/>
      <c r="I236" s="2" t="s">
        <v>393</v>
      </c>
      <c r="J236" s="2" t="s">
        <v>346</v>
      </c>
      <c r="K236" s="2" t="s">
        <v>1712</v>
      </c>
      <c r="L236" s="2" t="s">
        <v>4636</v>
      </c>
      <c r="M236" s="2" t="s">
        <v>4684</v>
      </c>
      <c r="N236" s="3">
        <v>41681</v>
      </c>
      <c r="O236" s="2" t="s">
        <v>1645</v>
      </c>
      <c r="P236" s="2" t="s">
        <v>2475</v>
      </c>
      <c r="Q236" s="2" t="s">
        <v>1664</v>
      </c>
      <c r="R236" s="2" t="s">
        <v>2485</v>
      </c>
      <c r="S236" s="2" t="s">
        <v>2524</v>
      </c>
      <c r="T236" s="2" t="s">
        <v>2525</v>
      </c>
      <c r="U236" s="2" t="s">
        <v>4642</v>
      </c>
      <c r="V236" s="2">
        <v>0.32</v>
      </c>
      <c r="W236" s="2">
        <v>1593</v>
      </c>
      <c r="X236" s="23">
        <v>0.32</v>
      </c>
      <c r="Y236" s="9">
        <v>1775</v>
      </c>
      <c r="Z236" s="17">
        <f t="shared" si="6"/>
        <v>5.4732479999999999</v>
      </c>
      <c r="AA236" s="2" t="s">
        <v>351</v>
      </c>
      <c r="AB236" s="2" t="s">
        <v>275</v>
      </c>
      <c r="AC236" s="2" t="s">
        <v>41</v>
      </c>
      <c r="AD236" s="2" t="s">
        <v>42</v>
      </c>
      <c r="AE236" s="2" t="s">
        <v>43</v>
      </c>
      <c r="AF236" s="2"/>
      <c r="AG236" s="4"/>
    </row>
    <row r="237" spans="1:33" x14ac:dyDescent="0.25">
      <c r="A237" s="2">
        <v>2014</v>
      </c>
      <c r="B237" s="2">
        <v>610</v>
      </c>
      <c r="C237" s="2" t="s">
        <v>1641</v>
      </c>
      <c r="D237" s="2" t="s">
        <v>1642</v>
      </c>
      <c r="E237" s="2" t="s">
        <v>1643</v>
      </c>
      <c r="F237" s="2" t="s">
        <v>868</v>
      </c>
      <c r="G237" s="2" t="s">
        <v>869</v>
      </c>
      <c r="H237" s="2"/>
      <c r="I237" s="2" t="s">
        <v>393</v>
      </c>
      <c r="J237" s="2" t="s">
        <v>346</v>
      </c>
      <c r="K237" s="2" t="s">
        <v>1712</v>
      </c>
      <c r="L237" s="2" t="s">
        <v>4636</v>
      </c>
      <c r="M237" s="2" t="s">
        <v>4684</v>
      </c>
      <c r="N237" s="3">
        <v>41682</v>
      </c>
      <c r="O237" s="2" t="s">
        <v>1645</v>
      </c>
      <c r="P237" s="2" t="s">
        <v>2475</v>
      </c>
      <c r="Q237" s="2" t="s">
        <v>1664</v>
      </c>
      <c r="R237" s="2" t="s">
        <v>2485</v>
      </c>
      <c r="S237" s="2" t="s">
        <v>2524</v>
      </c>
      <c r="T237" s="2" t="s">
        <v>2525</v>
      </c>
      <c r="U237" s="2" t="s">
        <v>4642</v>
      </c>
      <c r="V237" s="2">
        <v>0.32</v>
      </c>
      <c r="W237" s="2">
        <v>1593</v>
      </c>
      <c r="X237" s="23">
        <v>0.32</v>
      </c>
      <c r="Y237" s="9">
        <v>1775</v>
      </c>
      <c r="Z237" s="17">
        <f t="shared" si="6"/>
        <v>5.4732479999999999</v>
      </c>
      <c r="AA237" s="2" t="s">
        <v>351</v>
      </c>
      <c r="AB237" s="2" t="s">
        <v>275</v>
      </c>
      <c r="AC237" s="2" t="s">
        <v>41</v>
      </c>
      <c r="AD237" s="2" t="s">
        <v>42</v>
      </c>
      <c r="AE237" s="2" t="s">
        <v>43</v>
      </c>
      <c r="AF237" s="2"/>
      <c r="AG237" s="4"/>
    </row>
    <row r="238" spans="1:33" x14ac:dyDescent="0.25">
      <c r="A238" s="2">
        <v>2014</v>
      </c>
      <c r="B238" s="2">
        <v>535</v>
      </c>
      <c r="C238" s="2" t="s">
        <v>1641</v>
      </c>
      <c r="D238" s="2" t="s">
        <v>1642</v>
      </c>
      <c r="E238" s="2" t="s">
        <v>1643</v>
      </c>
      <c r="F238" s="2" t="s">
        <v>868</v>
      </c>
      <c r="G238" s="2" t="s">
        <v>869</v>
      </c>
      <c r="H238" s="2"/>
      <c r="I238" s="2" t="s">
        <v>393</v>
      </c>
      <c r="J238" s="2" t="s">
        <v>293</v>
      </c>
      <c r="K238" s="2" t="s">
        <v>1674</v>
      </c>
      <c r="L238" s="2" t="s">
        <v>4636</v>
      </c>
      <c r="M238" s="2" t="s">
        <v>4684</v>
      </c>
      <c r="N238" s="3">
        <v>41680</v>
      </c>
      <c r="O238" s="2" t="s">
        <v>1645</v>
      </c>
      <c r="P238" s="2" t="s">
        <v>2475</v>
      </c>
      <c r="Q238" s="2" t="s">
        <v>1664</v>
      </c>
      <c r="R238" s="2" t="s">
        <v>2485</v>
      </c>
      <c r="S238" s="2" t="s">
        <v>2495</v>
      </c>
      <c r="T238" s="2" t="s">
        <v>2496</v>
      </c>
      <c r="U238" s="2" t="s">
        <v>4642</v>
      </c>
      <c r="V238" s="2">
        <v>0.32</v>
      </c>
      <c r="W238" s="2">
        <v>1622</v>
      </c>
      <c r="X238" s="23">
        <v>0.32</v>
      </c>
      <c r="Y238" s="9">
        <v>1775</v>
      </c>
      <c r="Z238" s="17">
        <f t="shared" si="6"/>
        <v>5.4732479999999999</v>
      </c>
      <c r="AA238" s="2" t="s">
        <v>351</v>
      </c>
      <c r="AB238" s="2" t="s">
        <v>275</v>
      </c>
      <c r="AC238" s="2" t="s">
        <v>41</v>
      </c>
      <c r="AD238" s="2" t="s">
        <v>42</v>
      </c>
      <c r="AE238" s="2" t="s">
        <v>43</v>
      </c>
      <c r="AF238" s="2"/>
      <c r="AG238" s="4"/>
    </row>
    <row r="239" spans="1:33" x14ac:dyDescent="0.25">
      <c r="A239" s="2">
        <v>2014</v>
      </c>
      <c r="B239" s="2">
        <v>566</v>
      </c>
      <c r="C239" s="2" t="s">
        <v>1641</v>
      </c>
      <c r="D239" s="2" t="s">
        <v>1642</v>
      </c>
      <c r="E239" s="2" t="s">
        <v>1643</v>
      </c>
      <c r="F239" s="2" t="s">
        <v>868</v>
      </c>
      <c r="G239" s="2" t="s">
        <v>869</v>
      </c>
      <c r="H239" s="2"/>
      <c r="I239" s="2" t="s">
        <v>393</v>
      </c>
      <c r="J239" s="2" t="s">
        <v>293</v>
      </c>
      <c r="K239" s="2" t="s">
        <v>1674</v>
      </c>
      <c r="L239" s="2" t="s">
        <v>4636</v>
      </c>
      <c r="M239" s="2" t="s">
        <v>4684</v>
      </c>
      <c r="N239" s="3">
        <v>41681</v>
      </c>
      <c r="O239" s="2" t="s">
        <v>1645</v>
      </c>
      <c r="P239" s="2" t="s">
        <v>2475</v>
      </c>
      <c r="Q239" s="2" t="s">
        <v>1664</v>
      </c>
      <c r="R239" s="2" t="s">
        <v>2485</v>
      </c>
      <c r="S239" s="2" t="s">
        <v>2495</v>
      </c>
      <c r="T239" s="2" t="s">
        <v>2496</v>
      </c>
      <c r="U239" s="2" t="s">
        <v>4642</v>
      </c>
      <c r="V239" s="2">
        <v>0.32</v>
      </c>
      <c r="W239" s="2">
        <v>1622</v>
      </c>
      <c r="X239" s="23">
        <v>0.32</v>
      </c>
      <c r="Y239" s="9">
        <v>1775</v>
      </c>
      <c r="Z239" s="17">
        <f t="shared" si="6"/>
        <v>5.4732479999999999</v>
      </c>
      <c r="AA239" s="2" t="s">
        <v>351</v>
      </c>
      <c r="AB239" s="2" t="s">
        <v>275</v>
      </c>
      <c r="AC239" s="2" t="s">
        <v>41</v>
      </c>
      <c r="AD239" s="2" t="s">
        <v>42</v>
      </c>
      <c r="AE239" s="2" t="s">
        <v>43</v>
      </c>
      <c r="AF239" s="2"/>
      <c r="AG239" s="4"/>
    </row>
    <row r="240" spans="1:33" x14ac:dyDescent="0.25">
      <c r="A240" s="2">
        <v>2014</v>
      </c>
      <c r="B240" s="2">
        <v>595</v>
      </c>
      <c r="C240" s="2" t="s">
        <v>1641</v>
      </c>
      <c r="D240" s="2" t="s">
        <v>1642</v>
      </c>
      <c r="E240" s="2" t="s">
        <v>1643</v>
      </c>
      <c r="F240" s="2" t="s">
        <v>868</v>
      </c>
      <c r="G240" s="2" t="s">
        <v>869</v>
      </c>
      <c r="H240" s="2"/>
      <c r="I240" s="2" t="s">
        <v>393</v>
      </c>
      <c r="J240" s="2" t="s">
        <v>293</v>
      </c>
      <c r="K240" s="2" t="s">
        <v>1674</v>
      </c>
      <c r="L240" s="2" t="s">
        <v>4636</v>
      </c>
      <c r="M240" s="2" t="s">
        <v>4684</v>
      </c>
      <c r="N240" s="3">
        <v>41682</v>
      </c>
      <c r="O240" s="2" t="s">
        <v>1645</v>
      </c>
      <c r="P240" s="2" t="s">
        <v>2475</v>
      </c>
      <c r="Q240" s="2" t="s">
        <v>1664</v>
      </c>
      <c r="R240" s="2" t="s">
        <v>2485</v>
      </c>
      <c r="S240" s="2" t="s">
        <v>2495</v>
      </c>
      <c r="T240" s="2" t="s">
        <v>2496</v>
      </c>
      <c r="U240" s="2" t="s">
        <v>4642</v>
      </c>
      <c r="V240" s="2">
        <v>0.32</v>
      </c>
      <c r="W240" s="2">
        <v>1622</v>
      </c>
      <c r="X240" s="23">
        <v>0.32</v>
      </c>
      <c r="Y240" s="9">
        <v>1775</v>
      </c>
      <c r="Z240" s="17">
        <f t="shared" si="6"/>
        <v>5.4732479999999999</v>
      </c>
      <c r="AA240" s="2" t="s">
        <v>351</v>
      </c>
      <c r="AB240" s="2" t="s">
        <v>275</v>
      </c>
      <c r="AC240" s="2" t="s">
        <v>41</v>
      </c>
      <c r="AD240" s="2" t="s">
        <v>42</v>
      </c>
      <c r="AE240" s="2" t="s">
        <v>43</v>
      </c>
      <c r="AF240" s="2"/>
      <c r="AG240" s="4"/>
    </row>
    <row r="241" spans="1:33" x14ac:dyDescent="0.25">
      <c r="A241" s="2">
        <v>2013</v>
      </c>
      <c r="B241" s="2">
        <v>212</v>
      </c>
      <c r="C241" s="2" t="s">
        <v>1641</v>
      </c>
      <c r="D241" s="2" t="s">
        <v>1642</v>
      </c>
      <c r="E241" s="2" t="s">
        <v>1643</v>
      </c>
      <c r="F241" s="2" t="s">
        <v>868</v>
      </c>
      <c r="G241" s="2" t="s">
        <v>869</v>
      </c>
      <c r="H241" s="2"/>
      <c r="I241" s="2" t="s">
        <v>393</v>
      </c>
      <c r="J241" s="2" t="s">
        <v>411</v>
      </c>
      <c r="K241" s="2" t="s">
        <v>1687</v>
      </c>
      <c r="L241" s="2" t="s">
        <v>4636</v>
      </c>
      <c r="M241" s="2" t="s">
        <v>4684</v>
      </c>
      <c r="N241" s="3">
        <v>41341</v>
      </c>
      <c r="O241" s="2" t="s">
        <v>1645</v>
      </c>
      <c r="P241" s="2" t="s">
        <v>1688</v>
      </c>
      <c r="Q241" s="2" t="s">
        <v>1571</v>
      </c>
      <c r="R241" s="2" t="s">
        <v>1653</v>
      </c>
      <c r="S241" s="2" t="s">
        <v>1692</v>
      </c>
      <c r="T241" s="2" t="s">
        <v>1693</v>
      </c>
      <c r="U241" s="2" t="s">
        <v>4642</v>
      </c>
      <c r="V241" s="2">
        <v>0.32</v>
      </c>
      <c r="W241" s="2">
        <v>1661</v>
      </c>
      <c r="X241" s="23">
        <v>0.32</v>
      </c>
      <c r="Y241" s="9">
        <v>1775</v>
      </c>
      <c r="Z241" s="17">
        <f t="shared" si="6"/>
        <v>5.4732479999999999</v>
      </c>
      <c r="AA241" s="2" t="s">
        <v>351</v>
      </c>
      <c r="AB241" s="2" t="s">
        <v>275</v>
      </c>
      <c r="AC241" s="2" t="s">
        <v>41</v>
      </c>
      <c r="AD241" s="2" t="s">
        <v>42</v>
      </c>
      <c r="AE241" s="2" t="s">
        <v>43</v>
      </c>
      <c r="AF241" s="2"/>
      <c r="AG241" s="4"/>
    </row>
    <row r="242" spans="1:33" x14ac:dyDescent="0.25">
      <c r="A242" s="2">
        <v>2016</v>
      </c>
      <c r="B242" s="2">
        <v>1337</v>
      </c>
      <c r="C242" s="2" t="s">
        <v>2125</v>
      </c>
      <c r="D242" s="2" t="s">
        <v>2126</v>
      </c>
      <c r="E242" s="2" t="s">
        <v>2127</v>
      </c>
      <c r="F242" s="2" t="s">
        <v>1967</v>
      </c>
      <c r="G242" s="2" t="s">
        <v>1968</v>
      </c>
      <c r="H242" s="2"/>
      <c r="I242" s="2" t="s">
        <v>488</v>
      </c>
      <c r="J242" s="2" t="s">
        <v>203</v>
      </c>
      <c r="K242" s="2" t="s">
        <v>2431</v>
      </c>
      <c r="L242" s="2" t="s">
        <v>4636</v>
      </c>
      <c r="M242" s="2" t="s">
        <v>4684</v>
      </c>
      <c r="N242" s="3">
        <v>42527</v>
      </c>
      <c r="O242" s="2" t="s">
        <v>2432</v>
      </c>
      <c r="P242" s="2" t="s">
        <v>2091</v>
      </c>
      <c r="Q242" s="2" t="s">
        <v>1675</v>
      </c>
      <c r="R242" s="2" t="s">
        <v>4146</v>
      </c>
      <c r="S242" s="2" t="s">
        <v>4001</v>
      </c>
      <c r="T242" s="2" t="s">
        <v>3613</v>
      </c>
      <c r="U242" s="2" t="s">
        <v>4642</v>
      </c>
      <c r="V242" s="2">
        <v>0.32</v>
      </c>
      <c r="W242" s="2">
        <v>1750</v>
      </c>
      <c r="X242" s="23">
        <v>0.32</v>
      </c>
      <c r="Y242" s="7">
        <v>1775</v>
      </c>
      <c r="Z242" s="17">
        <f t="shared" si="6"/>
        <v>5.4732479999999999</v>
      </c>
      <c r="AA242" s="2" t="s">
        <v>861</v>
      </c>
      <c r="AB242" s="2" t="s">
        <v>1291</v>
      </c>
      <c r="AC242" s="2" t="s">
        <v>3332</v>
      </c>
      <c r="AD242" s="2" t="s">
        <v>43</v>
      </c>
      <c r="AE242" s="2" t="s">
        <v>42</v>
      </c>
      <c r="AF242" s="2"/>
      <c r="AG242" s="4"/>
    </row>
    <row r="243" spans="1:33" x14ac:dyDescent="0.25">
      <c r="A243" s="2">
        <v>2016</v>
      </c>
      <c r="B243" s="2">
        <v>1342</v>
      </c>
      <c r="C243" s="2" t="s">
        <v>2125</v>
      </c>
      <c r="D243" s="2" t="s">
        <v>2126</v>
      </c>
      <c r="E243" s="2" t="s">
        <v>2127</v>
      </c>
      <c r="F243" s="2" t="s">
        <v>1967</v>
      </c>
      <c r="G243" s="2" t="s">
        <v>1968</v>
      </c>
      <c r="H243" s="2"/>
      <c r="I243" s="2" t="s">
        <v>488</v>
      </c>
      <c r="J243" s="2" t="s">
        <v>289</v>
      </c>
      <c r="K243" s="2" t="s">
        <v>2331</v>
      </c>
      <c r="L243" s="2" t="s">
        <v>4636</v>
      </c>
      <c r="M243" s="2" t="s">
        <v>4684</v>
      </c>
      <c r="N243" s="3">
        <v>42527</v>
      </c>
      <c r="O243" s="2" t="s">
        <v>2332</v>
      </c>
      <c r="P243" s="2" t="s">
        <v>2091</v>
      </c>
      <c r="Q243" s="2" t="s">
        <v>1675</v>
      </c>
      <c r="R243" s="2" t="s">
        <v>4146</v>
      </c>
      <c r="S243" s="2" t="s">
        <v>3985</v>
      </c>
      <c r="T243" s="2" t="s">
        <v>3613</v>
      </c>
      <c r="U243" s="2" t="s">
        <v>4642</v>
      </c>
      <c r="V243" s="2">
        <v>0.32</v>
      </c>
      <c r="W243" s="2">
        <v>1720</v>
      </c>
      <c r="X243" s="23">
        <v>0.32</v>
      </c>
      <c r="Y243" s="7">
        <v>1775</v>
      </c>
      <c r="Z243" s="17">
        <f t="shared" si="6"/>
        <v>5.4732479999999999</v>
      </c>
      <c r="AA243" s="2" t="s">
        <v>861</v>
      </c>
      <c r="AB243" s="2" t="s">
        <v>1291</v>
      </c>
      <c r="AC243" s="2" t="s">
        <v>3332</v>
      </c>
      <c r="AD243" s="2" t="s">
        <v>43</v>
      </c>
      <c r="AE243" s="2" t="s">
        <v>42</v>
      </c>
      <c r="AF243" s="2"/>
      <c r="AG243" s="4"/>
    </row>
    <row r="244" spans="1:33" x14ac:dyDescent="0.25">
      <c r="A244" s="2">
        <v>2015</v>
      </c>
      <c r="B244" s="2">
        <v>803</v>
      </c>
      <c r="C244" s="2" t="s">
        <v>2125</v>
      </c>
      <c r="D244" s="2" t="s">
        <v>2126</v>
      </c>
      <c r="E244" s="2" t="s">
        <v>2127</v>
      </c>
      <c r="F244" s="2" t="s">
        <v>1967</v>
      </c>
      <c r="G244" s="2" t="s">
        <v>1968</v>
      </c>
      <c r="H244" s="2"/>
      <c r="I244" s="2" t="s">
        <v>488</v>
      </c>
      <c r="J244" s="2" t="s">
        <v>293</v>
      </c>
      <c r="K244" s="2" t="s">
        <v>2288</v>
      </c>
      <c r="L244" s="2" t="s">
        <v>4636</v>
      </c>
      <c r="M244" s="2" t="s">
        <v>4684</v>
      </c>
      <c r="N244" s="3">
        <v>42178</v>
      </c>
      <c r="O244" s="2" t="s">
        <v>2289</v>
      </c>
      <c r="P244" s="2" t="s">
        <v>1231</v>
      </c>
      <c r="Q244" s="2" t="s">
        <v>1675</v>
      </c>
      <c r="R244" s="2" t="s">
        <v>3525</v>
      </c>
      <c r="S244" s="2" t="s">
        <v>3427</v>
      </c>
      <c r="T244" s="2" t="s">
        <v>3613</v>
      </c>
      <c r="U244" s="2" t="s">
        <v>4642</v>
      </c>
      <c r="V244" s="2">
        <v>0.32</v>
      </c>
      <c r="W244" s="2">
        <v>1598</v>
      </c>
      <c r="X244" s="23">
        <v>0.32</v>
      </c>
      <c r="Y244" s="7">
        <v>1775</v>
      </c>
      <c r="Z244" s="17">
        <f t="shared" si="6"/>
        <v>5.4732479999999999</v>
      </c>
      <c r="AA244" s="2" t="s">
        <v>351</v>
      </c>
      <c r="AB244" s="2" t="s">
        <v>40</v>
      </c>
      <c r="AC244" s="2" t="s">
        <v>3332</v>
      </c>
      <c r="AD244" s="2" t="s">
        <v>42</v>
      </c>
      <c r="AE244" s="2" t="s">
        <v>43</v>
      </c>
      <c r="AF244" s="2"/>
      <c r="AG244" s="4"/>
    </row>
    <row r="245" spans="1:33" x14ac:dyDescent="0.25">
      <c r="A245" s="2">
        <v>2014</v>
      </c>
      <c r="B245" s="2">
        <v>525</v>
      </c>
      <c r="C245" s="2" t="s">
        <v>1641</v>
      </c>
      <c r="D245" s="2" t="s">
        <v>1642</v>
      </c>
      <c r="E245" s="2" t="s">
        <v>1643</v>
      </c>
      <c r="F245" s="2" t="s">
        <v>868</v>
      </c>
      <c r="G245" s="2" t="s">
        <v>869</v>
      </c>
      <c r="H245" s="2"/>
      <c r="I245" s="2" t="s">
        <v>393</v>
      </c>
      <c r="J245" s="2" t="s">
        <v>203</v>
      </c>
      <c r="K245" s="2" t="s">
        <v>1694</v>
      </c>
      <c r="L245" s="2" t="s">
        <v>4636</v>
      </c>
      <c r="M245" s="2" t="s">
        <v>4684</v>
      </c>
      <c r="N245" s="3">
        <v>41680</v>
      </c>
      <c r="O245" s="2" t="s">
        <v>1645</v>
      </c>
      <c r="P245" s="2" t="s">
        <v>2475</v>
      </c>
      <c r="Q245" s="2" t="s">
        <v>1664</v>
      </c>
      <c r="R245" s="2" t="s">
        <v>2479</v>
      </c>
      <c r="S245" s="2" t="s">
        <v>2477</v>
      </c>
      <c r="T245" s="2" t="s">
        <v>2480</v>
      </c>
      <c r="U245" s="2" t="s">
        <v>4642</v>
      </c>
      <c r="V245" s="2">
        <v>0.33</v>
      </c>
      <c r="W245" s="2">
        <v>1684</v>
      </c>
      <c r="X245" s="23">
        <v>0.33</v>
      </c>
      <c r="Y245" s="9">
        <v>1775</v>
      </c>
      <c r="Z245" s="17">
        <f t="shared" si="6"/>
        <v>5.6442870000000003</v>
      </c>
      <c r="AA245" s="2" t="s">
        <v>351</v>
      </c>
      <c r="AB245" s="2" t="s">
        <v>275</v>
      </c>
      <c r="AC245" s="2" t="s">
        <v>41</v>
      </c>
      <c r="AD245" s="2" t="s">
        <v>42</v>
      </c>
      <c r="AE245" s="2" t="s">
        <v>43</v>
      </c>
      <c r="AF245" s="2"/>
      <c r="AG245" s="4"/>
    </row>
    <row r="246" spans="1:33" x14ac:dyDescent="0.25">
      <c r="A246" s="2">
        <v>2014</v>
      </c>
      <c r="B246" s="2">
        <v>553</v>
      </c>
      <c r="C246" s="2" t="s">
        <v>1641</v>
      </c>
      <c r="D246" s="2" t="s">
        <v>1642</v>
      </c>
      <c r="E246" s="2" t="s">
        <v>1643</v>
      </c>
      <c r="F246" s="2" t="s">
        <v>868</v>
      </c>
      <c r="G246" s="2" t="s">
        <v>869</v>
      </c>
      <c r="H246" s="2"/>
      <c r="I246" s="2" t="s">
        <v>393</v>
      </c>
      <c r="J246" s="2" t="s">
        <v>203</v>
      </c>
      <c r="K246" s="2" t="s">
        <v>1694</v>
      </c>
      <c r="L246" s="2" t="s">
        <v>4636</v>
      </c>
      <c r="M246" s="2" t="s">
        <v>4684</v>
      </c>
      <c r="N246" s="3">
        <v>41681</v>
      </c>
      <c r="O246" s="2" t="s">
        <v>1645</v>
      </c>
      <c r="P246" s="2" t="s">
        <v>2475</v>
      </c>
      <c r="Q246" s="2" t="s">
        <v>1664</v>
      </c>
      <c r="R246" s="2" t="s">
        <v>2479</v>
      </c>
      <c r="S246" s="2" t="s">
        <v>2477</v>
      </c>
      <c r="T246" s="2" t="s">
        <v>2480</v>
      </c>
      <c r="U246" s="2" t="s">
        <v>4642</v>
      </c>
      <c r="V246" s="2">
        <v>0.33</v>
      </c>
      <c r="W246" s="2">
        <v>1684</v>
      </c>
      <c r="X246" s="23">
        <v>0.33</v>
      </c>
      <c r="Y246" s="9">
        <v>1775</v>
      </c>
      <c r="Z246" s="17">
        <f t="shared" si="6"/>
        <v>5.6442870000000003</v>
      </c>
      <c r="AA246" s="2" t="s">
        <v>351</v>
      </c>
      <c r="AB246" s="2" t="s">
        <v>275</v>
      </c>
      <c r="AC246" s="2" t="s">
        <v>41</v>
      </c>
      <c r="AD246" s="2" t="s">
        <v>42</v>
      </c>
      <c r="AE246" s="2" t="s">
        <v>43</v>
      </c>
      <c r="AF246" s="2"/>
      <c r="AG246" s="4"/>
    </row>
    <row r="247" spans="1:33" x14ac:dyDescent="0.25">
      <c r="A247" s="2">
        <v>2014</v>
      </c>
      <c r="B247" s="2">
        <v>583</v>
      </c>
      <c r="C247" s="2" t="s">
        <v>1641</v>
      </c>
      <c r="D247" s="2" t="s">
        <v>1642</v>
      </c>
      <c r="E247" s="2" t="s">
        <v>1643</v>
      </c>
      <c r="F247" s="2" t="s">
        <v>868</v>
      </c>
      <c r="G247" s="2" t="s">
        <v>869</v>
      </c>
      <c r="H247" s="2"/>
      <c r="I247" s="2" t="s">
        <v>393</v>
      </c>
      <c r="J247" s="2" t="s">
        <v>203</v>
      </c>
      <c r="K247" s="2" t="s">
        <v>1694</v>
      </c>
      <c r="L247" s="2" t="s">
        <v>4636</v>
      </c>
      <c r="M247" s="2" t="s">
        <v>4684</v>
      </c>
      <c r="N247" s="3">
        <v>41682</v>
      </c>
      <c r="O247" s="2" t="s">
        <v>1645</v>
      </c>
      <c r="P247" s="2" t="s">
        <v>2475</v>
      </c>
      <c r="Q247" s="2" t="s">
        <v>1664</v>
      </c>
      <c r="R247" s="2" t="s">
        <v>2479</v>
      </c>
      <c r="S247" s="2" t="s">
        <v>2477</v>
      </c>
      <c r="T247" s="2" t="s">
        <v>2480</v>
      </c>
      <c r="U247" s="2" t="s">
        <v>4642</v>
      </c>
      <c r="V247" s="2">
        <v>0.33</v>
      </c>
      <c r="W247" s="2">
        <v>1684</v>
      </c>
      <c r="X247" s="23">
        <v>0.33</v>
      </c>
      <c r="Y247" s="9">
        <v>1775</v>
      </c>
      <c r="Z247" s="17">
        <f t="shared" si="6"/>
        <v>5.6442870000000003</v>
      </c>
      <c r="AA247" s="2" t="s">
        <v>351</v>
      </c>
      <c r="AB247" s="2" t="s">
        <v>275</v>
      </c>
      <c r="AC247" s="2" t="s">
        <v>41</v>
      </c>
      <c r="AD247" s="2" t="s">
        <v>42</v>
      </c>
      <c r="AE247" s="2" t="s">
        <v>43</v>
      </c>
      <c r="AF247" s="2"/>
      <c r="AG247" s="4"/>
    </row>
    <row r="248" spans="1:33" x14ac:dyDescent="0.25">
      <c r="A248" s="2">
        <v>2014</v>
      </c>
      <c r="B248" s="2">
        <v>547</v>
      </c>
      <c r="C248" s="2" t="s">
        <v>1641</v>
      </c>
      <c r="D248" s="2" t="s">
        <v>1642</v>
      </c>
      <c r="E248" s="2" t="s">
        <v>1643</v>
      </c>
      <c r="F248" s="2" t="s">
        <v>868</v>
      </c>
      <c r="G248" s="2" t="s">
        <v>869</v>
      </c>
      <c r="H248" s="2"/>
      <c r="I248" s="2" t="s">
        <v>393</v>
      </c>
      <c r="J248" s="2" t="s">
        <v>411</v>
      </c>
      <c r="K248" s="2" t="s">
        <v>1687</v>
      </c>
      <c r="L248" s="2" t="s">
        <v>4636</v>
      </c>
      <c r="M248" s="2" t="s">
        <v>4684</v>
      </c>
      <c r="N248" s="3">
        <v>41680</v>
      </c>
      <c r="O248" s="2" t="s">
        <v>1645</v>
      </c>
      <c r="P248" s="2" t="s">
        <v>2475</v>
      </c>
      <c r="Q248" s="2" t="s">
        <v>1664</v>
      </c>
      <c r="R248" s="2" t="s">
        <v>2485</v>
      </c>
      <c r="S248" s="2" t="s">
        <v>2518</v>
      </c>
      <c r="T248" s="2" t="s">
        <v>2519</v>
      </c>
      <c r="U248" s="2" t="s">
        <v>4642</v>
      </c>
      <c r="V248" s="2">
        <v>0.33</v>
      </c>
      <c r="W248" s="2">
        <v>1643</v>
      </c>
      <c r="X248" s="23">
        <v>0.33</v>
      </c>
      <c r="Y248" s="9">
        <v>1775</v>
      </c>
      <c r="Z248" s="17">
        <f t="shared" si="6"/>
        <v>5.6442870000000003</v>
      </c>
      <c r="AA248" s="2" t="s">
        <v>351</v>
      </c>
      <c r="AB248" s="2" t="s">
        <v>275</v>
      </c>
      <c r="AC248" s="2" t="s">
        <v>41</v>
      </c>
      <c r="AD248" s="2" t="s">
        <v>42</v>
      </c>
      <c r="AE248" s="2" t="s">
        <v>43</v>
      </c>
      <c r="AF248" s="2"/>
      <c r="AG248" s="4"/>
    </row>
    <row r="249" spans="1:33" x14ac:dyDescent="0.25">
      <c r="A249" s="2">
        <v>2014</v>
      </c>
      <c r="B249" s="2">
        <v>577</v>
      </c>
      <c r="C249" s="2" t="s">
        <v>1641</v>
      </c>
      <c r="D249" s="2" t="s">
        <v>1642</v>
      </c>
      <c r="E249" s="2" t="s">
        <v>1643</v>
      </c>
      <c r="F249" s="2" t="s">
        <v>868</v>
      </c>
      <c r="G249" s="2" t="s">
        <v>869</v>
      </c>
      <c r="H249" s="2"/>
      <c r="I249" s="2" t="s">
        <v>393</v>
      </c>
      <c r="J249" s="2" t="s">
        <v>411</v>
      </c>
      <c r="K249" s="2" t="s">
        <v>1687</v>
      </c>
      <c r="L249" s="2" t="s">
        <v>4636</v>
      </c>
      <c r="M249" s="2" t="s">
        <v>4684</v>
      </c>
      <c r="N249" s="3">
        <v>41681</v>
      </c>
      <c r="O249" s="2" t="s">
        <v>1645</v>
      </c>
      <c r="P249" s="2" t="s">
        <v>2475</v>
      </c>
      <c r="Q249" s="2" t="s">
        <v>1664</v>
      </c>
      <c r="R249" s="2" t="s">
        <v>2485</v>
      </c>
      <c r="S249" s="2" t="s">
        <v>2518</v>
      </c>
      <c r="T249" s="2" t="s">
        <v>2519</v>
      </c>
      <c r="U249" s="2" t="s">
        <v>4642</v>
      </c>
      <c r="V249" s="2">
        <v>0.33</v>
      </c>
      <c r="W249" s="2">
        <v>1643</v>
      </c>
      <c r="X249" s="23">
        <v>0.33</v>
      </c>
      <c r="Y249" s="9">
        <v>1775</v>
      </c>
      <c r="Z249" s="17">
        <f t="shared" si="6"/>
        <v>5.6442870000000003</v>
      </c>
      <c r="AA249" s="2" t="s">
        <v>351</v>
      </c>
      <c r="AB249" s="2" t="s">
        <v>275</v>
      </c>
      <c r="AC249" s="2" t="s">
        <v>41</v>
      </c>
      <c r="AD249" s="2" t="s">
        <v>42</v>
      </c>
      <c r="AE249" s="2" t="s">
        <v>43</v>
      </c>
      <c r="AF249" s="2"/>
      <c r="AG249" s="4"/>
    </row>
    <row r="250" spans="1:33" x14ac:dyDescent="0.25">
      <c r="A250" s="2">
        <v>2014</v>
      </c>
      <c r="B250" s="2">
        <v>608</v>
      </c>
      <c r="C250" s="2" t="s">
        <v>1641</v>
      </c>
      <c r="D250" s="2" t="s">
        <v>1642</v>
      </c>
      <c r="E250" s="2" t="s">
        <v>1643</v>
      </c>
      <c r="F250" s="2" t="s">
        <v>868</v>
      </c>
      <c r="G250" s="2" t="s">
        <v>869</v>
      </c>
      <c r="H250" s="2"/>
      <c r="I250" s="2" t="s">
        <v>393</v>
      </c>
      <c r="J250" s="2" t="s">
        <v>411</v>
      </c>
      <c r="K250" s="2" t="s">
        <v>1687</v>
      </c>
      <c r="L250" s="2" t="s">
        <v>4636</v>
      </c>
      <c r="M250" s="2" t="s">
        <v>4684</v>
      </c>
      <c r="N250" s="3">
        <v>41682</v>
      </c>
      <c r="O250" s="2" t="s">
        <v>1645</v>
      </c>
      <c r="P250" s="2" t="s">
        <v>2475</v>
      </c>
      <c r="Q250" s="2" t="s">
        <v>1664</v>
      </c>
      <c r="R250" s="2" t="s">
        <v>2485</v>
      </c>
      <c r="S250" s="2" t="s">
        <v>2518</v>
      </c>
      <c r="T250" s="2" t="s">
        <v>2519</v>
      </c>
      <c r="U250" s="2" t="s">
        <v>4642</v>
      </c>
      <c r="V250" s="2">
        <v>0.33</v>
      </c>
      <c r="W250" s="2">
        <v>1643</v>
      </c>
      <c r="X250" s="23">
        <v>0.33</v>
      </c>
      <c r="Y250" s="9">
        <v>1775</v>
      </c>
      <c r="Z250" s="17">
        <f t="shared" si="6"/>
        <v>5.6442870000000003</v>
      </c>
      <c r="AA250" s="2" t="s">
        <v>351</v>
      </c>
      <c r="AB250" s="2" t="s">
        <v>275</v>
      </c>
      <c r="AC250" s="2" t="s">
        <v>41</v>
      </c>
      <c r="AD250" s="2" t="s">
        <v>42</v>
      </c>
      <c r="AE250" s="2" t="s">
        <v>43</v>
      </c>
      <c r="AF250" s="2"/>
      <c r="AG250" s="4"/>
    </row>
    <row r="251" spans="1:33" x14ac:dyDescent="0.25">
      <c r="A251" s="2">
        <v>2016</v>
      </c>
      <c r="B251" s="2">
        <v>446</v>
      </c>
      <c r="C251" s="2" t="s">
        <v>2098</v>
      </c>
      <c r="D251" s="2" t="s">
        <v>2099</v>
      </c>
      <c r="E251" s="2" t="s">
        <v>2100</v>
      </c>
      <c r="F251" s="2" t="s">
        <v>1610</v>
      </c>
      <c r="G251" s="2" t="s">
        <v>1968</v>
      </c>
      <c r="H251" s="2"/>
      <c r="I251" s="2" t="s">
        <v>393</v>
      </c>
      <c r="J251" s="2" t="s">
        <v>340</v>
      </c>
      <c r="K251" s="2" t="s">
        <v>4665</v>
      </c>
      <c r="L251" s="2" t="s">
        <v>4636</v>
      </c>
      <c r="M251" s="2" t="s">
        <v>4684</v>
      </c>
      <c r="N251" s="3">
        <v>42706</v>
      </c>
      <c r="O251" s="2" t="s">
        <v>2102</v>
      </c>
      <c r="P251" s="2" t="s">
        <v>3496</v>
      </c>
      <c r="Q251" s="2" t="s">
        <v>1999</v>
      </c>
      <c r="R251" s="2" t="s">
        <v>3842</v>
      </c>
      <c r="S251" s="2" t="s">
        <v>3855</v>
      </c>
      <c r="T251" s="2" t="s">
        <v>3856</v>
      </c>
      <c r="U251" s="2" t="s">
        <v>4642</v>
      </c>
      <c r="V251" s="2">
        <v>0.33</v>
      </c>
      <c r="W251" s="2">
        <v>1679</v>
      </c>
      <c r="X251" s="23">
        <v>0.33</v>
      </c>
      <c r="Y251" s="9">
        <v>1775</v>
      </c>
      <c r="Z251" s="17">
        <f t="shared" si="6"/>
        <v>5.6442870000000003</v>
      </c>
      <c r="AA251" s="2" t="s">
        <v>351</v>
      </c>
      <c r="AB251" s="2" t="s">
        <v>40</v>
      </c>
      <c r="AC251" s="2" t="s">
        <v>3332</v>
      </c>
      <c r="AD251" s="2" t="s">
        <v>43</v>
      </c>
      <c r="AE251" s="2" t="s">
        <v>42</v>
      </c>
      <c r="AF251" s="2"/>
      <c r="AG251" s="4"/>
    </row>
    <row r="252" spans="1:33" x14ac:dyDescent="0.25">
      <c r="A252" s="2">
        <v>2015</v>
      </c>
      <c r="B252" s="2">
        <v>808</v>
      </c>
      <c r="C252" s="2" t="s">
        <v>2125</v>
      </c>
      <c r="D252" s="2" t="s">
        <v>2126</v>
      </c>
      <c r="E252" s="2" t="s">
        <v>2127</v>
      </c>
      <c r="F252" s="2" t="s">
        <v>1967</v>
      </c>
      <c r="G252" s="2" t="s">
        <v>1968</v>
      </c>
      <c r="H252" s="2"/>
      <c r="I252" s="2" t="s">
        <v>488</v>
      </c>
      <c r="J252" s="2" t="s">
        <v>394</v>
      </c>
      <c r="K252" s="2" t="s">
        <v>2284</v>
      </c>
      <c r="L252" s="2" t="s">
        <v>4636</v>
      </c>
      <c r="M252" s="2" t="s">
        <v>4684</v>
      </c>
      <c r="N252" s="3">
        <v>42178</v>
      </c>
      <c r="O252" s="2" t="s">
        <v>2285</v>
      </c>
      <c r="P252" s="2" t="s">
        <v>1231</v>
      </c>
      <c r="Q252" s="2" t="s">
        <v>1675</v>
      </c>
      <c r="R252" s="2" t="s">
        <v>3525</v>
      </c>
      <c r="S252" s="2" t="s">
        <v>3427</v>
      </c>
      <c r="T252" s="2" t="s">
        <v>1802</v>
      </c>
      <c r="U252" s="2" t="s">
        <v>4642</v>
      </c>
      <c r="V252" s="2">
        <v>0.33</v>
      </c>
      <c r="W252" s="2">
        <v>1598</v>
      </c>
      <c r="X252" s="23">
        <v>0.33</v>
      </c>
      <c r="Y252" s="7">
        <v>1775</v>
      </c>
      <c r="Z252" s="17">
        <f t="shared" si="6"/>
        <v>5.6442870000000003</v>
      </c>
      <c r="AA252" s="2" t="s">
        <v>351</v>
      </c>
      <c r="AB252" s="2" t="s">
        <v>40</v>
      </c>
      <c r="AC252" s="2" t="s">
        <v>3332</v>
      </c>
      <c r="AD252" s="2" t="s">
        <v>42</v>
      </c>
      <c r="AE252" s="2" t="s">
        <v>43</v>
      </c>
      <c r="AF252" s="2"/>
      <c r="AG252" s="4"/>
    </row>
    <row r="253" spans="1:33" x14ac:dyDescent="0.25">
      <c r="A253" s="2">
        <v>2014</v>
      </c>
      <c r="B253" s="2">
        <v>631</v>
      </c>
      <c r="C253" s="2" t="s">
        <v>1564</v>
      </c>
      <c r="D253" s="2" t="s">
        <v>1565</v>
      </c>
      <c r="E253" s="2" t="s">
        <v>1566</v>
      </c>
      <c r="F253" s="2" t="s">
        <v>1567</v>
      </c>
      <c r="G253" s="2" t="s">
        <v>1568</v>
      </c>
      <c r="H253" s="2"/>
      <c r="I253" s="2" t="s">
        <v>393</v>
      </c>
      <c r="J253" s="2" t="s">
        <v>347</v>
      </c>
      <c r="K253" s="2" t="s">
        <v>1569</v>
      </c>
      <c r="L253" s="2" t="s">
        <v>4636</v>
      </c>
      <c r="M253" s="2" t="s">
        <v>4684</v>
      </c>
      <c r="N253" s="3">
        <v>41898</v>
      </c>
      <c r="O253" s="2" t="s">
        <v>1570</v>
      </c>
      <c r="P253" s="2" t="s">
        <v>2156</v>
      </c>
      <c r="Q253" s="2" t="s">
        <v>1571</v>
      </c>
      <c r="R253" s="2" t="s">
        <v>1577</v>
      </c>
      <c r="S253" s="2" t="s">
        <v>2580</v>
      </c>
      <c r="T253" s="2" t="s">
        <v>2581</v>
      </c>
      <c r="U253" s="2" t="s">
        <v>4642</v>
      </c>
      <c r="V253" s="2">
        <v>0.34</v>
      </c>
      <c r="W253" s="2">
        <v>1821</v>
      </c>
      <c r="X253" s="23">
        <v>0.34</v>
      </c>
      <c r="Y253" s="2">
        <v>1775</v>
      </c>
      <c r="Z253" s="17">
        <f t="shared" ref="Z253:Z316" si="7">X253*Y253*8760/1000000*1.1</f>
        <v>5.8153260000000007</v>
      </c>
      <c r="AA253" s="2" t="s">
        <v>351</v>
      </c>
      <c r="AB253" s="2" t="s">
        <v>275</v>
      </c>
      <c r="AC253" s="2" t="s">
        <v>41</v>
      </c>
      <c r="AD253" s="2" t="s">
        <v>42</v>
      </c>
      <c r="AE253" s="2" t="s">
        <v>43</v>
      </c>
      <c r="AF253" s="2"/>
      <c r="AG253" s="4"/>
    </row>
    <row r="254" spans="1:33" x14ac:dyDescent="0.25">
      <c r="A254" s="2">
        <v>2014</v>
      </c>
      <c r="B254" s="2">
        <v>656</v>
      </c>
      <c r="C254" s="2" t="s">
        <v>1564</v>
      </c>
      <c r="D254" s="2" t="s">
        <v>1565</v>
      </c>
      <c r="E254" s="2" t="s">
        <v>1566</v>
      </c>
      <c r="F254" s="2" t="s">
        <v>1567</v>
      </c>
      <c r="G254" s="2" t="s">
        <v>1568</v>
      </c>
      <c r="H254" s="2"/>
      <c r="I254" s="2" t="s">
        <v>393</v>
      </c>
      <c r="J254" s="2" t="s">
        <v>347</v>
      </c>
      <c r="K254" s="2" t="s">
        <v>1569</v>
      </c>
      <c r="L254" s="2" t="s">
        <v>4636</v>
      </c>
      <c r="M254" s="2" t="s">
        <v>4684</v>
      </c>
      <c r="N254" s="3">
        <v>41899</v>
      </c>
      <c r="O254" s="2" t="s">
        <v>1570</v>
      </c>
      <c r="P254" s="2" t="s">
        <v>2156</v>
      </c>
      <c r="Q254" s="2" t="s">
        <v>1571</v>
      </c>
      <c r="R254" s="2" t="s">
        <v>1577</v>
      </c>
      <c r="S254" s="2" t="s">
        <v>2580</v>
      </c>
      <c r="T254" s="2" t="s">
        <v>2581</v>
      </c>
      <c r="U254" s="2" t="s">
        <v>4642</v>
      </c>
      <c r="V254" s="2">
        <v>0.34</v>
      </c>
      <c r="W254" s="2">
        <v>1821</v>
      </c>
      <c r="X254" s="23">
        <v>0.34</v>
      </c>
      <c r="Y254" s="2">
        <v>1775</v>
      </c>
      <c r="Z254" s="17">
        <f t="shared" si="7"/>
        <v>5.8153260000000007</v>
      </c>
      <c r="AA254" s="2" t="s">
        <v>351</v>
      </c>
      <c r="AB254" s="2" t="s">
        <v>275</v>
      </c>
      <c r="AC254" s="2" t="s">
        <v>41</v>
      </c>
      <c r="AD254" s="2" t="s">
        <v>42</v>
      </c>
      <c r="AE254" s="2" t="s">
        <v>43</v>
      </c>
      <c r="AF254" s="2"/>
      <c r="AG254" s="4"/>
    </row>
    <row r="255" spans="1:33" x14ac:dyDescent="0.25">
      <c r="A255" s="2">
        <v>2014</v>
      </c>
      <c r="B255" s="2">
        <v>669</v>
      </c>
      <c r="C255" s="2" t="s">
        <v>1564</v>
      </c>
      <c r="D255" s="2" t="s">
        <v>1565</v>
      </c>
      <c r="E255" s="2" t="s">
        <v>1566</v>
      </c>
      <c r="F255" s="2" t="s">
        <v>1567</v>
      </c>
      <c r="G255" s="2" t="s">
        <v>1568</v>
      </c>
      <c r="H255" s="2"/>
      <c r="I255" s="2" t="s">
        <v>393</v>
      </c>
      <c r="J255" s="2" t="s">
        <v>347</v>
      </c>
      <c r="K255" s="2" t="s">
        <v>1569</v>
      </c>
      <c r="L255" s="2" t="s">
        <v>4636</v>
      </c>
      <c r="M255" s="2" t="s">
        <v>4684</v>
      </c>
      <c r="N255" s="3">
        <v>41900</v>
      </c>
      <c r="O255" s="2" t="s">
        <v>1570</v>
      </c>
      <c r="P255" s="2" t="s">
        <v>2156</v>
      </c>
      <c r="Q255" s="2" t="s">
        <v>1571</v>
      </c>
      <c r="R255" s="2" t="s">
        <v>1577</v>
      </c>
      <c r="S255" s="2" t="s">
        <v>2580</v>
      </c>
      <c r="T255" s="2" t="s">
        <v>2581</v>
      </c>
      <c r="U255" s="2" t="s">
        <v>4642</v>
      </c>
      <c r="V255" s="2">
        <v>0.34</v>
      </c>
      <c r="W255" s="2">
        <v>1821</v>
      </c>
      <c r="X255" s="23">
        <v>0.34</v>
      </c>
      <c r="Y255" s="2">
        <v>1775</v>
      </c>
      <c r="Z255" s="17">
        <f t="shared" si="7"/>
        <v>5.8153260000000007</v>
      </c>
      <c r="AA255" s="2" t="s">
        <v>351</v>
      </c>
      <c r="AB255" s="2" t="s">
        <v>275</v>
      </c>
      <c r="AC255" s="2" t="s">
        <v>41</v>
      </c>
      <c r="AD255" s="2" t="s">
        <v>42</v>
      </c>
      <c r="AE255" s="2" t="s">
        <v>43</v>
      </c>
      <c r="AF255" s="2"/>
      <c r="AG255" s="4"/>
    </row>
    <row r="256" spans="1:33" x14ac:dyDescent="0.25">
      <c r="A256" s="2">
        <v>2014</v>
      </c>
      <c r="B256" s="2">
        <v>1871</v>
      </c>
      <c r="C256" s="2" t="s">
        <v>1975</v>
      </c>
      <c r="D256" s="2" t="s">
        <v>1976</v>
      </c>
      <c r="E256" s="2" t="s">
        <v>1977</v>
      </c>
      <c r="F256" s="2" t="s">
        <v>486</v>
      </c>
      <c r="G256" s="2" t="s">
        <v>487</v>
      </c>
      <c r="H256" s="2"/>
      <c r="I256" s="2" t="s">
        <v>488</v>
      </c>
      <c r="J256" s="2" t="s">
        <v>293</v>
      </c>
      <c r="K256" s="2" t="s">
        <v>2557</v>
      </c>
      <c r="L256" s="2" t="s">
        <v>4636</v>
      </c>
      <c r="M256" s="2" t="s">
        <v>4684</v>
      </c>
      <c r="N256" s="3">
        <v>41955</v>
      </c>
      <c r="O256" s="2" t="s">
        <v>2558</v>
      </c>
      <c r="P256" s="2" t="s">
        <v>2091</v>
      </c>
      <c r="Q256" s="2" t="s">
        <v>1571</v>
      </c>
      <c r="R256" s="2" t="s">
        <v>3029</v>
      </c>
      <c r="S256" s="2" t="s">
        <v>1657</v>
      </c>
      <c r="T256" s="2" t="s">
        <v>3041</v>
      </c>
      <c r="U256" s="2" t="s">
        <v>4642</v>
      </c>
      <c r="V256" s="2">
        <v>0.34100000000000003</v>
      </c>
      <c r="W256" s="2">
        <v>1608</v>
      </c>
      <c r="X256" s="23">
        <v>0.34100000000000003</v>
      </c>
      <c r="Y256" s="7">
        <v>1775</v>
      </c>
      <c r="Z256" s="17">
        <f t="shared" si="7"/>
        <v>5.8324299000000019</v>
      </c>
      <c r="AA256" s="2" t="s">
        <v>351</v>
      </c>
      <c r="AB256" s="2" t="s">
        <v>40</v>
      </c>
      <c r="AC256" s="2" t="s">
        <v>41</v>
      </c>
      <c r="AD256" s="2" t="s">
        <v>42</v>
      </c>
      <c r="AE256" s="2" t="s">
        <v>43</v>
      </c>
      <c r="AF256" s="2" t="s">
        <v>3033</v>
      </c>
      <c r="AG256" s="4"/>
    </row>
    <row r="257" spans="1:33" x14ac:dyDescent="0.25">
      <c r="A257" s="2">
        <v>2014</v>
      </c>
      <c r="B257" s="2">
        <v>528</v>
      </c>
      <c r="C257" s="2" t="s">
        <v>1641</v>
      </c>
      <c r="D257" s="2" t="s">
        <v>1642</v>
      </c>
      <c r="E257" s="2" t="s">
        <v>1643</v>
      </c>
      <c r="F257" s="2" t="s">
        <v>868</v>
      </c>
      <c r="G257" s="2" t="s">
        <v>869</v>
      </c>
      <c r="H257" s="2"/>
      <c r="I257" s="2" t="s">
        <v>393</v>
      </c>
      <c r="J257" s="2" t="s">
        <v>206</v>
      </c>
      <c r="K257" s="2" t="s">
        <v>1705</v>
      </c>
      <c r="L257" s="2" t="s">
        <v>4636</v>
      </c>
      <c r="M257" s="2" t="s">
        <v>4684</v>
      </c>
      <c r="N257" s="3">
        <v>41680</v>
      </c>
      <c r="O257" s="2" t="s">
        <v>1645</v>
      </c>
      <c r="P257" s="2" t="s">
        <v>2475</v>
      </c>
      <c r="Q257" s="2" t="s">
        <v>1664</v>
      </c>
      <c r="R257" s="2" t="s">
        <v>2479</v>
      </c>
      <c r="S257" s="2" t="s">
        <v>2481</v>
      </c>
      <c r="T257" s="2" t="s">
        <v>2484</v>
      </c>
      <c r="U257" s="2" t="s">
        <v>4642</v>
      </c>
      <c r="V257" s="2">
        <v>0.35</v>
      </c>
      <c r="W257" s="2">
        <v>1666</v>
      </c>
      <c r="X257" s="23">
        <v>0.35</v>
      </c>
      <c r="Y257" s="9">
        <v>1775</v>
      </c>
      <c r="Z257" s="17">
        <f t="shared" si="7"/>
        <v>5.9863650000000002</v>
      </c>
      <c r="AA257" s="2" t="s">
        <v>351</v>
      </c>
      <c r="AB257" s="2" t="s">
        <v>275</v>
      </c>
      <c r="AC257" s="2" t="s">
        <v>41</v>
      </c>
      <c r="AD257" s="2" t="s">
        <v>42</v>
      </c>
      <c r="AE257" s="2" t="s">
        <v>43</v>
      </c>
      <c r="AF257" s="2"/>
      <c r="AG257" s="4"/>
    </row>
    <row r="258" spans="1:33" x14ac:dyDescent="0.25">
      <c r="A258" s="2">
        <v>2014</v>
      </c>
      <c r="B258" s="2">
        <v>556</v>
      </c>
      <c r="C258" s="2" t="s">
        <v>1641</v>
      </c>
      <c r="D258" s="2" t="s">
        <v>1642</v>
      </c>
      <c r="E258" s="2" t="s">
        <v>1643</v>
      </c>
      <c r="F258" s="2" t="s">
        <v>868</v>
      </c>
      <c r="G258" s="2" t="s">
        <v>869</v>
      </c>
      <c r="H258" s="2"/>
      <c r="I258" s="2" t="s">
        <v>393</v>
      </c>
      <c r="J258" s="2" t="s">
        <v>206</v>
      </c>
      <c r="K258" s="2" t="s">
        <v>1705</v>
      </c>
      <c r="L258" s="2" t="s">
        <v>4636</v>
      </c>
      <c r="M258" s="2" t="s">
        <v>4684</v>
      </c>
      <c r="N258" s="3">
        <v>41681</v>
      </c>
      <c r="O258" s="2" t="s">
        <v>1645</v>
      </c>
      <c r="P258" s="2" t="s">
        <v>2475</v>
      </c>
      <c r="Q258" s="2" t="s">
        <v>1664</v>
      </c>
      <c r="R258" s="2" t="s">
        <v>2479</v>
      </c>
      <c r="S258" s="2" t="s">
        <v>2481</v>
      </c>
      <c r="T258" s="2" t="s">
        <v>2484</v>
      </c>
      <c r="U258" s="2" t="s">
        <v>4642</v>
      </c>
      <c r="V258" s="2">
        <v>0.35</v>
      </c>
      <c r="W258" s="2">
        <v>1666</v>
      </c>
      <c r="X258" s="23">
        <v>0.35</v>
      </c>
      <c r="Y258" s="9">
        <v>1775</v>
      </c>
      <c r="Z258" s="17">
        <f t="shared" si="7"/>
        <v>5.9863650000000002</v>
      </c>
      <c r="AA258" s="2" t="s">
        <v>351</v>
      </c>
      <c r="AB258" s="2" t="s">
        <v>275</v>
      </c>
      <c r="AC258" s="2" t="s">
        <v>41</v>
      </c>
      <c r="AD258" s="2" t="s">
        <v>42</v>
      </c>
      <c r="AE258" s="2" t="s">
        <v>43</v>
      </c>
      <c r="AF258" s="2"/>
      <c r="AG258" s="4"/>
    </row>
    <row r="259" spans="1:33" x14ac:dyDescent="0.25">
      <c r="A259" s="2">
        <v>2014</v>
      </c>
      <c r="B259" s="2">
        <v>588</v>
      </c>
      <c r="C259" s="2" t="s">
        <v>1641</v>
      </c>
      <c r="D259" s="2" t="s">
        <v>1642</v>
      </c>
      <c r="E259" s="2" t="s">
        <v>1643</v>
      </c>
      <c r="F259" s="2" t="s">
        <v>868</v>
      </c>
      <c r="G259" s="2" t="s">
        <v>869</v>
      </c>
      <c r="H259" s="2"/>
      <c r="I259" s="2" t="s">
        <v>393</v>
      </c>
      <c r="J259" s="2" t="s">
        <v>206</v>
      </c>
      <c r="K259" s="2" t="s">
        <v>1705</v>
      </c>
      <c r="L259" s="2" t="s">
        <v>4636</v>
      </c>
      <c r="M259" s="2" t="s">
        <v>4684</v>
      </c>
      <c r="N259" s="3">
        <v>41682</v>
      </c>
      <c r="O259" s="2" t="s">
        <v>1645</v>
      </c>
      <c r="P259" s="2" t="s">
        <v>2475</v>
      </c>
      <c r="Q259" s="2" t="s">
        <v>1664</v>
      </c>
      <c r="R259" s="2" t="s">
        <v>2479</v>
      </c>
      <c r="S259" s="2" t="s">
        <v>2481</v>
      </c>
      <c r="T259" s="2" t="s">
        <v>2484</v>
      </c>
      <c r="U259" s="2" t="s">
        <v>4642</v>
      </c>
      <c r="V259" s="2">
        <v>0.35</v>
      </c>
      <c r="W259" s="2">
        <v>1666</v>
      </c>
      <c r="X259" s="23">
        <v>0.35</v>
      </c>
      <c r="Y259" s="9">
        <v>1775</v>
      </c>
      <c r="Z259" s="17">
        <f t="shared" si="7"/>
        <v>5.9863650000000002</v>
      </c>
      <c r="AA259" s="2" t="s">
        <v>351</v>
      </c>
      <c r="AB259" s="2" t="s">
        <v>275</v>
      </c>
      <c r="AC259" s="2" t="s">
        <v>41</v>
      </c>
      <c r="AD259" s="2" t="s">
        <v>42</v>
      </c>
      <c r="AE259" s="2" t="s">
        <v>43</v>
      </c>
      <c r="AF259" s="2"/>
      <c r="AG259" s="4"/>
    </row>
    <row r="260" spans="1:33" x14ac:dyDescent="0.25">
      <c r="A260" s="2">
        <v>2014</v>
      </c>
      <c r="B260" s="2">
        <v>1856</v>
      </c>
      <c r="C260" s="2" t="s">
        <v>1975</v>
      </c>
      <c r="D260" s="2" t="s">
        <v>1976</v>
      </c>
      <c r="E260" s="2" t="s">
        <v>1977</v>
      </c>
      <c r="F260" s="2" t="s">
        <v>486</v>
      </c>
      <c r="G260" s="2" t="s">
        <v>487</v>
      </c>
      <c r="H260" s="2"/>
      <c r="I260" s="2" t="s">
        <v>488</v>
      </c>
      <c r="J260" s="2" t="s">
        <v>111</v>
      </c>
      <c r="K260" s="2" t="s">
        <v>1986</v>
      </c>
      <c r="L260" s="2" t="s">
        <v>4636</v>
      </c>
      <c r="M260" s="2" t="s">
        <v>4684</v>
      </c>
      <c r="N260" s="3">
        <v>41953</v>
      </c>
      <c r="O260" s="2" t="s">
        <v>2402</v>
      </c>
      <c r="P260" s="2" t="s">
        <v>2091</v>
      </c>
      <c r="Q260" s="2" t="s">
        <v>1571</v>
      </c>
      <c r="R260" s="2" t="s">
        <v>3027</v>
      </c>
      <c r="S260" s="2" t="s">
        <v>2403</v>
      </c>
      <c r="T260" s="2" t="s">
        <v>2937</v>
      </c>
      <c r="U260" s="2" t="s">
        <v>4642</v>
      </c>
      <c r="V260" s="2">
        <v>0.35</v>
      </c>
      <c r="W260" s="2">
        <v>1627</v>
      </c>
      <c r="X260" s="23">
        <v>0.35</v>
      </c>
      <c r="Y260" s="7">
        <v>1775</v>
      </c>
      <c r="Z260" s="17">
        <f t="shared" si="7"/>
        <v>5.9863650000000002</v>
      </c>
      <c r="AA260" s="2" t="s">
        <v>351</v>
      </c>
      <c r="AB260" s="2" t="s">
        <v>40</v>
      </c>
      <c r="AC260" s="2" t="s">
        <v>41</v>
      </c>
      <c r="AD260" s="2" t="s">
        <v>42</v>
      </c>
      <c r="AE260" s="2" t="s">
        <v>43</v>
      </c>
      <c r="AF260" s="2" t="s">
        <v>3028</v>
      </c>
      <c r="AG260" s="4"/>
    </row>
    <row r="261" spans="1:33" x14ac:dyDescent="0.25">
      <c r="A261" s="2">
        <v>2015</v>
      </c>
      <c r="B261" s="2">
        <v>877</v>
      </c>
      <c r="C261" s="2" t="s">
        <v>2301</v>
      </c>
      <c r="D261" s="2" t="s">
        <v>2302</v>
      </c>
      <c r="E261" s="2" t="s">
        <v>2303</v>
      </c>
      <c r="F261" s="2" t="s">
        <v>1080</v>
      </c>
      <c r="G261" s="2" t="s">
        <v>1081</v>
      </c>
      <c r="H261" s="2"/>
      <c r="I261" s="2" t="s">
        <v>815</v>
      </c>
      <c r="J261" s="2" t="s">
        <v>31</v>
      </c>
      <c r="K261" s="2" t="s">
        <v>2395</v>
      </c>
      <c r="L261" s="2" t="s">
        <v>4636</v>
      </c>
      <c r="M261" s="2"/>
      <c r="N261" s="3">
        <v>42121</v>
      </c>
      <c r="O261" s="2" t="s">
        <v>3463</v>
      </c>
      <c r="P261" s="2" t="s">
        <v>1688</v>
      </c>
      <c r="Q261" s="2" t="s">
        <v>3464</v>
      </c>
      <c r="R261" s="2" t="s">
        <v>3525</v>
      </c>
      <c r="S261" s="2" t="s">
        <v>1003</v>
      </c>
      <c r="T261" s="2" t="s">
        <v>3684</v>
      </c>
      <c r="U261" s="2" t="s">
        <v>4642</v>
      </c>
      <c r="V261" s="2">
        <v>0.36</v>
      </c>
      <c r="W261" s="2">
        <v>4072</v>
      </c>
      <c r="X261" s="23">
        <v>0.36</v>
      </c>
      <c r="Y261" s="2">
        <v>4735</v>
      </c>
      <c r="Z261" s="17">
        <f t="shared" si="7"/>
        <v>16.4255256</v>
      </c>
      <c r="AA261" s="2" t="s">
        <v>351</v>
      </c>
      <c r="AB261" s="2" t="s">
        <v>40</v>
      </c>
      <c r="AC261" s="2" t="s">
        <v>3332</v>
      </c>
      <c r="AD261" s="2" t="s">
        <v>42</v>
      </c>
      <c r="AE261" s="2" t="s">
        <v>43</v>
      </c>
      <c r="AF261" s="2"/>
      <c r="AG261" s="4"/>
    </row>
    <row r="262" spans="1:33" x14ac:dyDescent="0.25">
      <c r="A262" s="2">
        <v>2016</v>
      </c>
      <c r="B262" s="2">
        <v>440</v>
      </c>
      <c r="C262" s="2" t="s">
        <v>2098</v>
      </c>
      <c r="D262" s="2" t="s">
        <v>2099</v>
      </c>
      <c r="E262" s="2" t="s">
        <v>2100</v>
      </c>
      <c r="F262" s="2" t="s">
        <v>1610</v>
      </c>
      <c r="G262" s="2" t="s">
        <v>1968</v>
      </c>
      <c r="H262" s="2"/>
      <c r="I262" s="2" t="s">
        <v>393</v>
      </c>
      <c r="J262" s="2" t="s">
        <v>111</v>
      </c>
      <c r="K262" s="2" t="s">
        <v>4659</v>
      </c>
      <c r="L262" s="2" t="s">
        <v>4636</v>
      </c>
      <c r="M262" s="2" t="s">
        <v>4684</v>
      </c>
      <c r="N262" s="3">
        <v>42706</v>
      </c>
      <c r="O262" s="2" t="s">
        <v>2102</v>
      </c>
      <c r="P262" s="2" t="s">
        <v>3496</v>
      </c>
      <c r="Q262" s="2" t="s">
        <v>1999</v>
      </c>
      <c r="R262" s="2" t="s">
        <v>3842</v>
      </c>
      <c r="S262" s="2" t="s">
        <v>3846</v>
      </c>
      <c r="T262" s="2" t="s">
        <v>3847</v>
      </c>
      <c r="U262" s="2" t="s">
        <v>4642</v>
      </c>
      <c r="V262" s="2">
        <v>0.35</v>
      </c>
      <c r="W262" s="2">
        <v>1629</v>
      </c>
      <c r="X262" s="23">
        <v>0.35</v>
      </c>
      <c r="Y262" s="9">
        <v>1775</v>
      </c>
      <c r="Z262" s="17">
        <f t="shared" si="7"/>
        <v>5.9863650000000002</v>
      </c>
      <c r="AA262" s="2" t="s">
        <v>351</v>
      </c>
      <c r="AB262" s="2" t="s">
        <v>40</v>
      </c>
      <c r="AC262" s="2" t="s">
        <v>3332</v>
      </c>
      <c r="AD262" s="2" t="s">
        <v>43</v>
      </c>
      <c r="AE262" s="2" t="s">
        <v>42</v>
      </c>
      <c r="AF262" s="2"/>
      <c r="AG262" s="4"/>
    </row>
    <row r="263" spans="1:33" x14ac:dyDescent="0.25">
      <c r="A263" s="2">
        <v>2016</v>
      </c>
      <c r="B263" s="2">
        <v>442</v>
      </c>
      <c r="C263" s="2" t="s">
        <v>2098</v>
      </c>
      <c r="D263" s="2" t="s">
        <v>2099</v>
      </c>
      <c r="E263" s="2" t="s">
        <v>2100</v>
      </c>
      <c r="F263" s="2" t="s">
        <v>1610</v>
      </c>
      <c r="G263" s="2" t="s">
        <v>1968</v>
      </c>
      <c r="H263" s="2"/>
      <c r="I263" s="2" t="s">
        <v>393</v>
      </c>
      <c r="J263" s="2" t="s">
        <v>206</v>
      </c>
      <c r="K263" s="2" t="s">
        <v>4661</v>
      </c>
      <c r="L263" s="2" t="s">
        <v>4636</v>
      </c>
      <c r="M263" s="2" t="s">
        <v>4684</v>
      </c>
      <c r="N263" s="3">
        <v>42706</v>
      </c>
      <c r="O263" s="2" t="s">
        <v>2102</v>
      </c>
      <c r="P263" s="2" t="s">
        <v>3496</v>
      </c>
      <c r="Q263" s="2" t="s">
        <v>1999</v>
      </c>
      <c r="R263" s="2" t="s">
        <v>3842</v>
      </c>
      <c r="S263" s="2" t="s">
        <v>3849</v>
      </c>
      <c r="T263" s="2" t="s">
        <v>3850</v>
      </c>
      <c r="U263" s="2" t="s">
        <v>4642</v>
      </c>
      <c r="V263" s="2">
        <v>0.35</v>
      </c>
      <c r="W263" s="2">
        <v>1671</v>
      </c>
      <c r="X263" s="23">
        <v>0.35</v>
      </c>
      <c r="Y263" s="9">
        <v>1775</v>
      </c>
      <c r="Z263" s="17">
        <f t="shared" si="7"/>
        <v>5.9863650000000002</v>
      </c>
      <c r="AA263" s="2" t="s">
        <v>351</v>
      </c>
      <c r="AB263" s="2" t="s">
        <v>40</v>
      </c>
      <c r="AC263" s="2" t="s">
        <v>3332</v>
      </c>
      <c r="AD263" s="2" t="s">
        <v>43</v>
      </c>
      <c r="AE263" s="2" t="s">
        <v>42</v>
      </c>
      <c r="AF263" s="2"/>
      <c r="AG263" s="4"/>
    </row>
    <row r="264" spans="1:33" x14ac:dyDescent="0.25">
      <c r="A264" s="2">
        <v>2016</v>
      </c>
      <c r="B264" s="2">
        <v>438</v>
      </c>
      <c r="C264" s="2" t="s">
        <v>2098</v>
      </c>
      <c r="D264" s="2" t="s">
        <v>2099</v>
      </c>
      <c r="E264" s="2" t="s">
        <v>2100</v>
      </c>
      <c r="F264" s="2" t="s">
        <v>1610</v>
      </c>
      <c r="G264" s="2" t="s">
        <v>1968</v>
      </c>
      <c r="H264" s="2"/>
      <c r="I264" s="2" t="s">
        <v>393</v>
      </c>
      <c r="J264" s="2" t="s">
        <v>50</v>
      </c>
      <c r="K264" s="2" t="s">
        <v>4657</v>
      </c>
      <c r="L264" s="2" t="s">
        <v>4636</v>
      </c>
      <c r="M264" s="2" t="s">
        <v>4684</v>
      </c>
      <c r="N264" s="3">
        <v>42706</v>
      </c>
      <c r="O264" s="2" t="s">
        <v>2102</v>
      </c>
      <c r="P264" s="2" t="s">
        <v>3496</v>
      </c>
      <c r="Q264" s="2" t="s">
        <v>1999</v>
      </c>
      <c r="R264" s="2" t="s">
        <v>3842</v>
      </c>
      <c r="S264" s="2" t="s">
        <v>3843</v>
      </c>
      <c r="T264" s="2" t="s">
        <v>3844</v>
      </c>
      <c r="U264" s="2" t="s">
        <v>4642</v>
      </c>
      <c r="V264" s="2">
        <v>0.36</v>
      </c>
      <c r="W264" s="2">
        <v>1703</v>
      </c>
      <c r="X264" s="23">
        <v>0.36</v>
      </c>
      <c r="Y264" s="9">
        <v>1775</v>
      </c>
      <c r="Z264" s="17">
        <f t="shared" si="7"/>
        <v>6.1574040000000005</v>
      </c>
      <c r="AA264" s="2" t="s">
        <v>351</v>
      </c>
      <c r="AB264" s="2" t="s">
        <v>40</v>
      </c>
      <c r="AC264" s="2" t="s">
        <v>3332</v>
      </c>
      <c r="AD264" s="2" t="s">
        <v>43</v>
      </c>
      <c r="AE264" s="2" t="s">
        <v>42</v>
      </c>
      <c r="AF264" s="2"/>
      <c r="AG264" s="4"/>
    </row>
    <row r="265" spans="1:33" x14ac:dyDescent="0.25">
      <c r="A265" s="2">
        <v>2016</v>
      </c>
      <c r="B265" s="2">
        <v>1330</v>
      </c>
      <c r="C265" s="2" t="s">
        <v>2125</v>
      </c>
      <c r="D265" s="2" t="s">
        <v>2126</v>
      </c>
      <c r="E265" s="2" t="s">
        <v>2127</v>
      </c>
      <c r="F265" s="2" t="s">
        <v>1967</v>
      </c>
      <c r="G265" s="2" t="s">
        <v>1968</v>
      </c>
      <c r="H265" s="2"/>
      <c r="I265" s="2" t="s">
        <v>488</v>
      </c>
      <c r="J265" s="2" t="s">
        <v>31</v>
      </c>
      <c r="K265" s="2" t="s">
        <v>2424</v>
      </c>
      <c r="L265" s="2" t="s">
        <v>4636</v>
      </c>
      <c r="M265" s="2" t="s">
        <v>4684</v>
      </c>
      <c r="N265" s="3">
        <v>42527</v>
      </c>
      <c r="O265" s="2" t="s">
        <v>2425</v>
      </c>
      <c r="P265" s="2" t="s">
        <v>2091</v>
      </c>
      <c r="Q265" s="2" t="s">
        <v>1675</v>
      </c>
      <c r="R265" s="2" t="s">
        <v>4146</v>
      </c>
      <c r="S265" s="2" t="s">
        <v>3915</v>
      </c>
      <c r="T265" s="2" t="s">
        <v>1805</v>
      </c>
      <c r="U265" s="2" t="s">
        <v>4642</v>
      </c>
      <c r="V265" s="2">
        <v>0.36</v>
      </c>
      <c r="W265" s="2">
        <v>1695</v>
      </c>
      <c r="X265" s="23">
        <v>0.36</v>
      </c>
      <c r="Y265" s="7">
        <v>1775</v>
      </c>
      <c r="Z265" s="17">
        <f t="shared" si="7"/>
        <v>6.1574040000000005</v>
      </c>
      <c r="AA265" s="2" t="s">
        <v>861</v>
      </c>
      <c r="AB265" s="2" t="s">
        <v>1291</v>
      </c>
      <c r="AC265" s="2" t="s">
        <v>3332</v>
      </c>
      <c r="AD265" s="2" t="s">
        <v>43</v>
      </c>
      <c r="AE265" s="2" t="s">
        <v>42</v>
      </c>
      <c r="AF265" s="2"/>
      <c r="AG265" s="4"/>
    </row>
    <row r="266" spans="1:33" x14ac:dyDescent="0.25">
      <c r="A266" s="2">
        <v>2016</v>
      </c>
      <c r="B266" s="2">
        <v>1333</v>
      </c>
      <c r="C266" s="2" t="s">
        <v>2125</v>
      </c>
      <c r="D266" s="2" t="s">
        <v>2126</v>
      </c>
      <c r="E266" s="2" t="s">
        <v>2127</v>
      </c>
      <c r="F266" s="2" t="s">
        <v>1967</v>
      </c>
      <c r="G266" s="2" t="s">
        <v>1968</v>
      </c>
      <c r="H266" s="2"/>
      <c r="I266" s="2" t="s">
        <v>488</v>
      </c>
      <c r="J266" s="2" t="s">
        <v>111</v>
      </c>
      <c r="K266" s="2" t="s">
        <v>2335</v>
      </c>
      <c r="L266" s="2" t="s">
        <v>4636</v>
      </c>
      <c r="M266" s="2" t="s">
        <v>4684</v>
      </c>
      <c r="N266" s="3">
        <v>42527</v>
      </c>
      <c r="O266" s="2" t="s">
        <v>2336</v>
      </c>
      <c r="P266" s="2" t="s">
        <v>2091</v>
      </c>
      <c r="Q266" s="2" t="s">
        <v>1675</v>
      </c>
      <c r="R266" s="2" t="s">
        <v>4146</v>
      </c>
      <c r="S266" s="2" t="s">
        <v>35</v>
      </c>
      <c r="T266" s="2" t="s">
        <v>1805</v>
      </c>
      <c r="U266" s="2" t="s">
        <v>4642</v>
      </c>
      <c r="V266" s="2">
        <v>0.36</v>
      </c>
      <c r="W266" s="2">
        <v>1680</v>
      </c>
      <c r="X266" s="23">
        <v>0.36</v>
      </c>
      <c r="Y266" s="7">
        <v>1775</v>
      </c>
      <c r="Z266" s="17">
        <f t="shared" si="7"/>
        <v>6.1574040000000005</v>
      </c>
      <c r="AA266" s="2" t="s">
        <v>861</v>
      </c>
      <c r="AB266" s="2" t="s">
        <v>1291</v>
      </c>
      <c r="AC266" s="2" t="s">
        <v>3332</v>
      </c>
      <c r="AD266" s="2" t="s">
        <v>43</v>
      </c>
      <c r="AE266" s="2" t="s">
        <v>42</v>
      </c>
      <c r="AF266" s="2"/>
      <c r="AG266" s="4"/>
    </row>
    <row r="267" spans="1:33" x14ac:dyDescent="0.25">
      <c r="A267" s="2">
        <v>2016</v>
      </c>
      <c r="B267" s="2">
        <v>1133</v>
      </c>
      <c r="C267" s="2" t="s">
        <v>1051</v>
      </c>
      <c r="D267" s="2" t="s">
        <v>1052</v>
      </c>
      <c r="E267" s="2" t="s">
        <v>1020</v>
      </c>
      <c r="F267" s="2" t="s">
        <v>893</v>
      </c>
      <c r="G267" s="2" t="s">
        <v>894</v>
      </c>
      <c r="H267" s="2"/>
      <c r="I267" s="2" t="s">
        <v>481</v>
      </c>
      <c r="J267" s="2" t="s">
        <v>50</v>
      </c>
      <c r="K267" s="2" t="s">
        <v>1053</v>
      </c>
      <c r="L267" s="2" t="s">
        <v>4636</v>
      </c>
      <c r="M267" s="2"/>
      <c r="N267" s="3">
        <v>42472</v>
      </c>
      <c r="O267" s="2" t="s">
        <v>273</v>
      </c>
      <c r="P267" s="2" t="s">
        <v>1054</v>
      </c>
      <c r="Q267" s="2" t="s">
        <v>4102</v>
      </c>
      <c r="R267" s="2" t="s">
        <v>4103</v>
      </c>
      <c r="S267" s="2" t="s">
        <v>4104</v>
      </c>
      <c r="T267" s="2" t="s">
        <v>4105</v>
      </c>
      <c r="U267" s="2"/>
      <c r="V267" s="2"/>
      <c r="W267" s="2">
        <v>2047</v>
      </c>
      <c r="X267" s="23">
        <v>0.36</v>
      </c>
      <c r="Y267" s="7">
        <v>2275</v>
      </c>
      <c r="Z267" s="17">
        <f t="shared" si="7"/>
        <v>7.8918840000000001</v>
      </c>
      <c r="AA267" s="2" t="s">
        <v>351</v>
      </c>
      <c r="AB267" s="2" t="s">
        <v>275</v>
      </c>
      <c r="AC267" s="2" t="s">
        <v>3332</v>
      </c>
      <c r="AD267" s="2" t="s">
        <v>43</v>
      </c>
      <c r="AE267" s="2" t="s">
        <v>43</v>
      </c>
      <c r="AF267" s="2"/>
      <c r="AG267" s="4"/>
    </row>
    <row r="268" spans="1:33" x14ac:dyDescent="0.25">
      <c r="A268" s="2">
        <v>2015</v>
      </c>
      <c r="B268" s="2">
        <v>703</v>
      </c>
      <c r="C268" s="2" t="s">
        <v>3393</v>
      </c>
      <c r="D268" s="2" t="s">
        <v>3394</v>
      </c>
      <c r="E268" s="2" t="s">
        <v>3395</v>
      </c>
      <c r="F268" s="2" t="s">
        <v>3396</v>
      </c>
      <c r="G268" s="2" t="s">
        <v>1889</v>
      </c>
      <c r="H268" s="2"/>
      <c r="I268" s="2" t="s">
        <v>484</v>
      </c>
      <c r="J268" s="2" t="s">
        <v>340</v>
      </c>
      <c r="K268" s="2" t="s">
        <v>3561</v>
      </c>
      <c r="L268" s="2" t="s">
        <v>4636</v>
      </c>
      <c r="M268" s="2"/>
      <c r="N268" s="3">
        <v>42089</v>
      </c>
      <c r="O268" s="2" t="s">
        <v>3562</v>
      </c>
      <c r="P268" s="2" t="s">
        <v>3399</v>
      </c>
      <c r="Q268" s="2" t="s">
        <v>2240</v>
      </c>
      <c r="R268" s="2" t="s">
        <v>3525</v>
      </c>
      <c r="S268" s="2" t="s">
        <v>3563</v>
      </c>
      <c r="T268" s="2" t="s">
        <v>1805</v>
      </c>
      <c r="U268" s="2" t="s">
        <v>4642</v>
      </c>
      <c r="V268" s="2">
        <v>0.36</v>
      </c>
      <c r="W268" s="2">
        <v>2188</v>
      </c>
      <c r="X268" s="23">
        <v>0.36</v>
      </c>
      <c r="Y268" s="2">
        <v>2370</v>
      </c>
      <c r="Z268" s="17">
        <f t="shared" si="7"/>
        <v>8.2214352000000002</v>
      </c>
      <c r="AA268" s="2" t="s">
        <v>351</v>
      </c>
      <c r="AB268" s="2" t="s">
        <v>40</v>
      </c>
      <c r="AC268" s="2" t="s">
        <v>3332</v>
      </c>
      <c r="AD268" s="2" t="s">
        <v>42</v>
      </c>
      <c r="AE268" s="2" t="s">
        <v>43</v>
      </c>
      <c r="AF268" s="2"/>
      <c r="AG268" s="4"/>
    </row>
    <row r="269" spans="1:33" x14ac:dyDescent="0.25">
      <c r="A269" s="2">
        <v>2014</v>
      </c>
      <c r="B269" s="2">
        <v>2080</v>
      </c>
      <c r="C269" s="2" t="s">
        <v>2301</v>
      </c>
      <c r="D269" s="2" t="s">
        <v>2302</v>
      </c>
      <c r="E269" s="2" t="s">
        <v>2303</v>
      </c>
      <c r="F269" s="2" t="s">
        <v>1080</v>
      </c>
      <c r="G269" s="2" t="s">
        <v>1081</v>
      </c>
      <c r="H269" s="2"/>
      <c r="I269" s="2" t="s">
        <v>815</v>
      </c>
      <c r="J269" s="2" t="s">
        <v>31</v>
      </c>
      <c r="K269" s="2" t="s">
        <v>2395</v>
      </c>
      <c r="L269" s="2" t="s">
        <v>4636</v>
      </c>
      <c r="M269" s="2"/>
      <c r="N269" s="3">
        <v>41736</v>
      </c>
      <c r="O269" s="2" t="s">
        <v>2396</v>
      </c>
      <c r="P269" s="2" t="s">
        <v>1892</v>
      </c>
      <c r="Q269" s="2" t="s">
        <v>1948</v>
      </c>
      <c r="R269" s="2" t="s">
        <v>1894</v>
      </c>
      <c r="S269" s="2" t="s">
        <v>2397</v>
      </c>
      <c r="T269" s="2" t="s">
        <v>3135</v>
      </c>
      <c r="U269" s="2" t="s">
        <v>4642</v>
      </c>
      <c r="V269" s="2">
        <v>0.36199999999999999</v>
      </c>
      <c r="W269" s="2">
        <v>4404</v>
      </c>
      <c r="X269" s="23">
        <v>0.36199999999999999</v>
      </c>
      <c r="Y269" s="2">
        <v>4735</v>
      </c>
      <c r="Z269" s="17">
        <f t="shared" si="7"/>
        <v>16.516778520000003</v>
      </c>
      <c r="AA269" s="2" t="s">
        <v>351</v>
      </c>
      <c r="AB269" s="2" t="s">
        <v>40</v>
      </c>
      <c r="AC269" s="2" t="s">
        <v>41</v>
      </c>
      <c r="AD269" s="2" t="s">
        <v>42</v>
      </c>
      <c r="AE269" s="2" t="s">
        <v>43</v>
      </c>
      <c r="AF269" s="2"/>
      <c r="AG269" s="4"/>
    </row>
    <row r="270" spans="1:33" x14ac:dyDescent="0.25">
      <c r="A270" s="2">
        <v>2016</v>
      </c>
      <c r="B270" s="2">
        <v>1352</v>
      </c>
      <c r="C270" s="2" t="s">
        <v>2125</v>
      </c>
      <c r="D270" s="2" t="s">
        <v>2126</v>
      </c>
      <c r="E270" s="2" t="s">
        <v>2127</v>
      </c>
      <c r="F270" s="2" t="s">
        <v>1967</v>
      </c>
      <c r="G270" s="2" t="s">
        <v>1968</v>
      </c>
      <c r="H270" s="2"/>
      <c r="I270" s="2" t="s">
        <v>488</v>
      </c>
      <c r="J270" s="2" t="s">
        <v>340</v>
      </c>
      <c r="K270" s="2" t="s">
        <v>2427</v>
      </c>
      <c r="L270" s="2" t="s">
        <v>4636</v>
      </c>
      <c r="M270" s="2" t="s">
        <v>4684</v>
      </c>
      <c r="N270" s="3">
        <v>42528</v>
      </c>
      <c r="O270" s="2" t="s">
        <v>2428</v>
      </c>
      <c r="P270" s="2" t="s">
        <v>2091</v>
      </c>
      <c r="Q270" s="2" t="s">
        <v>1675</v>
      </c>
      <c r="R270" s="2" t="s">
        <v>4146</v>
      </c>
      <c r="S270" s="2" t="s">
        <v>3917</v>
      </c>
      <c r="T270" s="2" t="s">
        <v>1805</v>
      </c>
      <c r="U270" s="2" t="s">
        <v>4642</v>
      </c>
      <c r="V270" s="2">
        <v>0.36</v>
      </c>
      <c r="W270" s="2">
        <v>1760</v>
      </c>
      <c r="X270" s="23">
        <v>0.36</v>
      </c>
      <c r="Y270" s="7">
        <v>1775</v>
      </c>
      <c r="Z270" s="17">
        <f t="shared" si="7"/>
        <v>6.1574040000000005</v>
      </c>
      <c r="AA270" s="2" t="s">
        <v>861</v>
      </c>
      <c r="AB270" s="2" t="s">
        <v>1291</v>
      </c>
      <c r="AC270" s="2" t="s">
        <v>3332</v>
      </c>
      <c r="AD270" s="2" t="s">
        <v>43</v>
      </c>
      <c r="AE270" s="2" t="s">
        <v>42</v>
      </c>
      <c r="AF270" s="2"/>
      <c r="AG270" s="4"/>
    </row>
    <row r="271" spans="1:33" x14ac:dyDescent="0.25">
      <c r="A271" s="2">
        <v>2014</v>
      </c>
      <c r="B271" s="2">
        <v>196</v>
      </c>
      <c r="C271" s="2" t="s">
        <v>1564</v>
      </c>
      <c r="D271" s="2" t="s">
        <v>1565</v>
      </c>
      <c r="E271" s="2" t="s">
        <v>1566</v>
      </c>
      <c r="F271" s="2" t="s">
        <v>1567</v>
      </c>
      <c r="G271" s="2" t="s">
        <v>1568</v>
      </c>
      <c r="H271" s="2"/>
      <c r="I271" s="2" t="s">
        <v>393</v>
      </c>
      <c r="J271" s="2" t="s">
        <v>291</v>
      </c>
      <c r="K271" s="2" t="s">
        <v>1569</v>
      </c>
      <c r="L271" s="2" t="s">
        <v>4636</v>
      </c>
      <c r="M271" s="2" t="s">
        <v>4684</v>
      </c>
      <c r="N271" s="3">
        <v>41900</v>
      </c>
      <c r="O271" s="2" t="s">
        <v>1570</v>
      </c>
      <c r="P271" s="2" t="s">
        <v>2156</v>
      </c>
      <c r="Q271" s="2" t="s">
        <v>1571</v>
      </c>
      <c r="R271" s="2" t="s">
        <v>1577</v>
      </c>
      <c r="S271" s="2" t="s">
        <v>2165</v>
      </c>
      <c r="T271" s="2" t="s">
        <v>2167</v>
      </c>
      <c r="U271" s="2" t="s">
        <v>4642</v>
      </c>
      <c r="V271" s="2">
        <v>0.37</v>
      </c>
      <c r="W271" s="2">
        <v>1839</v>
      </c>
      <c r="X271" s="23">
        <v>0.37</v>
      </c>
      <c r="Y271" s="2">
        <v>1775</v>
      </c>
      <c r="Z271" s="17">
        <f t="shared" si="7"/>
        <v>6.328443</v>
      </c>
      <c r="AA271" s="2" t="s">
        <v>351</v>
      </c>
      <c r="AB271" s="2" t="s">
        <v>275</v>
      </c>
      <c r="AC271" s="2" t="s">
        <v>41</v>
      </c>
      <c r="AD271" s="2" t="s">
        <v>42</v>
      </c>
      <c r="AE271" s="2" t="s">
        <v>43</v>
      </c>
      <c r="AF271" s="2"/>
      <c r="AG271" s="4"/>
    </row>
    <row r="272" spans="1:33" x14ac:dyDescent="0.25">
      <c r="A272" s="2">
        <v>2014</v>
      </c>
      <c r="B272" s="2">
        <v>621</v>
      </c>
      <c r="C272" s="2" t="s">
        <v>1564</v>
      </c>
      <c r="D272" s="2" t="s">
        <v>1565</v>
      </c>
      <c r="E272" s="2" t="s">
        <v>1566</v>
      </c>
      <c r="F272" s="2" t="s">
        <v>1567</v>
      </c>
      <c r="G272" s="2" t="s">
        <v>1568</v>
      </c>
      <c r="H272" s="2"/>
      <c r="I272" s="2" t="s">
        <v>393</v>
      </c>
      <c r="J272" s="2" t="s">
        <v>291</v>
      </c>
      <c r="K272" s="2" t="s">
        <v>1569</v>
      </c>
      <c r="L272" s="2" t="s">
        <v>4636</v>
      </c>
      <c r="M272" s="2" t="s">
        <v>4684</v>
      </c>
      <c r="N272" s="3">
        <v>41898</v>
      </c>
      <c r="O272" s="2" t="s">
        <v>1570</v>
      </c>
      <c r="P272" s="2" t="s">
        <v>2156</v>
      </c>
      <c r="Q272" s="2" t="s">
        <v>1571</v>
      </c>
      <c r="R272" s="2" t="s">
        <v>1577</v>
      </c>
      <c r="S272" s="2" t="s">
        <v>2165</v>
      </c>
      <c r="T272" s="2" t="s">
        <v>2167</v>
      </c>
      <c r="U272" s="2" t="s">
        <v>4642</v>
      </c>
      <c r="V272" s="2">
        <v>0.37</v>
      </c>
      <c r="W272" s="2">
        <v>1839</v>
      </c>
      <c r="X272" s="23">
        <v>0.37</v>
      </c>
      <c r="Y272" s="2">
        <v>1775</v>
      </c>
      <c r="Z272" s="17">
        <f t="shared" si="7"/>
        <v>6.328443</v>
      </c>
      <c r="AA272" s="2" t="s">
        <v>351</v>
      </c>
      <c r="AB272" s="2" t="s">
        <v>275</v>
      </c>
      <c r="AC272" s="2" t="s">
        <v>41</v>
      </c>
      <c r="AD272" s="2" t="s">
        <v>42</v>
      </c>
      <c r="AE272" s="2" t="s">
        <v>43</v>
      </c>
      <c r="AF272" s="2"/>
      <c r="AG272" s="4"/>
    </row>
    <row r="273" spans="1:33" x14ac:dyDescent="0.25">
      <c r="A273" s="2">
        <v>2014</v>
      </c>
      <c r="B273" s="2">
        <v>628</v>
      </c>
      <c r="C273" s="2" t="s">
        <v>1564</v>
      </c>
      <c r="D273" s="2" t="s">
        <v>1565</v>
      </c>
      <c r="E273" s="2" t="s">
        <v>1566</v>
      </c>
      <c r="F273" s="2" t="s">
        <v>1567</v>
      </c>
      <c r="G273" s="2" t="s">
        <v>1568</v>
      </c>
      <c r="H273" s="2"/>
      <c r="I273" s="2" t="s">
        <v>393</v>
      </c>
      <c r="J273" s="2" t="s">
        <v>394</v>
      </c>
      <c r="K273" s="2" t="s">
        <v>1569</v>
      </c>
      <c r="L273" s="2" t="s">
        <v>4636</v>
      </c>
      <c r="M273" s="2" t="s">
        <v>4684</v>
      </c>
      <c r="N273" s="3">
        <v>41898</v>
      </c>
      <c r="O273" s="2" t="s">
        <v>1570</v>
      </c>
      <c r="P273" s="2" t="s">
        <v>2156</v>
      </c>
      <c r="Q273" s="2" t="s">
        <v>1571</v>
      </c>
      <c r="R273" s="2" t="s">
        <v>1577</v>
      </c>
      <c r="S273" s="2" t="s">
        <v>2159</v>
      </c>
      <c r="T273" s="2" t="s">
        <v>2577</v>
      </c>
      <c r="U273" s="2" t="s">
        <v>4642</v>
      </c>
      <c r="V273" s="2">
        <v>0.37</v>
      </c>
      <c r="W273" s="2">
        <v>1819</v>
      </c>
      <c r="X273" s="23">
        <v>0.37</v>
      </c>
      <c r="Y273" s="2">
        <v>1775</v>
      </c>
      <c r="Z273" s="17">
        <f t="shared" si="7"/>
        <v>6.328443</v>
      </c>
      <c r="AA273" s="2" t="s">
        <v>351</v>
      </c>
      <c r="AB273" s="2" t="s">
        <v>275</v>
      </c>
      <c r="AC273" s="2" t="s">
        <v>41</v>
      </c>
      <c r="AD273" s="2" t="s">
        <v>42</v>
      </c>
      <c r="AE273" s="2" t="s">
        <v>43</v>
      </c>
      <c r="AF273" s="2"/>
      <c r="AG273" s="4"/>
    </row>
    <row r="274" spans="1:33" x14ac:dyDescent="0.25">
      <c r="A274" s="2">
        <v>2014</v>
      </c>
      <c r="B274" s="2">
        <v>644</v>
      </c>
      <c r="C274" s="2" t="s">
        <v>1564</v>
      </c>
      <c r="D274" s="2" t="s">
        <v>1565</v>
      </c>
      <c r="E274" s="2" t="s">
        <v>1566</v>
      </c>
      <c r="F274" s="2" t="s">
        <v>1567</v>
      </c>
      <c r="G274" s="2" t="s">
        <v>1568</v>
      </c>
      <c r="H274" s="2"/>
      <c r="I274" s="2" t="s">
        <v>393</v>
      </c>
      <c r="J274" s="2" t="s">
        <v>291</v>
      </c>
      <c r="K274" s="2" t="s">
        <v>1569</v>
      </c>
      <c r="L274" s="2" t="s">
        <v>4636</v>
      </c>
      <c r="M274" s="2" t="s">
        <v>4684</v>
      </c>
      <c r="N274" s="3">
        <v>41899</v>
      </c>
      <c r="O274" s="2" t="s">
        <v>1570</v>
      </c>
      <c r="P274" s="2" t="s">
        <v>2156</v>
      </c>
      <c r="Q274" s="2" t="s">
        <v>1571</v>
      </c>
      <c r="R274" s="2" t="s">
        <v>1577</v>
      </c>
      <c r="S274" s="2" t="s">
        <v>2165</v>
      </c>
      <c r="T274" s="2" t="s">
        <v>2167</v>
      </c>
      <c r="U274" s="2" t="s">
        <v>4642</v>
      </c>
      <c r="V274" s="2">
        <v>0.37</v>
      </c>
      <c r="W274" s="2">
        <v>1839</v>
      </c>
      <c r="X274" s="23">
        <v>0.37</v>
      </c>
      <c r="Y274" s="2">
        <v>1775</v>
      </c>
      <c r="Z274" s="17">
        <f t="shared" si="7"/>
        <v>6.328443</v>
      </c>
      <c r="AA274" s="2" t="s">
        <v>351</v>
      </c>
      <c r="AB274" s="2" t="s">
        <v>275</v>
      </c>
      <c r="AC274" s="2" t="s">
        <v>41</v>
      </c>
      <c r="AD274" s="2" t="s">
        <v>42</v>
      </c>
      <c r="AE274" s="2" t="s">
        <v>43</v>
      </c>
      <c r="AF274" s="2"/>
      <c r="AG274" s="4"/>
    </row>
    <row r="275" spans="1:33" x14ac:dyDescent="0.25">
      <c r="A275" s="2">
        <v>2014</v>
      </c>
      <c r="B275" s="2">
        <v>654</v>
      </c>
      <c r="C275" s="2" t="s">
        <v>1564</v>
      </c>
      <c r="D275" s="2" t="s">
        <v>1565</v>
      </c>
      <c r="E275" s="2" t="s">
        <v>1566</v>
      </c>
      <c r="F275" s="2" t="s">
        <v>1567</v>
      </c>
      <c r="G275" s="2" t="s">
        <v>1568</v>
      </c>
      <c r="H275" s="2"/>
      <c r="I275" s="2" t="s">
        <v>393</v>
      </c>
      <c r="J275" s="2" t="s">
        <v>394</v>
      </c>
      <c r="K275" s="2" t="s">
        <v>1569</v>
      </c>
      <c r="L275" s="2" t="s">
        <v>4636</v>
      </c>
      <c r="M275" s="2" t="s">
        <v>4684</v>
      </c>
      <c r="N275" s="3">
        <v>41899</v>
      </c>
      <c r="O275" s="2" t="s">
        <v>1570</v>
      </c>
      <c r="P275" s="2" t="s">
        <v>2156</v>
      </c>
      <c r="Q275" s="2" t="s">
        <v>1571</v>
      </c>
      <c r="R275" s="2" t="s">
        <v>1577</v>
      </c>
      <c r="S275" s="2" t="s">
        <v>2159</v>
      </c>
      <c r="T275" s="2" t="s">
        <v>2577</v>
      </c>
      <c r="U275" s="2" t="s">
        <v>4642</v>
      </c>
      <c r="V275" s="2">
        <v>0.37</v>
      </c>
      <c r="W275" s="2">
        <v>1819</v>
      </c>
      <c r="X275" s="23">
        <v>0.37</v>
      </c>
      <c r="Y275" s="2">
        <v>1775</v>
      </c>
      <c r="Z275" s="17">
        <f t="shared" si="7"/>
        <v>6.328443</v>
      </c>
      <c r="AA275" s="2" t="s">
        <v>351</v>
      </c>
      <c r="AB275" s="2" t="s">
        <v>275</v>
      </c>
      <c r="AC275" s="2" t="s">
        <v>41</v>
      </c>
      <c r="AD275" s="2" t="s">
        <v>42</v>
      </c>
      <c r="AE275" s="2" t="s">
        <v>43</v>
      </c>
      <c r="AF275" s="2"/>
      <c r="AG275" s="4"/>
    </row>
    <row r="276" spans="1:33" x14ac:dyDescent="0.25">
      <c r="A276" s="2">
        <v>2014</v>
      </c>
      <c r="B276" s="2">
        <v>664</v>
      </c>
      <c r="C276" s="2" t="s">
        <v>1564</v>
      </c>
      <c r="D276" s="2" t="s">
        <v>1565</v>
      </c>
      <c r="E276" s="2" t="s">
        <v>1566</v>
      </c>
      <c r="F276" s="2" t="s">
        <v>1567</v>
      </c>
      <c r="G276" s="2" t="s">
        <v>1568</v>
      </c>
      <c r="H276" s="2"/>
      <c r="I276" s="2" t="s">
        <v>393</v>
      </c>
      <c r="J276" s="2" t="s">
        <v>394</v>
      </c>
      <c r="K276" s="2" t="s">
        <v>1569</v>
      </c>
      <c r="L276" s="2" t="s">
        <v>4636</v>
      </c>
      <c r="M276" s="2" t="s">
        <v>4684</v>
      </c>
      <c r="N276" s="3">
        <v>41900</v>
      </c>
      <c r="O276" s="2" t="s">
        <v>1570</v>
      </c>
      <c r="P276" s="2" t="s">
        <v>2156</v>
      </c>
      <c r="Q276" s="2" t="s">
        <v>1571</v>
      </c>
      <c r="R276" s="2" t="s">
        <v>1577</v>
      </c>
      <c r="S276" s="2" t="s">
        <v>2159</v>
      </c>
      <c r="T276" s="2" t="s">
        <v>2577</v>
      </c>
      <c r="U276" s="2" t="s">
        <v>4642</v>
      </c>
      <c r="V276" s="2">
        <v>0.37</v>
      </c>
      <c r="W276" s="2">
        <v>1819</v>
      </c>
      <c r="X276" s="23">
        <v>0.37</v>
      </c>
      <c r="Y276" s="2">
        <v>1775</v>
      </c>
      <c r="Z276" s="17">
        <f t="shared" si="7"/>
        <v>6.328443</v>
      </c>
      <c r="AA276" s="2" t="s">
        <v>351</v>
      </c>
      <c r="AB276" s="2" t="s">
        <v>275</v>
      </c>
      <c r="AC276" s="2" t="s">
        <v>41</v>
      </c>
      <c r="AD276" s="2" t="s">
        <v>42</v>
      </c>
      <c r="AE276" s="2" t="s">
        <v>43</v>
      </c>
      <c r="AF276" s="2"/>
      <c r="AG276" s="4"/>
    </row>
    <row r="277" spans="1:33" x14ac:dyDescent="0.25">
      <c r="A277" s="2">
        <v>2016</v>
      </c>
      <c r="B277" s="2">
        <v>444</v>
      </c>
      <c r="C277" s="2" t="s">
        <v>2098</v>
      </c>
      <c r="D277" s="2" t="s">
        <v>2099</v>
      </c>
      <c r="E277" s="2" t="s">
        <v>2100</v>
      </c>
      <c r="F277" s="2" t="s">
        <v>1610</v>
      </c>
      <c r="G277" s="2" t="s">
        <v>1968</v>
      </c>
      <c r="H277" s="2"/>
      <c r="I277" s="2" t="s">
        <v>393</v>
      </c>
      <c r="J277" s="2" t="s">
        <v>291</v>
      </c>
      <c r="K277" s="2" t="s">
        <v>4663</v>
      </c>
      <c r="L277" s="2" t="s">
        <v>4636</v>
      </c>
      <c r="M277" s="2" t="s">
        <v>4684</v>
      </c>
      <c r="N277" s="3">
        <v>42706</v>
      </c>
      <c r="O277" s="2" t="s">
        <v>2102</v>
      </c>
      <c r="P277" s="2" t="s">
        <v>3496</v>
      </c>
      <c r="Q277" s="2" t="s">
        <v>1999</v>
      </c>
      <c r="R277" s="2" t="s">
        <v>3842</v>
      </c>
      <c r="S277" s="2" t="s">
        <v>3852</v>
      </c>
      <c r="T277" s="2" t="s">
        <v>3853</v>
      </c>
      <c r="U277" s="2" t="s">
        <v>4642</v>
      </c>
      <c r="V277" s="2">
        <v>0.37</v>
      </c>
      <c r="W277" s="2">
        <v>1654</v>
      </c>
      <c r="X277" s="23">
        <v>0.37</v>
      </c>
      <c r="Y277" s="9">
        <v>1775</v>
      </c>
      <c r="Z277" s="17">
        <f t="shared" si="7"/>
        <v>6.328443</v>
      </c>
      <c r="AA277" s="2" t="s">
        <v>351</v>
      </c>
      <c r="AB277" s="2" t="s">
        <v>40</v>
      </c>
      <c r="AC277" s="2" t="s">
        <v>3332</v>
      </c>
      <c r="AD277" s="2" t="s">
        <v>43</v>
      </c>
      <c r="AE277" s="2" t="s">
        <v>42</v>
      </c>
      <c r="AF277" s="2"/>
      <c r="AG277" s="4"/>
    </row>
    <row r="278" spans="1:33" x14ac:dyDescent="0.25">
      <c r="A278" s="2">
        <v>2016</v>
      </c>
      <c r="B278" s="2">
        <v>1345</v>
      </c>
      <c r="C278" s="2" t="s">
        <v>2125</v>
      </c>
      <c r="D278" s="2" t="s">
        <v>2126</v>
      </c>
      <c r="E278" s="2" t="s">
        <v>2127</v>
      </c>
      <c r="F278" s="2" t="s">
        <v>1967</v>
      </c>
      <c r="G278" s="2" t="s">
        <v>1968</v>
      </c>
      <c r="H278" s="2"/>
      <c r="I278" s="2" t="s">
        <v>488</v>
      </c>
      <c r="J278" s="2" t="s">
        <v>291</v>
      </c>
      <c r="K278" s="2" t="s">
        <v>2297</v>
      </c>
      <c r="L278" s="2" t="s">
        <v>4636</v>
      </c>
      <c r="M278" s="2" t="s">
        <v>4684</v>
      </c>
      <c r="N278" s="3">
        <v>42528</v>
      </c>
      <c r="O278" s="2" t="s">
        <v>2298</v>
      </c>
      <c r="P278" s="2" t="s">
        <v>2091</v>
      </c>
      <c r="Q278" s="2" t="s">
        <v>1675</v>
      </c>
      <c r="R278" s="2" t="s">
        <v>4146</v>
      </c>
      <c r="S278" s="2" t="s">
        <v>3916</v>
      </c>
      <c r="T278" s="2" t="s">
        <v>2925</v>
      </c>
      <c r="U278" s="2" t="s">
        <v>4642</v>
      </c>
      <c r="V278" s="2">
        <v>0.37</v>
      </c>
      <c r="W278" s="2">
        <v>1700</v>
      </c>
      <c r="X278" s="23">
        <v>0.37</v>
      </c>
      <c r="Y278" s="7">
        <v>1775</v>
      </c>
      <c r="Z278" s="17">
        <f t="shared" si="7"/>
        <v>6.328443</v>
      </c>
      <c r="AA278" s="2" t="s">
        <v>861</v>
      </c>
      <c r="AB278" s="2" t="s">
        <v>1291</v>
      </c>
      <c r="AC278" s="2" t="s">
        <v>3332</v>
      </c>
      <c r="AD278" s="2" t="s">
        <v>43</v>
      </c>
      <c r="AE278" s="2" t="s">
        <v>42</v>
      </c>
      <c r="AF278" s="2"/>
      <c r="AG278" s="4"/>
    </row>
    <row r="279" spans="1:33" x14ac:dyDescent="0.25">
      <c r="A279" s="2">
        <v>2014</v>
      </c>
      <c r="B279" s="2">
        <v>198</v>
      </c>
      <c r="C279" s="2" t="s">
        <v>1564</v>
      </c>
      <c r="D279" s="2" t="s">
        <v>1565</v>
      </c>
      <c r="E279" s="2" t="s">
        <v>1566</v>
      </c>
      <c r="F279" s="2" t="s">
        <v>1567</v>
      </c>
      <c r="G279" s="2" t="s">
        <v>1568</v>
      </c>
      <c r="H279" s="2"/>
      <c r="I279" s="2" t="s">
        <v>393</v>
      </c>
      <c r="J279" s="2" t="s">
        <v>293</v>
      </c>
      <c r="K279" s="2" t="s">
        <v>1569</v>
      </c>
      <c r="L279" s="2" t="s">
        <v>4636</v>
      </c>
      <c r="M279" s="2" t="s">
        <v>4684</v>
      </c>
      <c r="N279" s="3">
        <v>41900</v>
      </c>
      <c r="O279" s="2" t="s">
        <v>1570</v>
      </c>
      <c r="P279" s="2" t="s">
        <v>2156</v>
      </c>
      <c r="Q279" s="2" t="s">
        <v>1571</v>
      </c>
      <c r="R279" s="2" t="s">
        <v>1577</v>
      </c>
      <c r="S279" s="2" t="s">
        <v>2168</v>
      </c>
      <c r="T279" s="2" t="s">
        <v>2170</v>
      </c>
      <c r="U279" s="2" t="s">
        <v>4642</v>
      </c>
      <c r="V279" s="2">
        <v>0.38</v>
      </c>
      <c r="W279" s="2">
        <v>1809</v>
      </c>
      <c r="X279" s="23">
        <v>0.38</v>
      </c>
      <c r="Y279" s="2">
        <v>1775</v>
      </c>
      <c r="Z279" s="17">
        <f t="shared" si="7"/>
        <v>6.4994820000000004</v>
      </c>
      <c r="AA279" s="2" t="s">
        <v>351</v>
      </c>
      <c r="AB279" s="2" t="s">
        <v>275</v>
      </c>
      <c r="AC279" s="2" t="s">
        <v>41</v>
      </c>
      <c r="AD279" s="2" t="s">
        <v>42</v>
      </c>
      <c r="AE279" s="2" t="s">
        <v>43</v>
      </c>
      <c r="AF279" s="2"/>
      <c r="AG279" s="4"/>
    </row>
    <row r="280" spans="1:33" x14ac:dyDescent="0.25">
      <c r="A280" s="2">
        <v>2014</v>
      </c>
      <c r="B280" s="2">
        <v>624</v>
      </c>
      <c r="C280" s="2" t="s">
        <v>1564</v>
      </c>
      <c r="D280" s="2" t="s">
        <v>1565</v>
      </c>
      <c r="E280" s="2" t="s">
        <v>1566</v>
      </c>
      <c r="F280" s="2" t="s">
        <v>1567</v>
      </c>
      <c r="G280" s="2" t="s">
        <v>1568</v>
      </c>
      <c r="H280" s="2"/>
      <c r="I280" s="2" t="s">
        <v>393</v>
      </c>
      <c r="J280" s="2" t="s">
        <v>293</v>
      </c>
      <c r="K280" s="2" t="s">
        <v>1569</v>
      </c>
      <c r="L280" s="2" t="s">
        <v>4636</v>
      </c>
      <c r="M280" s="2" t="s">
        <v>4684</v>
      </c>
      <c r="N280" s="3">
        <v>41898</v>
      </c>
      <c r="O280" s="2" t="s">
        <v>1570</v>
      </c>
      <c r="P280" s="2" t="s">
        <v>2156</v>
      </c>
      <c r="Q280" s="2" t="s">
        <v>1571</v>
      </c>
      <c r="R280" s="2" t="s">
        <v>1577</v>
      </c>
      <c r="S280" s="2" t="s">
        <v>2168</v>
      </c>
      <c r="T280" s="2" t="s">
        <v>2170</v>
      </c>
      <c r="U280" s="2" t="s">
        <v>4642</v>
      </c>
      <c r="V280" s="2">
        <v>0.38</v>
      </c>
      <c r="W280" s="2">
        <v>1809</v>
      </c>
      <c r="X280" s="23">
        <v>0.38</v>
      </c>
      <c r="Y280" s="2">
        <v>1775</v>
      </c>
      <c r="Z280" s="17">
        <f t="shared" si="7"/>
        <v>6.4994820000000004</v>
      </c>
      <c r="AA280" s="2" t="s">
        <v>351</v>
      </c>
      <c r="AB280" s="2" t="s">
        <v>275</v>
      </c>
      <c r="AC280" s="2" t="s">
        <v>41</v>
      </c>
      <c r="AD280" s="2" t="s">
        <v>42</v>
      </c>
      <c r="AE280" s="2" t="s">
        <v>43</v>
      </c>
      <c r="AF280" s="2"/>
      <c r="AG280" s="4"/>
    </row>
    <row r="281" spans="1:33" x14ac:dyDescent="0.25">
      <c r="A281" s="2">
        <v>2014</v>
      </c>
      <c r="B281" s="2">
        <v>647</v>
      </c>
      <c r="C281" s="2" t="s">
        <v>1564</v>
      </c>
      <c r="D281" s="2" t="s">
        <v>1565</v>
      </c>
      <c r="E281" s="2" t="s">
        <v>1566</v>
      </c>
      <c r="F281" s="2" t="s">
        <v>1567</v>
      </c>
      <c r="G281" s="2" t="s">
        <v>1568</v>
      </c>
      <c r="H281" s="2"/>
      <c r="I281" s="2" t="s">
        <v>393</v>
      </c>
      <c r="J281" s="2" t="s">
        <v>293</v>
      </c>
      <c r="K281" s="2" t="s">
        <v>1569</v>
      </c>
      <c r="L281" s="2" t="s">
        <v>4636</v>
      </c>
      <c r="M281" s="2" t="s">
        <v>4684</v>
      </c>
      <c r="N281" s="3">
        <v>41899</v>
      </c>
      <c r="O281" s="2" t="s">
        <v>1570</v>
      </c>
      <c r="P281" s="2" t="s">
        <v>2156</v>
      </c>
      <c r="Q281" s="2" t="s">
        <v>1571</v>
      </c>
      <c r="R281" s="2" t="s">
        <v>1577</v>
      </c>
      <c r="S281" s="2" t="s">
        <v>2168</v>
      </c>
      <c r="T281" s="2" t="s">
        <v>2170</v>
      </c>
      <c r="U281" s="2" t="s">
        <v>4642</v>
      </c>
      <c r="V281" s="2">
        <v>0.38</v>
      </c>
      <c r="W281" s="2">
        <v>1809</v>
      </c>
      <c r="X281" s="23">
        <v>0.38</v>
      </c>
      <c r="Y281" s="2">
        <v>1775</v>
      </c>
      <c r="Z281" s="17">
        <f t="shared" si="7"/>
        <v>6.4994820000000004</v>
      </c>
      <c r="AA281" s="2" t="s">
        <v>351</v>
      </c>
      <c r="AB281" s="2" t="s">
        <v>275</v>
      </c>
      <c r="AC281" s="2" t="s">
        <v>41</v>
      </c>
      <c r="AD281" s="2" t="s">
        <v>42</v>
      </c>
      <c r="AE281" s="2" t="s">
        <v>43</v>
      </c>
      <c r="AF281" s="2"/>
      <c r="AG281" s="4"/>
    </row>
    <row r="282" spans="1:33" x14ac:dyDescent="0.25">
      <c r="A282" s="2">
        <v>2015</v>
      </c>
      <c r="B282" s="2">
        <v>801</v>
      </c>
      <c r="C282" s="2" t="s">
        <v>2125</v>
      </c>
      <c r="D282" s="2" t="s">
        <v>2126</v>
      </c>
      <c r="E282" s="2" t="s">
        <v>2127</v>
      </c>
      <c r="F282" s="2" t="s">
        <v>1967</v>
      </c>
      <c r="G282" s="2" t="s">
        <v>1968</v>
      </c>
      <c r="H282" s="2"/>
      <c r="I282" s="2" t="s">
        <v>488</v>
      </c>
      <c r="J282" s="2" t="s">
        <v>31</v>
      </c>
      <c r="K282" s="2" t="s">
        <v>2424</v>
      </c>
      <c r="L282" s="2" t="s">
        <v>4636</v>
      </c>
      <c r="M282" s="2" t="s">
        <v>4684</v>
      </c>
      <c r="N282" s="3">
        <v>42178</v>
      </c>
      <c r="O282" s="2" t="s">
        <v>2425</v>
      </c>
      <c r="P282" s="2" t="s">
        <v>1231</v>
      </c>
      <c r="Q282" s="2" t="s">
        <v>1675</v>
      </c>
      <c r="R282" s="2" t="s">
        <v>3525</v>
      </c>
      <c r="S282" s="2" t="s">
        <v>3427</v>
      </c>
      <c r="T282" s="2" t="s">
        <v>2920</v>
      </c>
      <c r="U282" s="2" t="s">
        <v>4642</v>
      </c>
      <c r="V282" s="2">
        <v>0.38</v>
      </c>
      <c r="W282" s="2">
        <v>1598</v>
      </c>
      <c r="X282" s="23">
        <v>0.38</v>
      </c>
      <c r="Y282" s="7">
        <v>1775</v>
      </c>
      <c r="Z282" s="17">
        <f t="shared" si="7"/>
        <v>6.4994820000000004</v>
      </c>
      <c r="AA282" s="2" t="s">
        <v>351</v>
      </c>
      <c r="AB282" s="2" t="s">
        <v>40</v>
      </c>
      <c r="AC282" s="2" t="s">
        <v>3332</v>
      </c>
      <c r="AD282" s="2" t="s">
        <v>42</v>
      </c>
      <c r="AE282" s="2" t="s">
        <v>43</v>
      </c>
      <c r="AF282" s="2"/>
      <c r="AG282" s="4"/>
    </row>
    <row r="283" spans="1:33" x14ac:dyDescent="0.25">
      <c r="A283" s="2">
        <v>2016</v>
      </c>
      <c r="B283" s="2">
        <v>893</v>
      </c>
      <c r="C283" s="2" t="s">
        <v>2301</v>
      </c>
      <c r="D283" s="2" t="s">
        <v>2302</v>
      </c>
      <c r="E283" s="2" t="s">
        <v>2303</v>
      </c>
      <c r="F283" s="2" t="s">
        <v>1080</v>
      </c>
      <c r="G283" s="2" t="s">
        <v>1081</v>
      </c>
      <c r="H283" s="2"/>
      <c r="I283" s="2" t="s">
        <v>815</v>
      </c>
      <c r="J283" s="2" t="s">
        <v>50</v>
      </c>
      <c r="K283" s="2" t="s">
        <v>2304</v>
      </c>
      <c r="L283" s="2" t="s">
        <v>4636</v>
      </c>
      <c r="M283" s="2"/>
      <c r="N283" s="3">
        <v>42446</v>
      </c>
      <c r="O283" s="2" t="s">
        <v>3463</v>
      </c>
      <c r="P283" s="2" t="s">
        <v>3399</v>
      </c>
      <c r="Q283" s="2" t="s">
        <v>3464</v>
      </c>
      <c r="R283" s="2" t="s">
        <v>3525</v>
      </c>
      <c r="S283" s="2" t="s">
        <v>4045</v>
      </c>
      <c r="T283" s="2" t="s">
        <v>2920</v>
      </c>
      <c r="U283" s="2" t="s">
        <v>4642</v>
      </c>
      <c r="V283" s="2">
        <v>0.38</v>
      </c>
      <c r="W283" s="2">
        <v>4182</v>
      </c>
      <c r="X283" s="23">
        <v>0.38</v>
      </c>
      <c r="Y283" s="2">
        <v>4735</v>
      </c>
      <c r="Z283" s="17">
        <f t="shared" si="7"/>
        <v>17.338054800000002</v>
      </c>
      <c r="AA283" s="2" t="s">
        <v>351</v>
      </c>
      <c r="AB283" s="2" t="s">
        <v>40</v>
      </c>
      <c r="AC283" s="2" t="s">
        <v>3332</v>
      </c>
      <c r="AD283" s="2" t="s">
        <v>43</v>
      </c>
      <c r="AE283" s="2" t="s">
        <v>42</v>
      </c>
      <c r="AF283" s="2"/>
      <c r="AG283" s="4"/>
    </row>
    <row r="284" spans="1:33" x14ac:dyDescent="0.25">
      <c r="A284" s="2">
        <v>2016</v>
      </c>
      <c r="B284" s="2">
        <v>441</v>
      </c>
      <c r="C284" s="2" t="s">
        <v>2098</v>
      </c>
      <c r="D284" s="2" t="s">
        <v>2099</v>
      </c>
      <c r="E284" s="2" t="s">
        <v>2100</v>
      </c>
      <c r="F284" s="2" t="s">
        <v>1610</v>
      </c>
      <c r="G284" s="2" t="s">
        <v>1968</v>
      </c>
      <c r="H284" s="2"/>
      <c r="I284" s="2" t="s">
        <v>393</v>
      </c>
      <c r="J284" s="2" t="s">
        <v>203</v>
      </c>
      <c r="K284" s="2" t="s">
        <v>4660</v>
      </c>
      <c r="L284" s="2" t="s">
        <v>4636</v>
      </c>
      <c r="M284" s="2" t="s">
        <v>4684</v>
      </c>
      <c r="N284" s="3">
        <v>42706</v>
      </c>
      <c r="O284" s="2" t="s">
        <v>2102</v>
      </c>
      <c r="P284" s="2" t="s">
        <v>3496</v>
      </c>
      <c r="Q284" s="2" t="s">
        <v>1999</v>
      </c>
      <c r="R284" s="2" t="s">
        <v>3842</v>
      </c>
      <c r="S284" s="2" t="s">
        <v>794</v>
      </c>
      <c r="T284" s="2" t="s">
        <v>3848</v>
      </c>
      <c r="U284" s="2" t="s">
        <v>4642</v>
      </c>
      <c r="V284" s="2">
        <v>0.39</v>
      </c>
      <c r="W284" s="2">
        <v>1626</v>
      </c>
      <c r="X284" s="23">
        <v>0.39</v>
      </c>
      <c r="Y284" s="9">
        <v>1775</v>
      </c>
      <c r="Z284" s="17">
        <f t="shared" si="7"/>
        <v>6.6705210000000008</v>
      </c>
      <c r="AA284" s="2" t="s">
        <v>351</v>
      </c>
      <c r="AB284" s="2" t="s">
        <v>40</v>
      </c>
      <c r="AC284" s="2" t="s">
        <v>3332</v>
      </c>
      <c r="AD284" s="2" t="s">
        <v>43</v>
      </c>
      <c r="AE284" s="2" t="s">
        <v>42</v>
      </c>
      <c r="AF284" s="2"/>
      <c r="AG284" s="4"/>
    </row>
    <row r="285" spans="1:33" x14ac:dyDescent="0.25">
      <c r="A285" s="2">
        <v>2014</v>
      </c>
      <c r="B285" s="2">
        <v>434</v>
      </c>
      <c r="C285" s="2" t="s">
        <v>2098</v>
      </c>
      <c r="D285" s="2" t="s">
        <v>2099</v>
      </c>
      <c r="E285" s="2" t="s">
        <v>2100</v>
      </c>
      <c r="F285" s="2" t="s">
        <v>1610</v>
      </c>
      <c r="G285" s="2" t="s">
        <v>1968</v>
      </c>
      <c r="H285" s="2"/>
      <c r="I285" s="2" t="s">
        <v>393</v>
      </c>
      <c r="J285" s="2" t="s">
        <v>203</v>
      </c>
      <c r="K285" s="2" t="s">
        <v>4660</v>
      </c>
      <c r="L285" s="2" t="s">
        <v>4636</v>
      </c>
      <c r="M285" s="2" t="s">
        <v>4684</v>
      </c>
      <c r="N285" s="3">
        <v>41988</v>
      </c>
      <c r="O285" s="2" t="s">
        <v>2102</v>
      </c>
      <c r="P285" s="2" t="s">
        <v>1613</v>
      </c>
      <c r="Q285" s="2" t="s">
        <v>1999</v>
      </c>
      <c r="R285" s="2" t="s">
        <v>2342</v>
      </c>
      <c r="S285" s="2" t="s">
        <v>2340</v>
      </c>
      <c r="T285" s="2" t="s">
        <v>2361</v>
      </c>
      <c r="U285" s="2" t="s">
        <v>4642</v>
      </c>
      <c r="V285" s="2">
        <v>0.4</v>
      </c>
      <c r="W285" s="2">
        <v>1651</v>
      </c>
      <c r="X285" s="23">
        <v>0.4</v>
      </c>
      <c r="Y285" s="9">
        <v>1775</v>
      </c>
      <c r="Z285" s="17">
        <f t="shared" si="7"/>
        <v>6.8415600000000003</v>
      </c>
      <c r="AA285" s="2" t="s">
        <v>351</v>
      </c>
      <c r="AB285" s="2" t="s">
        <v>275</v>
      </c>
      <c r="AC285" s="2" t="s">
        <v>41</v>
      </c>
      <c r="AD285" s="2" t="s">
        <v>42</v>
      </c>
      <c r="AE285" s="2" t="s">
        <v>43</v>
      </c>
      <c r="AF285" s="2"/>
      <c r="AG285" s="4"/>
    </row>
    <row r="286" spans="1:33" x14ac:dyDescent="0.25">
      <c r="A286" s="2">
        <v>2014</v>
      </c>
      <c r="B286" s="2">
        <v>464</v>
      </c>
      <c r="C286" s="2" t="s">
        <v>2098</v>
      </c>
      <c r="D286" s="2" t="s">
        <v>2099</v>
      </c>
      <c r="E286" s="2" t="s">
        <v>2100</v>
      </c>
      <c r="F286" s="2" t="s">
        <v>1610</v>
      </c>
      <c r="G286" s="2" t="s">
        <v>1968</v>
      </c>
      <c r="H286" s="2"/>
      <c r="I286" s="2" t="s">
        <v>393</v>
      </c>
      <c r="J286" s="2" t="s">
        <v>203</v>
      </c>
      <c r="K286" s="2" t="s">
        <v>4660</v>
      </c>
      <c r="L286" s="2" t="s">
        <v>4636</v>
      </c>
      <c r="M286" s="2" t="s">
        <v>4684</v>
      </c>
      <c r="N286" s="3">
        <v>41989</v>
      </c>
      <c r="O286" s="2" t="s">
        <v>2102</v>
      </c>
      <c r="P286" s="2" t="s">
        <v>1613</v>
      </c>
      <c r="Q286" s="2" t="s">
        <v>1999</v>
      </c>
      <c r="R286" s="2" t="s">
        <v>2342</v>
      </c>
      <c r="S286" s="2" t="s">
        <v>2340</v>
      </c>
      <c r="T286" s="2" t="s">
        <v>2361</v>
      </c>
      <c r="U286" s="2" t="s">
        <v>4642</v>
      </c>
      <c r="V286" s="2">
        <v>0.4</v>
      </c>
      <c r="W286" s="2">
        <v>1651</v>
      </c>
      <c r="X286" s="23">
        <v>0.4</v>
      </c>
      <c r="Y286" s="9">
        <v>1775</v>
      </c>
      <c r="Z286" s="17">
        <f t="shared" si="7"/>
        <v>6.8415600000000003</v>
      </c>
      <c r="AA286" s="2" t="s">
        <v>351</v>
      </c>
      <c r="AB286" s="2" t="s">
        <v>275</v>
      </c>
      <c r="AC286" s="2" t="s">
        <v>41</v>
      </c>
      <c r="AD286" s="2" t="s">
        <v>42</v>
      </c>
      <c r="AE286" s="2" t="s">
        <v>43</v>
      </c>
      <c r="AF286" s="2"/>
      <c r="AG286" s="4"/>
    </row>
    <row r="287" spans="1:33" x14ac:dyDescent="0.25">
      <c r="A287" s="2">
        <v>2014</v>
      </c>
      <c r="B287" s="2">
        <v>495</v>
      </c>
      <c r="C287" s="2" t="s">
        <v>2098</v>
      </c>
      <c r="D287" s="2" t="s">
        <v>2099</v>
      </c>
      <c r="E287" s="2" t="s">
        <v>2100</v>
      </c>
      <c r="F287" s="2" t="s">
        <v>1610</v>
      </c>
      <c r="G287" s="2" t="s">
        <v>1968</v>
      </c>
      <c r="H287" s="2"/>
      <c r="I287" s="2" t="s">
        <v>393</v>
      </c>
      <c r="J287" s="2" t="s">
        <v>203</v>
      </c>
      <c r="K287" s="2" t="s">
        <v>4660</v>
      </c>
      <c r="L287" s="2" t="s">
        <v>4636</v>
      </c>
      <c r="M287" s="2" t="s">
        <v>4684</v>
      </c>
      <c r="N287" s="3">
        <v>41990</v>
      </c>
      <c r="O287" s="2" t="s">
        <v>2102</v>
      </c>
      <c r="P287" s="2" t="s">
        <v>1613</v>
      </c>
      <c r="Q287" s="2" t="s">
        <v>1999</v>
      </c>
      <c r="R287" s="2" t="s">
        <v>2342</v>
      </c>
      <c r="S287" s="2" t="s">
        <v>2340</v>
      </c>
      <c r="T287" s="2" t="s">
        <v>2361</v>
      </c>
      <c r="U287" s="2" t="s">
        <v>4642</v>
      </c>
      <c r="V287" s="2">
        <v>0.4</v>
      </c>
      <c r="W287" s="2">
        <v>1651</v>
      </c>
      <c r="X287" s="23">
        <v>0.4</v>
      </c>
      <c r="Y287" s="9">
        <v>1775</v>
      </c>
      <c r="Z287" s="17">
        <f t="shared" si="7"/>
        <v>6.8415600000000003</v>
      </c>
      <c r="AA287" s="2" t="s">
        <v>351</v>
      </c>
      <c r="AB287" s="2" t="s">
        <v>275</v>
      </c>
      <c r="AC287" s="2" t="s">
        <v>41</v>
      </c>
      <c r="AD287" s="2" t="s">
        <v>42</v>
      </c>
      <c r="AE287" s="2" t="s">
        <v>43</v>
      </c>
      <c r="AF287" s="2"/>
      <c r="AG287" s="4"/>
    </row>
    <row r="288" spans="1:33" x14ac:dyDescent="0.25">
      <c r="A288" s="2">
        <v>2014</v>
      </c>
      <c r="B288" s="2">
        <v>432</v>
      </c>
      <c r="C288" s="2" t="s">
        <v>2098</v>
      </c>
      <c r="D288" s="2" t="s">
        <v>2099</v>
      </c>
      <c r="E288" s="2" t="s">
        <v>2100</v>
      </c>
      <c r="F288" s="2" t="s">
        <v>1610</v>
      </c>
      <c r="G288" s="2" t="s">
        <v>1968</v>
      </c>
      <c r="H288" s="2"/>
      <c r="I288" s="2" t="s">
        <v>393</v>
      </c>
      <c r="J288" s="2" t="s">
        <v>111</v>
      </c>
      <c r="K288" s="2" t="s">
        <v>4659</v>
      </c>
      <c r="L288" s="2" t="s">
        <v>4636</v>
      </c>
      <c r="M288" s="2" t="s">
        <v>4684</v>
      </c>
      <c r="N288" s="3">
        <v>41988</v>
      </c>
      <c r="O288" s="2" t="s">
        <v>2102</v>
      </c>
      <c r="P288" s="2" t="s">
        <v>1613</v>
      </c>
      <c r="Q288" s="2" t="s">
        <v>1999</v>
      </c>
      <c r="R288" s="2" t="s">
        <v>2342</v>
      </c>
      <c r="S288" s="2" t="s">
        <v>1987</v>
      </c>
      <c r="T288" s="2" t="s">
        <v>2360</v>
      </c>
      <c r="U288" s="2" t="s">
        <v>4642</v>
      </c>
      <c r="V288" s="2">
        <v>0.4</v>
      </c>
      <c r="W288" s="2">
        <v>1598</v>
      </c>
      <c r="X288" s="23">
        <v>0.4</v>
      </c>
      <c r="Y288" s="9">
        <v>1775</v>
      </c>
      <c r="Z288" s="17">
        <f t="shared" si="7"/>
        <v>6.8415600000000003</v>
      </c>
      <c r="AA288" s="2" t="s">
        <v>351</v>
      </c>
      <c r="AB288" s="2" t="s">
        <v>275</v>
      </c>
      <c r="AC288" s="2" t="s">
        <v>41</v>
      </c>
      <c r="AD288" s="2" t="s">
        <v>42</v>
      </c>
      <c r="AE288" s="2" t="s">
        <v>43</v>
      </c>
      <c r="AF288" s="2"/>
      <c r="AG288" s="4"/>
    </row>
    <row r="289" spans="1:33" x14ac:dyDescent="0.25">
      <c r="A289" s="2">
        <v>2014</v>
      </c>
      <c r="B289" s="2">
        <v>461</v>
      </c>
      <c r="C289" s="2" t="s">
        <v>2098</v>
      </c>
      <c r="D289" s="2" t="s">
        <v>2099</v>
      </c>
      <c r="E289" s="2" t="s">
        <v>2100</v>
      </c>
      <c r="F289" s="2" t="s">
        <v>1610</v>
      </c>
      <c r="G289" s="2" t="s">
        <v>1968</v>
      </c>
      <c r="H289" s="2"/>
      <c r="I289" s="2" t="s">
        <v>393</v>
      </c>
      <c r="J289" s="2" t="s">
        <v>111</v>
      </c>
      <c r="K289" s="2" t="s">
        <v>4659</v>
      </c>
      <c r="L289" s="2" t="s">
        <v>4636</v>
      </c>
      <c r="M289" s="2" t="s">
        <v>4684</v>
      </c>
      <c r="N289" s="3">
        <v>41989</v>
      </c>
      <c r="O289" s="2" t="s">
        <v>2102</v>
      </c>
      <c r="P289" s="2" t="s">
        <v>1613</v>
      </c>
      <c r="Q289" s="2" t="s">
        <v>1999</v>
      </c>
      <c r="R289" s="2" t="s">
        <v>2342</v>
      </c>
      <c r="S289" s="2" t="s">
        <v>1987</v>
      </c>
      <c r="T289" s="2" t="s">
        <v>2360</v>
      </c>
      <c r="U289" s="2" t="s">
        <v>4642</v>
      </c>
      <c r="V289" s="2">
        <v>0.4</v>
      </c>
      <c r="W289" s="2">
        <v>1598</v>
      </c>
      <c r="X289" s="23">
        <v>0.4</v>
      </c>
      <c r="Y289" s="9">
        <v>1775</v>
      </c>
      <c r="Z289" s="17">
        <f t="shared" si="7"/>
        <v>6.8415600000000003</v>
      </c>
      <c r="AA289" s="2" t="s">
        <v>351</v>
      </c>
      <c r="AB289" s="2" t="s">
        <v>275</v>
      </c>
      <c r="AC289" s="2" t="s">
        <v>41</v>
      </c>
      <c r="AD289" s="2" t="s">
        <v>42</v>
      </c>
      <c r="AE289" s="2" t="s">
        <v>43</v>
      </c>
      <c r="AF289" s="2"/>
      <c r="AG289" s="4"/>
    </row>
    <row r="290" spans="1:33" x14ac:dyDescent="0.25">
      <c r="A290" s="2">
        <v>2016</v>
      </c>
      <c r="B290" s="2">
        <v>1147</v>
      </c>
      <c r="C290" s="2" t="s">
        <v>3393</v>
      </c>
      <c r="D290" s="2" t="s">
        <v>3394</v>
      </c>
      <c r="E290" s="2" t="s">
        <v>3395</v>
      </c>
      <c r="F290" s="2" t="s">
        <v>3396</v>
      </c>
      <c r="G290" s="2" t="s">
        <v>1889</v>
      </c>
      <c r="H290" s="2"/>
      <c r="I290" s="2" t="s">
        <v>484</v>
      </c>
      <c r="J290" s="2" t="s">
        <v>289</v>
      </c>
      <c r="K290" s="2" t="s">
        <v>3415</v>
      </c>
      <c r="L290" s="2" t="s">
        <v>4636</v>
      </c>
      <c r="M290" s="2"/>
      <c r="N290" s="3">
        <v>42450</v>
      </c>
      <c r="O290" s="2" t="s">
        <v>3887</v>
      </c>
      <c r="P290" s="2" t="s">
        <v>1656</v>
      </c>
      <c r="Q290" s="2" t="s">
        <v>3418</v>
      </c>
      <c r="R290" s="2" t="s">
        <v>3525</v>
      </c>
      <c r="S290" s="2" t="s">
        <v>3888</v>
      </c>
      <c r="T290" s="2" t="s">
        <v>2920</v>
      </c>
      <c r="U290" s="2" t="s">
        <v>4642</v>
      </c>
      <c r="V290" s="2">
        <v>0.38</v>
      </c>
      <c r="W290" s="2">
        <v>2270</v>
      </c>
      <c r="X290" s="23">
        <v>0.38</v>
      </c>
      <c r="Y290" s="2">
        <v>2370</v>
      </c>
      <c r="Z290" s="17">
        <f t="shared" si="7"/>
        <v>8.6781816000000003</v>
      </c>
      <c r="AA290" s="2" t="s">
        <v>351</v>
      </c>
      <c r="AB290" s="2" t="s">
        <v>40</v>
      </c>
      <c r="AC290" s="2" t="s">
        <v>3332</v>
      </c>
      <c r="AD290" s="2" t="s">
        <v>43</v>
      </c>
      <c r="AE290" s="2" t="s">
        <v>42</v>
      </c>
      <c r="AF290" s="2"/>
      <c r="AG290" s="4"/>
    </row>
    <row r="291" spans="1:33" x14ac:dyDescent="0.25">
      <c r="A291" s="2">
        <v>2015</v>
      </c>
      <c r="B291" s="2">
        <v>700</v>
      </c>
      <c r="C291" s="2" t="s">
        <v>3393</v>
      </c>
      <c r="D291" s="2" t="s">
        <v>3394</v>
      </c>
      <c r="E291" s="2" t="s">
        <v>3395</v>
      </c>
      <c r="F291" s="2" t="s">
        <v>3396</v>
      </c>
      <c r="G291" s="2" t="s">
        <v>1889</v>
      </c>
      <c r="H291" s="2"/>
      <c r="I291" s="2" t="s">
        <v>484</v>
      </c>
      <c r="J291" s="2" t="s">
        <v>293</v>
      </c>
      <c r="K291" s="2" t="s">
        <v>3397</v>
      </c>
      <c r="L291" s="2" t="s">
        <v>4636</v>
      </c>
      <c r="M291" s="2"/>
      <c r="N291" s="3">
        <v>42089</v>
      </c>
      <c r="O291" s="2" t="s">
        <v>3398</v>
      </c>
      <c r="P291" s="2" t="s">
        <v>3399</v>
      </c>
      <c r="Q291" s="2" t="s">
        <v>2240</v>
      </c>
      <c r="R291" s="2" t="s">
        <v>1797</v>
      </c>
      <c r="S291" s="2" t="s">
        <v>3400</v>
      </c>
      <c r="T291" s="2" t="s">
        <v>2920</v>
      </c>
      <c r="U291" s="2" t="s">
        <v>4642</v>
      </c>
      <c r="V291" s="2">
        <v>0.38</v>
      </c>
      <c r="W291" s="2">
        <v>2174</v>
      </c>
      <c r="X291" s="23">
        <v>0.38</v>
      </c>
      <c r="Y291" s="2">
        <v>2370</v>
      </c>
      <c r="Z291" s="17">
        <f t="shared" si="7"/>
        <v>8.6781816000000003</v>
      </c>
      <c r="AA291" s="2" t="s">
        <v>351</v>
      </c>
      <c r="AB291" s="2" t="s">
        <v>40</v>
      </c>
      <c r="AC291" s="2" t="s">
        <v>3332</v>
      </c>
      <c r="AD291" s="2" t="s">
        <v>42</v>
      </c>
      <c r="AE291" s="2" t="s">
        <v>43</v>
      </c>
      <c r="AF291" s="2"/>
      <c r="AG291" s="4"/>
    </row>
    <row r="292" spans="1:33" x14ac:dyDescent="0.25">
      <c r="A292" s="2">
        <v>2014</v>
      </c>
      <c r="B292" s="2">
        <v>491</v>
      </c>
      <c r="C292" s="2" t="s">
        <v>2098</v>
      </c>
      <c r="D292" s="2" t="s">
        <v>2099</v>
      </c>
      <c r="E292" s="2" t="s">
        <v>2100</v>
      </c>
      <c r="F292" s="2" t="s">
        <v>1610</v>
      </c>
      <c r="G292" s="2" t="s">
        <v>1968</v>
      </c>
      <c r="H292" s="2"/>
      <c r="I292" s="2" t="s">
        <v>393</v>
      </c>
      <c r="J292" s="2" t="s">
        <v>111</v>
      </c>
      <c r="K292" s="2" t="s">
        <v>4659</v>
      </c>
      <c r="L292" s="2" t="s">
        <v>4636</v>
      </c>
      <c r="M292" s="2" t="s">
        <v>4684</v>
      </c>
      <c r="N292" s="3">
        <v>41990</v>
      </c>
      <c r="O292" s="2" t="s">
        <v>2102</v>
      </c>
      <c r="P292" s="2" t="s">
        <v>1613</v>
      </c>
      <c r="Q292" s="2" t="s">
        <v>1999</v>
      </c>
      <c r="R292" s="2" t="s">
        <v>2342</v>
      </c>
      <c r="S292" s="2" t="s">
        <v>1987</v>
      </c>
      <c r="T292" s="2" t="s">
        <v>2360</v>
      </c>
      <c r="U292" s="2" t="s">
        <v>4642</v>
      </c>
      <c r="V292" s="2">
        <v>0.4</v>
      </c>
      <c r="W292" s="2">
        <v>1598</v>
      </c>
      <c r="X292" s="23">
        <v>0.4</v>
      </c>
      <c r="Y292" s="9">
        <v>1775</v>
      </c>
      <c r="Z292" s="17">
        <f t="shared" si="7"/>
        <v>6.8415600000000003</v>
      </c>
      <c r="AA292" s="2" t="s">
        <v>351</v>
      </c>
      <c r="AB292" s="2" t="s">
        <v>275</v>
      </c>
      <c r="AC292" s="2" t="s">
        <v>41</v>
      </c>
      <c r="AD292" s="2" t="s">
        <v>42</v>
      </c>
      <c r="AE292" s="2" t="s">
        <v>43</v>
      </c>
      <c r="AF292" s="2"/>
      <c r="AG292" s="4"/>
    </row>
    <row r="293" spans="1:33" x14ac:dyDescent="0.25">
      <c r="A293" s="2">
        <v>2014</v>
      </c>
      <c r="B293" s="2">
        <v>440</v>
      </c>
      <c r="C293" s="2" t="s">
        <v>2098</v>
      </c>
      <c r="D293" s="2" t="s">
        <v>2099</v>
      </c>
      <c r="E293" s="2" t="s">
        <v>2100</v>
      </c>
      <c r="F293" s="2" t="s">
        <v>1610</v>
      </c>
      <c r="G293" s="2" t="s">
        <v>1968</v>
      </c>
      <c r="H293" s="2"/>
      <c r="I293" s="2" t="s">
        <v>393</v>
      </c>
      <c r="J293" s="2" t="s">
        <v>289</v>
      </c>
      <c r="K293" s="2" t="s">
        <v>4662</v>
      </c>
      <c r="L293" s="2" t="s">
        <v>4636</v>
      </c>
      <c r="M293" s="2" t="s">
        <v>4684</v>
      </c>
      <c r="N293" s="3">
        <v>41988</v>
      </c>
      <c r="O293" s="2" t="s">
        <v>2102</v>
      </c>
      <c r="P293" s="2" t="s">
        <v>1613</v>
      </c>
      <c r="Q293" s="2" t="s">
        <v>1999</v>
      </c>
      <c r="R293" s="2" t="s">
        <v>2342</v>
      </c>
      <c r="S293" s="2" t="s">
        <v>2363</v>
      </c>
      <c r="T293" s="2" t="s">
        <v>2373</v>
      </c>
      <c r="U293" s="2" t="s">
        <v>4642</v>
      </c>
      <c r="V293" s="2">
        <v>0.4</v>
      </c>
      <c r="W293" s="2">
        <v>1604</v>
      </c>
      <c r="X293" s="23">
        <v>0.4</v>
      </c>
      <c r="Y293" s="9">
        <v>1775</v>
      </c>
      <c r="Z293" s="17">
        <f t="shared" si="7"/>
        <v>6.8415600000000003</v>
      </c>
      <c r="AA293" s="2" t="s">
        <v>351</v>
      </c>
      <c r="AB293" s="2" t="s">
        <v>275</v>
      </c>
      <c r="AC293" s="2" t="s">
        <v>41</v>
      </c>
      <c r="AD293" s="2" t="s">
        <v>42</v>
      </c>
      <c r="AE293" s="2" t="s">
        <v>43</v>
      </c>
      <c r="AF293" s="2"/>
      <c r="AG293" s="4"/>
    </row>
    <row r="294" spans="1:33" x14ac:dyDescent="0.25">
      <c r="A294" s="2">
        <v>2014</v>
      </c>
      <c r="B294" s="2">
        <v>471</v>
      </c>
      <c r="C294" s="2" t="s">
        <v>2098</v>
      </c>
      <c r="D294" s="2" t="s">
        <v>2099</v>
      </c>
      <c r="E294" s="2" t="s">
        <v>2100</v>
      </c>
      <c r="F294" s="2" t="s">
        <v>1610</v>
      </c>
      <c r="G294" s="2" t="s">
        <v>1968</v>
      </c>
      <c r="H294" s="2"/>
      <c r="I294" s="2" t="s">
        <v>393</v>
      </c>
      <c r="J294" s="2" t="s">
        <v>289</v>
      </c>
      <c r="K294" s="2" t="s">
        <v>4662</v>
      </c>
      <c r="L294" s="2" t="s">
        <v>4636</v>
      </c>
      <c r="M294" s="2" t="s">
        <v>4684</v>
      </c>
      <c r="N294" s="3">
        <v>41989</v>
      </c>
      <c r="O294" s="2" t="s">
        <v>2102</v>
      </c>
      <c r="P294" s="2" t="s">
        <v>1613</v>
      </c>
      <c r="Q294" s="2" t="s">
        <v>1999</v>
      </c>
      <c r="R294" s="2" t="s">
        <v>2342</v>
      </c>
      <c r="S294" s="2" t="s">
        <v>2363</v>
      </c>
      <c r="T294" s="2" t="s">
        <v>2373</v>
      </c>
      <c r="U294" s="2" t="s">
        <v>4642</v>
      </c>
      <c r="V294" s="2">
        <v>0.4</v>
      </c>
      <c r="W294" s="2">
        <v>1604</v>
      </c>
      <c r="X294" s="23">
        <v>0.4</v>
      </c>
      <c r="Y294" s="9">
        <v>1775</v>
      </c>
      <c r="Z294" s="17">
        <f t="shared" si="7"/>
        <v>6.8415600000000003</v>
      </c>
      <c r="AA294" s="2" t="s">
        <v>351</v>
      </c>
      <c r="AB294" s="2" t="s">
        <v>275</v>
      </c>
      <c r="AC294" s="2" t="s">
        <v>41</v>
      </c>
      <c r="AD294" s="2" t="s">
        <v>42</v>
      </c>
      <c r="AE294" s="2" t="s">
        <v>43</v>
      </c>
      <c r="AF294" s="2"/>
      <c r="AG294" s="4"/>
    </row>
    <row r="295" spans="1:33" x14ac:dyDescent="0.25">
      <c r="A295" s="2">
        <v>2014</v>
      </c>
      <c r="B295" s="2">
        <v>501</v>
      </c>
      <c r="C295" s="2" t="s">
        <v>2098</v>
      </c>
      <c r="D295" s="2" t="s">
        <v>2099</v>
      </c>
      <c r="E295" s="2" t="s">
        <v>2100</v>
      </c>
      <c r="F295" s="2" t="s">
        <v>1610</v>
      </c>
      <c r="G295" s="2" t="s">
        <v>1968</v>
      </c>
      <c r="H295" s="2"/>
      <c r="I295" s="2" t="s">
        <v>393</v>
      </c>
      <c r="J295" s="2" t="s">
        <v>289</v>
      </c>
      <c r="K295" s="2" t="s">
        <v>4662</v>
      </c>
      <c r="L295" s="2" t="s">
        <v>4636</v>
      </c>
      <c r="M295" s="2" t="s">
        <v>4684</v>
      </c>
      <c r="N295" s="3">
        <v>41990</v>
      </c>
      <c r="O295" s="2" t="s">
        <v>2102</v>
      </c>
      <c r="P295" s="2" t="s">
        <v>1613</v>
      </c>
      <c r="Q295" s="2" t="s">
        <v>1999</v>
      </c>
      <c r="R295" s="2" t="s">
        <v>2342</v>
      </c>
      <c r="S295" s="2" t="s">
        <v>2363</v>
      </c>
      <c r="T295" s="2" t="s">
        <v>2373</v>
      </c>
      <c r="U295" s="2" t="s">
        <v>4642</v>
      </c>
      <c r="V295" s="2">
        <v>0.4</v>
      </c>
      <c r="W295" s="2">
        <v>1604</v>
      </c>
      <c r="X295" s="23">
        <v>0.4</v>
      </c>
      <c r="Y295" s="9">
        <v>1775</v>
      </c>
      <c r="Z295" s="17">
        <f t="shared" si="7"/>
        <v>6.8415600000000003</v>
      </c>
      <c r="AA295" s="2" t="s">
        <v>351</v>
      </c>
      <c r="AB295" s="2" t="s">
        <v>275</v>
      </c>
      <c r="AC295" s="2" t="s">
        <v>41</v>
      </c>
      <c r="AD295" s="2" t="s">
        <v>42</v>
      </c>
      <c r="AE295" s="2" t="s">
        <v>43</v>
      </c>
      <c r="AF295" s="2"/>
      <c r="AG295" s="4"/>
    </row>
    <row r="296" spans="1:33" x14ac:dyDescent="0.25">
      <c r="A296" s="2">
        <v>2014</v>
      </c>
      <c r="B296" s="2">
        <v>444</v>
      </c>
      <c r="C296" s="2" t="s">
        <v>2098</v>
      </c>
      <c r="D296" s="2" t="s">
        <v>2099</v>
      </c>
      <c r="E296" s="2" t="s">
        <v>2100</v>
      </c>
      <c r="F296" s="2" t="s">
        <v>1610</v>
      </c>
      <c r="G296" s="2" t="s">
        <v>1968</v>
      </c>
      <c r="H296" s="2"/>
      <c r="I296" s="2" t="s">
        <v>393</v>
      </c>
      <c r="J296" s="2" t="s">
        <v>291</v>
      </c>
      <c r="K296" s="2" t="s">
        <v>4663</v>
      </c>
      <c r="L296" s="2" t="s">
        <v>4636</v>
      </c>
      <c r="M296" s="2" t="s">
        <v>4684</v>
      </c>
      <c r="N296" s="3">
        <v>41988</v>
      </c>
      <c r="O296" s="2" t="s">
        <v>2102</v>
      </c>
      <c r="P296" s="2" t="s">
        <v>1613</v>
      </c>
      <c r="Q296" s="2" t="s">
        <v>1999</v>
      </c>
      <c r="R296" s="2" t="s">
        <v>2342</v>
      </c>
      <c r="S296" s="2" t="s">
        <v>2375</v>
      </c>
      <c r="T296" s="2" t="s">
        <v>2377</v>
      </c>
      <c r="U296" s="2" t="s">
        <v>4642</v>
      </c>
      <c r="V296" s="2">
        <v>0.4</v>
      </c>
      <c r="W296" s="2">
        <v>1610</v>
      </c>
      <c r="X296" s="23">
        <v>0.4</v>
      </c>
      <c r="Y296" s="9">
        <v>1775</v>
      </c>
      <c r="Z296" s="17">
        <f t="shared" si="7"/>
        <v>6.8415600000000003</v>
      </c>
      <c r="AA296" s="2" t="s">
        <v>351</v>
      </c>
      <c r="AB296" s="2" t="s">
        <v>275</v>
      </c>
      <c r="AC296" s="2" t="s">
        <v>41</v>
      </c>
      <c r="AD296" s="2" t="s">
        <v>42</v>
      </c>
      <c r="AE296" s="2" t="s">
        <v>43</v>
      </c>
      <c r="AF296" s="2"/>
      <c r="AG296" s="4"/>
    </row>
    <row r="297" spans="1:33" x14ac:dyDescent="0.25">
      <c r="A297" s="2">
        <v>2014</v>
      </c>
      <c r="B297" s="2">
        <v>472</v>
      </c>
      <c r="C297" s="2" t="s">
        <v>2098</v>
      </c>
      <c r="D297" s="2" t="s">
        <v>2099</v>
      </c>
      <c r="E297" s="2" t="s">
        <v>2100</v>
      </c>
      <c r="F297" s="2" t="s">
        <v>1610</v>
      </c>
      <c r="G297" s="2" t="s">
        <v>1968</v>
      </c>
      <c r="H297" s="2"/>
      <c r="I297" s="2" t="s">
        <v>393</v>
      </c>
      <c r="J297" s="2" t="s">
        <v>291</v>
      </c>
      <c r="K297" s="2" t="s">
        <v>4663</v>
      </c>
      <c r="L297" s="2" t="s">
        <v>4636</v>
      </c>
      <c r="M297" s="2" t="s">
        <v>4684</v>
      </c>
      <c r="N297" s="3">
        <v>41989</v>
      </c>
      <c r="O297" s="2" t="s">
        <v>2102</v>
      </c>
      <c r="P297" s="2" t="s">
        <v>1613</v>
      </c>
      <c r="Q297" s="2" t="s">
        <v>1999</v>
      </c>
      <c r="R297" s="2" t="s">
        <v>2342</v>
      </c>
      <c r="S297" s="2" t="s">
        <v>2375</v>
      </c>
      <c r="T297" s="2" t="s">
        <v>2377</v>
      </c>
      <c r="U297" s="2" t="s">
        <v>4642</v>
      </c>
      <c r="V297" s="2">
        <v>0.4</v>
      </c>
      <c r="W297" s="2">
        <v>1610</v>
      </c>
      <c r="X297" s="23">
        <v>0.4</v>
      </c>
      <c r="Y297" s="9">
        <v>1775</v>
      </c>
      <c r="Z297" s="17">
        <f t="shared" si="7"/>
        <v>6.8415600000000003</v>
      </c>
      <c r="AA297" s="2" t="s">
        <v>351</v>
      </c>
      <c r="AB297" s="2" t="s">
        <v>275</v>
      </c>
      <c r="AC297" s="2" t="s">
        <v>41</v>
      </c>
      <c r="AD297" s="2" t="s">
        <v>42</v>
      </c>
      <c r="AE297" s="2" t="s">
        <v>43</v>
      </c>
      <c r="AF297" s="2"/>
      <c r="AG297" s="4"/>
    </row>
    <row r="298" spans="1:33" x14ac:dyDescent="0.25">
      <c r="A298" s="2">
        <v>2015</v>
      </c>
      <c r="B298" s="2">
        <v>693</v>
      </c>
      <c r="C298" s="2" t="s">
        <v>3393</v>
      </c>
      <c r="D298" s="2" t="s">
        <v>3394</v>
      </c>
      <c r="E298" s="2" t="s">
        <v>3395</v>
      </c>
      <c r="F298" s="2" t="s">
        <v>3396</v>
      </c>
      <c r="G298" s="2" t="s">
        <v>1889</v>
      </c>
      <c r="H298" s="2"/>
      <c r="I298" s="2" t="s">
        <v>484</v>
      </c>
      <c r="J298" s="2" t="s">
        <v>289</v>
      </c>
      <c r="K298" s="2" t="s">
        <v>3415</v>
      </c>
      <c r="L298" s="2" t="s">
        <v>4636</v>
      </c>
      <c r="M298" s="2"/>
      <c r="N298" s="3">
        <v>42088</v>
      </c>
      <c r="O298" s="2" t="s">
        <v>3416</v>
      </c>
      <c r="P298" s="2" t="s">
        <v>3417</v>
      </c>
      <c r="Q298" s="2" t="s">
        <v>3418</v>
      </c>
      <c r="R298" s="2" t="s">
        <v>1797</v>
      </c>
      <c r="S298" s="2" t="s">
        <v>3419</v>
      </c>
      <c r="T298" s="2" t="s">
        <v>1798</v>
      </c>
      <c r="U298" s="2" t="s">
        <v>4642</v>
      </c>
      <c r="V298" s="2">
        <v>0.39</v>
      </c>
      <c r="W298" s="2">
        <v>2179</v>
      </c>
      <c r="X298" s="23">
        <v>0.39</v>
      </c>
      <c r="Y298" s="2">
        <v>2370</v>
      </c>
      <c r="Z298" s="17">
        <f t="shared" si="7"/>
        <v>8.9065548000000021</v>
      </c>
      <c r="AA298" s="2" t="s">
        <v>351</v>
      </c>
      <c r="AB298" s="2" t="s">
        <v>40</v>
      </c>
      <c r="AC298" s="2" t="s">
        <v>3332</v>
      </c>
      <c r="AD298" s="2" t="s">
        <v>42</v>
      </c>
      <c r="AE298" s="2" t="s">
        <v>43</v>
      </c>
      <c r="AF298" s="2"/>
      <c r="AG298" s="4"/>
    </row>
    <row r="299" spans="1:33" x14ac:dyDescent="0.25">
      <c r="A299" s="2">
        <v>2014</v>
      </c>
      <c r="B299" s="2">
        <v>2078</v>
      </c>
      <c r="C299" s="2" t="s">
        <v>2301</v>
      </c>
      <c r="D299" s="2" t="s">
        <v>2302</v>
      </c>
      <c r="E299" s="2" t="s">
        <v>2303</v>
      </c>
      <c r="F299" s="2" t="s">
        <v>1080</v>
      </c>
      <c r="G299" s="2" t="s">
        <v>1081</v>
      </c>
      <c r="H299" s="2"/>
      <c r="I299" s="2" t="s">
        <v>815</v>
      </c>
      <c r="J299" s="2" t="s">
        <v>50</v>
      </c>
      <c r="K299" s="2" t="s">
        <v>2304</v>
      </c>
      <c r="L299" s="2" t="s">
        <v>4636</v>
      </c>
      <c r="M299" s="2"/>
      <c r="N299" s="3">
        <v>41736</v>
      </c>
      <c r="O299" s="2" t="s">
        <v>2305</v>
      </c>
      <c r="P299" s="2" t="s">
        <v>1892</v>
      </c>
      <c r="Q299" s="2" t="s">
        <v>1948</v>
      </c>
      <c r="R299" s="2" t="s">
        <v>1894</v>
      </c>
      <c r="S299" s="2" t="s">
        <v>3133</v>
      </c>
      <c r="T299" s="2" t="s">
        <v>3134</v>
      </c>
      <c r="U299" s="2" t="s">
        <v>4642</v>
      </c>
      <c r="V299" s="2">
        <v>0.39100000000000001</v>
      </c>
      <c r="W299" s="2">
        <v>4356</v>
      </c>
      <c r="X299" s="23">
        <v>0.39100000000000001</v>
      </c>
      <c r="Y299" s="2">
        <v>4735</v>
      </c>
      <c r="Z299" s="17">
        <f t="shared" si="7"/>
        <v>17.839945860000004</v>
      </c>
      <c r="AA299" s="2" t="s">
        <v>351</v>
      </c>
      <c r="AB299" s="2" t="s">
        <v>40</v>
      </c>
      <c r="AC299" s="2" t="s">
        <v>41</v>
      </c>
      <c r="AD299" s="2" t="s">
        <v>42</v>
      </c>
      <c r="AE299" s="2" t="s">
        <v>43</v>
      </c>
      <c r="AF299" s="2"/>
      <c r="AG299" s="4"/>
    </row>
    <row r="300" spans="1:33" x14ac:dyDescent="0.25">
      <c r="A300" s="2">
        <v>2014</v>
      </c>
      <c r="B300" s="2">
        <v>503</v>
      </c>
      <c r="C300" s="2" t="s">
        <v>2098</v>
      </c>
      <c r="D300" s="2" t="s">
        <v>2099</v>
      </c>
      <c r="E300" s="2" t="s">
        <v>2100</v>
      </c>
      <c r="F300" s="2" t="s">
        <v>1610</v>
      </c>
      <c r="G300" s="2" t="s">
        <v>1968</v>
      </c>
      <c r="H300" s="2"/>
      <c r="I300" s="2" t="s">
        <v>393</v>
      </c>
      <c r="J300" s="2" t="s">
        <v>291</v>
      </c>
      <c r="K300" s="2" t="s">
        <v>4663</v>
      </c>
      <c r="L300" s="2" t="s">
        <v>4636</v>
      </c>
      <c r="M300" s="2" t="s">
        <v>4684</v>
      </c>
      <c r="N300" s="3">
        <v>41990</v>
      </c>
      <c r="O300" s="2" t="s">
        <v>2102</v>
      </c>
      <c r="P300" s="2" t="s">
        <v>1613</v>
      </c>
      <c r="Q300" s="2" t="s">
        <v>1999</v>
      </c>
      <c r="R300" s="2" t="s">
        <v>2342</v>
      </c>
      <c r="S300" s="2" t="s">
        <v>2375</v>
      </c>
      <c r="T300" s="2" t="s">
        <v>2377</v>
      </c>
      <c r="U300" s="2" t="s">
        <v>4642</v>
      </c>
      <c r="V300" s="2">
        <v>0.4</v>
      </c>
      <c r="W300" s="2">
        <v>1610</v>
      </c>
      <c r="X300" s="23">
        <v>0.4</v>
      </c>
      <c r="Y300" s="9">
        <v>1775</v>
      </c>
      <c r="Z300" s="17">
        <f t="shared" si="7"/>
        <v>6.8415600000000003</v>
      </c>
      <c r="AA300" s="2" t="s">
        <v>351</v>
      </c>
      <c r="AB300" s="2" t="s">
        <v>275</v>
      </c>
      <c r="AC300" s="2" t="s">
        <v>41</v>
      </c>
      <c r="AD300" s="2" t="s">
        <v>42</v>
      </c>
      <c r="AE300" s="2" t="s">
        <v>43</v>
      </c>
      <c r="AF300" s="2"/>
      <c r="AG300" s="4"/>
    </row>
    <row r="301" spans="1:33" x14ac:dyDescent="0.25">
      <c r="A301" s="2">
        <v>2014</v>
      </c>
      <c r="B301" s="2">
        <v>446</v>
      </c>
      <c r="C301" s="2" t="s">
        <v>2098</v>
      </c>
      <c r="D301" s="2" t="s">
        <v>2099</v>
      </c>
      <c r="E301" s="2" t="s">
        <v>2100</v>
      </c>
      <c r="F301" s="2" t="s">
        <v>1610</v>
      </c>
      <c r="G301" s="2" t="s">
        <v>1968</v>
      </c>
      <c r="H301" s="2"/>
      <c r="I301" s="2" t="s">
        <v>393</v>
      </c>
      <c r="J301" s="2" t="s">
        <v>293</v>
      </c>
      <c r="K301" s="2" t="s">
        <v>4664</v>
      </c>
      <c r="L301" s="2" t="s">
        <v>4636</v>
      </c>
      <c r="M301" s="2" t="s">
        <v>4684</v>
      </c>
      <c r="N301" s="3">
        <v>41988</v>
      </c>
      <c r="O301" s="2" t="s">
        <v>2102</v>
      </c>
      <c r="P301" s="2" t="s">
        <v>1613</v>
      </c>
      <c r="Q301" s="2" t="s">
        <v>1999</v>
      </c>
      <c r="R301" s="2" t="s">
        <v>2342</v>
      </c>
      <c r="S301" s="2" t="s">
        <v>2378</v>
      </c>
      <c r="T301" s="2" t="s">
        <v>2379</v>
      </c>
      <c r="U301" s="2" t="s">
        <v>4642</v>
      </c>
      <c r="V301" s="2">
        <v>0.4</v>
      </c>
      <c r="W301" s="2">
        <v>1687</v>
      </c>
      <c r="X301" s="23">
        <v>0.4</v>
      </c>
      <c r="Y301" s="9">
        <v>1775</v>
      </c>
      <c r="Z301" s="17">
        <f t="shared" si="7"/>
        <v>6.8415600000000003</v>
      </c>
      <c r="AA301" s="2" t="s">
        <v>351</v>
      </c>
      <c r="AB301" s="2" t="s">
        <v>275</v>
      </c>
      <c r="AC301" s="2" t="s">
        <v>41</v>
      </c>
      <c r="AD301" s="2" t="s">
        <v>42</v>
      </c>
      <c r="AE301" s="2" t="s">
        <v>43</v>
      </c>
      <c r="AF301" s="2"/>
      <c r="AG301" s="4"/>
    </row>
    <row r="302" spans="1:33" x14ac:dyDescent="0.25">
      <c r="A302" s="2">
        <v>2014</v>
      </c>
      <c r="B302" s="2">
        <v>477</v>
      </c>
      <c r="C302" s="2" t="s">
        <v>2098</v>
      </c>
      <c r="D302" s="2" t="s">
        <v>2099</v>
      </c>
      <c r="E302" s="2" t="s">
        <v>2100</v>
      </c>
      <c r="F302" s="2" t="s">
        <v>1610</v>
      </c>
      <c r="G302" s="2" t="s">
        <v>1968</v>
      </c>
      <c r="H302" s="2"/>
      <c r="I302" s="2" t="s">
        <v>393</v>
      </c>
      <c r="J302" s="2" t="s">
        <v>293</v>
      </c>
      <c r="K302" s="2" t="s">
        <v>4664</v>
      </c>
      <c r="L302" s="2" t="s">
        <v>4636</v>
      </c>
      <c r="M302" s="2" t="s">
        <v>4684</v>
      </c>
      <c r="N302" s="3">
        <v>41989</v>
      </c>
      <c r="O302" s="2" t="s">
        <v>2102</v>
      </c>
      <c r="P302" s="2" t="s">
        <v>1613</v>
      </c>
      <c r="Q302" s="2" t="s">
        <v>1999</v>
      </c>
      <c r="R302" s="2" t="s">
        <v>2342</v>
      </c>
      <c r="S302" s="2" t="s">
        <v>2378</v>
      </c>
      <c r="T302" s="2" t="s">
        <v>2379</v>
      </c>
      <c r="U302" s="2" t="s">
        <v>4642</v>
      </c>
      <c r="V302" s="2">
        <v>0.4</v>
      </c>
      <c r="W302" s="2">
        <v>1687</v>
      </c>
      <c r="X302" s="23">
        <v>0.4</v>
      </c>
      <c r="Y302" s="9">
        <v>1775</v>
      </c>
      <c r="Z302" s="17">
        <f t="shared" si="7"/>
        <v>6.8415600000000003</v>
      </c>
      <c r="AA302" s="2" t="s">
        <v>351</v>
      </c>
      <c r="AB302" s="2" t="s">
        <v>275</v>
      </c>
      <c r="AC302" s="2" t="s">
        <v>41</v>
      </c>
      <c r="AD302" s="2" t="s">
        <v>42</v>
      </c>
      <c r="AE302" s="2" t="s">
        <v>43</v>
      </c>
      <c r="AF302" s="2"/>
      <c r="AG302" s="4"/>
    </row>
    <row r="303" spans="1:33" x14ac:dyDescent="0.25">
      <c r="A303" s="2">
        <v>2014</v>
      </c>
      <c r="B303" s="2">
        <v>507</v>
      </c>
      <c r="C303" s="2" t="s">
        <v>2098</v>
      </c>
      <c r="D303" s="2" t="s">
        <v>2099</v>
      </c>
      <c r="E303" s="2" t="s">
        <v>2100</v>
      </c>
      <c r="F303" s="2" t="s">
        <v>1610</v>
      </c>
      <c r="G303" s="2" t="s">
        <v>1968</v>
      </c>
      <c r="H303" s="2"/>
      <c r="I303" s="2" t="s">
        <v>393</v>
      </c>
      <c r="J303" s="2" t="s">
        <v>293</v>
      </c>
      <c r="K303" s="2" t="s">
        <v>4664</v>
      </c>
      <c r="L303" s="2" t="s">
        <v>4636</v>
      </c>
      <c r="M303" s="2" t="s">
        <v>4684</v>
      </c>
      <c r="N303" s="3">
        <v>41990</v>
      </c>
      <c r="O303" s="2" t="s">
        <v>2102</v>
      </c>
      <c r="P303" s="2" t="s">
        <v>1613</v>
      </c>
      <c r="Q303" s="2" t="s">
        <v>1999</v>
      </c>
      <c r="R303" s="2" t="s">
        <v>2342</v>
      </c>
      <c r="S303" s="2" t="s">
        <v>2378</v>
      </c>
      <c r="T303" s="2" t="s">
        <v>2379</v>
      </c>
      <c r="U303" s="2" t="s">
        <v>4642</v>
      </c>
      <c r="V303" s="2">
        <v>0.4</v>
      </c>
      <c r="W303" s="2">
        <v>1687</v>
      </c>
      <c r="X303" s="23">
        <v>0.4</v>
      </c>
      <c r="Y303" s="9">
        <v>1775</v>
      </c>
      <c r="Z303" s="17">
        <f t="shared" si="7"/>
        <v>6.8415600000000003</v>
      </c>
      <c r="AA303" s="2" t="s">
        <v>351</v>
      </c>
      <c r="AB303" s="2" t="s">
        <v>275</v>
      </c>
      <c r="AC303" s="2" t="s">
        <v>41</v>
      </c>
      <c r="AD303" s="2" t="s">
        <v>42</v>
      </c>
      <c r="AE303" s="2" t="s">
        <v>43</v>
      </c>
      <c r="AF303" s="2"/>
      <c r="AG303" s="4"/>
    </row>
    <row r="304" spans="1:33" x14ac:dyDescent="0.25">
      <c r="A304" s="2">
        <v>2014</v>
      </c>
      <c r="B304" s="2">
        <v>184</v>
      </c>
      <c r="C304" s="2" t="s">
        <v>2098</v>
      </c>
      <c r="D304" s="2" t="s">
        <v>2099</v>
      </c>
      <c r="E304" s="2" t="s">
        <v>2100</v>
      </c>
      <c r="F304" s="2" t="s">
        <v>1610</v>
      </c>
      <c r="G304" s="2" t="s">
        <v>1968</v>
      </c>
      <c r="H304" s="2"/>
      <c r="I304" s="2" t="s">
        <v>393</v>
      </c>
      <c r="J304" s="2" t="s">
        <v>394</v>
      </c>
      <c r="K304" s="2" t="s">
        <v>4656</v>
      </c>
      <c r="L304" s="2" t="s">
        <v>4636</v>
      </c>
      <c r="M304" s="2" t="s">
        <v>4684</v>
      </c>
      <c r="N304" s="3">
        <v>41653</v>
      </c>
      <c r="O304" s="2" t="s">
        <v>2102</v>
      </c>
      <c r="P304" s="2" t="s">
        <v>1613</v>
      </c>
      <c r="Q304" s="2" t="s">
        <v>1999</v>
      </c>
      <c r="R304" s="2" t="s">
        <v>2146</v>
      </c>
      <c r="S304" s="2" t="s">
        <v>2147</v>
      </c>
      <c r="T304" s="2" t="s">
        <v>2148</v>
      </c>
      <c r="U304" s="2" t="s">
        <v>4642</v>
      </c>
      <c r="V304" s="2">
        <v>0.4</v>
      </c>
      <c r="W304" s="2">
        <v>1663</v>
      </c>
      <c r="X304" s="23">
        <v>0.4</v>
      </c>
      <c r="Y304" s="9">
        <v>1775</v>
      </c>
      <c r="Z304" s="17">
        <f t="shared" si="7"/>
        <v>6.8415600000000003</v>
      </c>
      <c r="AA304" s="2" t="s">
        <v>351</v>
      </c>
      <c r="AB304" s="2" t="s">
        <v>275</v>
      </c>
      <c r="AC304" s="2" t="s">
        <v>41</v>
      </c>
      <c r="AD304" s="2" t="s">
        <v>42</v>
      </c>
      <c r="AE304" s="2" t="s">
        <v>43</v>
      </c>
      <c r="AF304" s="2" t="s">
        <v>2144</v>
      </c>
      <c r="AG304" s="4"/>
    </row>
    <row r="305" spans="1:33" x14ac:dyDescent="0.25">
      <c r="A305" s="2">
        <v>2014</v>
      </c>
      <c r="B305" s="2">
        <v>297</v>
      </c>
      <c r="C305" s="2" t="s">
        <v>2098</v>
      </c>
      <c r="D305" s="2" t="s">
        <v>2099</v>
      </c>
      <c r="E305" s="2" t="s">
        <v>2100</v>
      </c>
      <c r="F305" s="2" t="s">
        <v>1610</v>
      </c>
      <c r="G305" s="2" t="s">
        <v>1968</v>
      </c>
      <c r="H305" s="2"/>
      <c r="I305" s="2" t="s">
        <v>393</v>
      </c>
      <c r="J305" s="2" t="s">
        <v>394</v>
      </c>
      <c r="K305" s="2" t="s">
        <v>4656</v>
      </c>
      <c r="L305" s="2" t="s">
        <v>4636</v>
      </c>
      <c r="M305" s="2" t="s">
        <v>4684</v>
      </c>
      <c r="N305" s="3">
        <v>41654</v>
      </c>
      <c r="O305" s="2" t="s">
        <v>2102</v>
      </c>
      <c r="P305" s="2" t="s">
        <v>1613</v>
      </c>
      <c r="Q305" s="2" t="s">
        <v>1999</v>
      </c>
      <c r="R305" s="2" t="s">
        <v>2146</v>
      </c>
      <c r="S305" s="2" t="s">
        <v>2147</v>
      </c>
      <c r="T305" s="2" t="s">
        <v>2148</v>
      </c>
      <c r="U305" s="2" t="s">
        <v>4642</v>
      </c>
      <c r="V305" s="2">
        <v>0.4</v>
      </c>
      <c r="W305" s="2">
        <v>1663</v>
      </c>
      <c r="X305" s="23">
        <v>0.4</v>
      </c>
      <c r="Y305" s="9">
        <v>1775</v>
      </c>
      <c r="Z305" s="17">
        <f t="shared" si="7"/>
        <v>6.8415600000000003</v>
      </c>
      <c r="AA305" s="2" t="s">
        <v>351</v>
      </c>
      <c r="AB305" s="2" t="s">
        <v>275</v>
      </c>
      <c r="AC305" s="2" t="s">
        <v>41</v>
      </c>
      <c r="AD305" s="2" t="s">
        <v>42</v>
      </c>
      <c r="AE305" s="2" t="s">
        <v>43</v>
      </c>
      <c r="AF305" s="2" t="s">
        <v>2144</v>
      </c>
      <c r="AG305" s="4"/>
    </row>
    <row r="306" spans="1:33" x14ac:dyDescent="0.25">
      <c r="A306" s="2">
        <v>2014</v>
      </c>
      <c r="B306" s="2">
        <v>335</v>
      </c>
      <c r="C306" s="2" t="s">
        <v>2098</v>
      </c>
      <c r="D306" s="2" t="s">
        <v>2099</v>
      </c>
      <c r="E306" s="2" t="s">
        <v>2100</v>
      </c>
      <c r="F306" s="2" t="s">
        <v>1610</v>
      </c>
      <c r="G306" s="2" t="s">
        <v>1968</v>
      </c>
      <c r="H306" s="2"/>
      <c r="I306" s="2" t="s">
        <v>393</v>
      </c>
      <c r="J306" s="2" t="s">
        <v>394</v>
      </c>
      <c r="K306" s="2" t="s">
        <v>4656</v>
      </c>
      <c r="L306" s="2" t="s">
        <v>4636</v>
      </c>
      <c r="M306" s="2" t="s">
        <v>4684</v>
      </c>
      <c r="N306" s="3">
        <v>41655</v>
      </c>
      <c r="O306" s="2" t="s">
        <v>2102</v>
      </c>
      <c r="P306" s="2" t="s">
        <v>1613</v>
      </c>
      <c r="Q306" s="2" t="s">
        <v>1999</v>
      </c>
      <c r="R306" s="2" t="s">
        <v>2146</v>
      </c>
      <c r="S306" s="2" t="s">
        <v>2147</v>
      </c>
      <c r="T306" s="2" t="s">
        <v>2148</v>
      </c>
      <c r="U306" s="2" t="s">
        <v>4642</v>
      </c>
      <c r="V306" s="2">
        <v>0.4</v>
      </c>
      <c r="W306" s="2">
        <v>1663</v>
      </c>
      <c r="X306" s="23">
        <v>0.4</v>
      </c>
      <c r="Y306" s="9">
        <v>1775</v>
      </c>
      <c r="Z306" s="17">
        <f t="shared" si="7"/>
        <v>6.8415600000000003</v>
      </c>
      <c r="AA306" s="2" t="s">
        <v>351</v>
      </c>
      <c r="AB306" s="2" t="s">
        <v>275</v>
      </c>
      <c r="AC306" s="2" t="s">
        <v>41</v>
      </c>
      <c r="AD306" s="2" t="s">
        <v>42</v>
      </c>
      <c r="AE306" s="2" t="s">
        <v>43</v>
      </c>
      <c r="AF306" s="2" t="s">
        <v>2144</v>
      </c>
      <c r="AG306" s="4"/>
    </row>
    <row r="307" spans="1:33" x14ac:dyDescent="0.25">
      <c r="A307" s="2">
        <v>2014</v>
      </c>
      <c r="B307" s="2">
        <v>375</v>
      </c>
      <c r="C307" s="2" t="s">
        <v>2098</v>
      </c>
      <c r="D307" s="2" t="s">
        <v>2099</v>
      </c>
      <c r="E307" s="2" t="s">
        <v>2100</v>
      </c>
      <c r="F307" s="2" t="s">
        <v>1610</v>
      </c>
      <c r="G307" s="2" t="s">
        <v>1968</v>
      </c>
      <c r="H307" s="2"/>
      <c r="I307" s="2" t="s">
        <v>393</v>
      </c>
      <c r="J307" s="2" t="s">
        <v>394</v>
      </c>
      <c r="K307" s="2" t="s">
        <v>4656</v>
      </c>
      <c r="L307" s="2" t="s">
        <v>4636</v>
      </c>
      <c r="M307" s="2" t="s">
        <v>4684</v>
      </c>
      <c r="N307" s="3">
        <v>41656</v>
      </c>
      <c r="O307" s="2" t="s">
        <v>2102</v>
      </c>
      <c r="P307" s="2" t="s">
        <v>1613</v>
      </c>
      <c r="Q307" s="2" t="s">
        <v>1999</v>
      </c>
      <c r="R307" s="2" t="s">
        <v>2146</v>
      </c>
      <c r="S307" s="2" t="s">
        <v>2147</v>
      </c>
      <c r="T307" s="2" t="s">
        <v>2148</v>
      </c>
      <c r="U307" s="2" t="s">
        <v>4642</v>
      </c>
      <c r="V307" s="2">
        <v>0.4</v>
      </c>
      <c r="W307" s="2">
        <v>1663</v>
      </c>
      <c r="X307" s="23">
        <v>0.4</v>
      </c>
      <c r="Y307" s="9">
        <v>1775</v>
      </c>
      <c r="Z307" s="17">
        <f t="shared" si="7"/>
        <v>6.8415600000000003</v>
      </c>
      <c r="AA307" s="2" t="s">
        <v>351</v>
      </c>
      <c r="AB307" s="2" t="s">
        <v>275</v>
      </c>
      <c r="AC307" s="2" t="s">
        <v>41</v>
      </c>
      <c r="AD307" s="2" t="s">
        <v>42</v>
      </c>
      <c r="AE307" s="2" t="s">
        <v>43</v>
      </c>
      <c r="AF307" s="2" t="s">
        <v>2144</v>
      </c>
      <c r="AG307" s="4"/>
    </row>
    <row r="308" spans="1:33" x14ac:dyDescent="0.25">
      <c r="A308" s="2">
        <v>2014</v>
      </c>
      <c r="B308" s="2">
        <v>413</v>
      </c>
      <c r="C308" s="2" t="s">
        <v>2098</v>
      </c>
      <c r="D308" s="2" t="s">
        <v>2099</v>
      </c>
      <c r="E308" s="2" t="s">
        <v>2100</v>
      </c>
      <c r="F308" s="2" t="s">
        <v>1610</v>
      </c>
      <c r="G308" s="2" t="s">
        <v>1968</v>
      </c>
      <c r="H308" s="2"/>
      <c r="I308" s="2" t="s">
        <v>393</v>
      </c>
      <c r="J308" s="2" t="s">
        <v>394</v>
      </c>
      <c r="K308" s="2" t="s">
        <v>4656</v>
      </c>
      <c r="L308" s="2" t="s">
        <v>4636</v>
      </c>
      <c r="M308" s="2" t="s">
        <v>4684</v>
      </c>
      <c r="N308" s="3">
        <v>41657</v>
      </c>
      <c r="O308" s="2" t="s">
        <v>2102</v>
      </c>
      <c r="P308" s="2" t="s">
        <v>1613</v>
      </c>
      <c r="Q308" s="2" t="s">
        <v>1999</v>
      </c>
      <c r="R308" s="2" t="s">
        <v>2146</v>
      </c>
      <c r="S308" s="2" t="s">
        <v>2147</v>
      </c>
      <c r="T308" s="2" t="s">
        <v>2148</v>
      </c>
      <c r="U308" s="2" t="s">
        <v>4642</v>
      </c>
      <c r="V308" s="2">
        <v>0.4</v>
      </c>
      <c r="W308" s="2">
        <v>1663</v>
      </c>
      <c r="X308" s="23">
        <v>0.4</v>
      </c>
      <c r="Y308" s="9">
        <v>1775</v>
      </c>
      <c r="Z308" s="17">
        <f t="shared" si="7"/>
        <v>6.8415600000000003</v>
      </c>
      <c r="AA308" s="2" t="s">
        <v>351</v>
      </c>
      <c r="AB308" s="2" t="s">
        <v>275</v>
      </c>
      <c r="AC308" s="2" t="s">
        <v>41</v>
      </c>
      <c r="AD308" s="2" t="s">
        <v>42</v>
      </c>
      <c r="AE308" s="2" t="s">
        <v>43</v>
      </c>
      <c r="AF308" s="2" t="s">
        <v>2144</v>
      </c>
      <c r="AG308" s="4"/>
    </row>
    <row r="309" spans="1:33" x14ac:dyDescent="0.25">
      <c r="A309" s="2">
        <v>2014</v>
      </c>
      <c r="B309" s="2">
        <v>451</v>
      </c>
      <c r="C309" s="2" t="s">
        <v>2098</v>
      </c>
      <c r="D309" s="2" t="s">
        <v>2099</v>
      </c>
      <c r="E309" s="2" t="s">
        <v>2100</v>
      </c>
      <c r="F309" s="2" t="s">
        <v>1610</v>
      </c>
      <c r="G309" s="2" t="s">
        <v>1968</v>
      </c>
      <c r="H309" s="2"/>
      <c r="I309" s="2" t="s">
        <v>393</v>
      </c>
      <c r="J309" s="2" t="s">
        <v>394</v>
      </c>
      <c r="K309" s="2" t="s">
        <v>4656</v>
      </c>
      <c r="L309" s="2" t="s">
        <v>4636</v>
      </c>
      <c r="M309" s="2" t="s">
        <v>4684</v>
      </c>
      <c r="N309" s="3">
        <v>41988</v>
      </c>
      <c r="O309" s="2" t="s">
        <v>2102</v>
      </c>
      <c r="P309" s="2" t="s">
        <v>1613</v>
      </c>
      <c r="Q309" s="2" t="s">
        <v>1999</v>
      </c>
      <c r="R309" s="2" t="s">
        <v>2342</v>
      </c>
      <c r="S309" s="2" t="s">
        <v>2382</v>
      </c>
      <c r="T309" s="2" t="s">
        <v>2384</v>
      </c>
      <c r="U309" s="2" t="s">
        <v>4642</v>
      </c>
      <c r="V309" s="2">
        <v>0.4</v>
      </c>
      <c r="W309" s="2">
        <v>1616</v>
      </c>
      <c r="X309" s="23">
        <v>0.4</v>
      </c>
      <c r="Y309" s="9">
        <v>1775</v>
      </c>
      <c r="Z309" s="17">
        <f t="shared" si="7"/>
        <v>6.8415600000000003</v>
      </c>
      <c r="AA309" s="2" t="s">
        <v>351</v>
      </c>
      <c r="AB309" s="2" t="s">
        <v>275</v>
      </c>
      <c r="AC309" s="2" t="s">
        <v>41</v>
      </c>
      <c r="AD309" s="2" t="s">
        <v>42</v>
      </c>
      <c r="AE309" s="2" t="s">
        <v>43</v>
      </c>
      <c r="AF309" s="2"/>
      <c r="AG309" s="4"/>
    </row>
    <row r="310" spans="1:33" x14ac:dyDescent="0.25">
      <c r="A310" s="2">
        <v>2014</v>
      </c>
      <c r="B310" s="2">
        <v>483</v>
      </c>
      <c r="C310" s="2" t="s">
        <v>2098</v>
      </c>
      <c r="D310" s="2" t="s">
        <v>2099</v>
      </c>
      <c r="E310" s="2" t="s">
        <v>2100</v>
      </c>
      <c r="F310" s="2" t="s">
        <v>1610</v>
      </c>
      <c r="G310" s="2" t="s">
        <v>1968</v>
      </c>
      <c r="H310" s="2"/>
      <c r="I310" s="2" t="s">
        <v>393</v>
      </c>
      <c r="J310" s="2" t="s">
        <v>394</v>
      </c>
      <c r="K310" s="2" t="s">
        <v>4656</v>
      </c>
      <c r="L310" s="2" t="s">
        <v>4636</v>
      </c>
      <c r="M310" s="2" t="s">
        <v>4684</v>
      </c>
      <c r="N310" s="3">
        <v>41989</v>
      </c>
      <c r="O310" s="2" t="s">
        <v>2102</v>
      </c>
      <c r="P310" s="2" t="s">
        <v>1613</v>
      </c>
      <c r="Q310" s="2" t="s">
        <v>1999</v>
      </c>
      <c r="R310" s="2" t="s">
        <v>2342</v>
      </c>
      <c r="S310" s="2" t="s">
        <v>2382</v>
      </c>
      <c r="T310" s="2" t="s">
        <v>2384</v>
      </c>
      <c r="U310" s="2" t="s">
        <v>4642</v>
      </c>
      <c r="V310" s="2">
        <v>0.4</v>
      </c>
      <c r="W310" s="2">
        <v>1616</v>
      </c>
      <c r="X310" s="23">
        <v>0.4</v>
      </c>
      <c r="Y310" s="9">
        <v>1775</v>
      </c>
      <c r="Z310" s="17">
        <f t="shared" si="7"/>
        <v>6.8415600000000003</v>
      </c>
      <c r="AA310" s="2" t="s">
        <v>351</v>
      </c>
      <c r="AB310" s="2" t="s">
        <v>275</v>
      </c>
      <c r="AC310" s="2" t="s">
        <v>41</v>
      </c>
      <c r="AD310" s="2" t="s">
        <v>42</v>
      </c>
      <c r="AE310" s="2" t="s">
        <v>43</v>
      </c>
      <c r="AF310" s="2"/>
      <c r="AG310" s="4"/>
    </row>
    <row r="311" spans="1:33" x14ac:dyDescent="0.25">
      <c r="A311" s="2">
        <v>2014</v>
      </c>
      <c r="B311" s="2">
        <v>512</v>
      </c>
      <c r="C311" s="2" t="s">
        <v>2098</v>
      </c>
      <c r="D311" s="2" t="s">
        <v>2099</v>
      </c>
      <c r="E311" s="2" t="s">
        <v>2100</v>
      </c>
      <c r="F311" s="2" t="s">
        <v>1610</v>
      </c>
      <c r="G311" s="2" t="s">
        <v>1968</v>
      </c>
      <c r="H311" s="2"/>
      <c r="I311" s="2" t="s">
        <v>393</v>
      </c>
      <c r="J311" s="2" t="s">
        <v>394</v>
      </c>
      <c r="K311" s="2" t="s">
        <v>4656</v>
      </c>
      <c r="L311" s="2" t="s">
        <v>4636</v>
      </c>
      <c r="M311" s="2" t="s">
        <v>4684</v>
      </c>
      <c r="N311" s="3">
        <v>41990</v>
      </c>
      <c r="O311" s="2" t="s">
        <v>2102</v>
      </c>
      <c r="P311" s="2" t="s">
        <v>1613</v>
      </c>
      <c r="Q311" s="2" t="s">
        <v>1999</v>
      </c>
      <c r="R311" s="2" t="s">
        <v>2342</v>
      </c>
      <c r="S311" s="2" t="s">
        <v>2382</v>
      </c>
      <c r="T311" s="2" t="s">
        <v>2384</v>
      </c>
      <c r="U311" s="2" t="s">
        <v>4642</v>
      </c>
      <c r="V311" s="2">
        <v>0.4</v>
      </c>
      <c r="W311" s="2">
        <v>1616</v>
      </c>
      <c r="X311" s="23">
        <v>0.4</v>
      </c>
      <c r="Y311" s="9">
        <v>1775</v>
      </c>
      <c r="Z311" s="17">
        <f t="shared" si="7"/>
        <v>6.8415600000000003</v>
      </c>
      <c r="AA311" s="2" t="s">
        <v>351</v>
      </c>
      <c r="AB311" s="2" t="s">
        <v>275</v>
      </c>
      <c r="AC311" s="2" t="s">
        <v>41</v>
      </c>
      <c r="AD311" s="2" t="s">
        <v>42</v>
      </c>
      <c r="AE311" s="2" t="s">
        <v>43</v>
      </c>
      <c r="AF311" s="2"/>
      <c r="AG311" s="4"/>
    </row>
    <row r="312" spans="1:33" x14ac:dyDescent="0.25">
      <c r="A312" s="2">
        <v>2014</v>
      </c>
      <c r="B312" s="2">
        <v>426</v>
      </c>
      <c r="C312" s="2" t="s">
        <v>2098</v>
      </c>
      <c r="D312" s="2" t="s">
        <v>2099</v>
      </c>
      <c r="E312" s="2" t="s">
        <v>2100</v>
      </c>
      <c r="F312" s="2" t="s">
        <v>1610</v>
      </c>
      <c r="G312" s="2" t="s">
        <v>1968</v>
      </c>
      <c r="H312" s="2"/>
      <c r="I312" s="2" t="s">
        <v>393</v>
      </c>
      <c r="J312" s="2" t="s">
        <v>50</v>
      </c>
      <c r="K312" s="2" t="s">
        <v>4657</v>
      </c>
      <c r="L312" s="2" t="s">
        <v>4636</v>
      </c>
      <c r="M312" s="2" t="s">
        <v>4684</v>
      </c>
      <c r="N312" s="3">
        <v>41988</v>
      </c>
      <c r="O312" s="2" t="s">
        <v>2102</v>
      </c>
      <c r="P312" s="2" t="s">
        <v>1613</v>
      </c>
      <c r="Q312" s="2" t="s">
        <v>1999</v>
      </c>
      <c r="R312" s="2" t="s">
        <v>2342</v>
      </c>
      <c r="S312" s="2" t="s">
        <v>2340</v>
      </c>
      <c r="T312" s="2" t="s">
        <v>2343</v>
      </c>
      <c r="U312" s="2" t="s">
        <v>4642</v>
      </c>
      <c r="V312" s="2">
        <v>0.4</v>
      </c>
      <c r="W312" s="2">
        <v>1651</v>
      </c>
      <c r="X312" s="23">
        <v>0.4</v>
      </c>
      <c r="Y312" s="9">
        <v>1775</v>
      </c>
      <c r="Z312" s="17">
        <f t="shared" si="7"/>
        <v>6.8415600000000003</v>
      </c>
      <c r="AA312" s="2" t="s">
        <v>351</v>
      </c>
      <c r="AB312" s="2" t="s">
        <v>275</v>
      </c>
      <c r="AC312" s="2" t="s">
        <v>41</v>
      </c>
      <c r="AD312" s="2" t="s">
        <v>42</v>
      </c>
      <c r="AE312" s="2" t="s">
        <v>43</v>
      </c>
      <c r="AF312" s="2"/>
      <c r="AG312" s="4"/>
    </row>
    <row r="313" spans="1:33" x14ac:dyDescent="0.25">
      <c r="A313" s="2">
        <v>2014</v>
      </c>
      <c r="B313" s="2">
        <v>456</v>
      </c>
      <c r="C313" s="2" t="s">
        <v>2098</v>
      </c>
      <c r="D313" s="2" t="s">
        <v>2099</v>
      </c>
      <c r="E313" s="2" t="s">
        <v>2100</v>
      </c>
      <c r="F313" s="2" t="s">
        <v>1610</v>
      </c>
      <c r="G313" s="2" t="s">
        <v>1968</v>
      </c>
      <c r="H313" s="2"/>
      <c r="I313" s="2" t="s">
        <v>393</v>
      </c>
      <c r="J313" s="2" t="s">
        <v>50</v>
      </c>
      <c r="K313" s="2" t="s">
        <v>4657</v>
      </c>
      <c r="L313" s="2" t="s">
        <v>4636</v>
      </c>
      <c r="M313" s="2" t="s">
        <v>4684</v>
      </c>
      <c r="N313" s="3">
        <v>41989</v>
      </c>
      <c r="O313" s="2" t="s">
        <v>2102</v>
      </c>
      <c r="P313" s="2" t="s">
        <v>1613</v>
      </c>
      <c r="Q313" s="2" t="s">
        <v>1999</v>
      </c>
      <c r="R313" s="2" t="s">
        <v>2342</v>
      </c>
      <c r="S313" s="2" t="s">
        <v>2340</v>
      </c>
      <c r="T313" s="2" t="s">
        <v>2343</v>
      </c>
      <c r="U313" s="2" t="s">
        <v>4642</v>
      </c>
      <c r="V313" s="2">
        <v>0.4</v>
      </c>
      <c r="W313" s="2">
        <v>1651</v>
      </c>
      <c r="X313" s="23">
        <v>0.4</v>
      </c>
      <c r="Y313" s="9">
        <v>1775</v>
      </c>
      <c r="Z313" s="17">
        <f t="shared" si="7"/>
        <v>6.8415600000000003</v>
      </c>
      <c r="AA313" s="2" t="s">
        <v>351</v>
      </c>
      <c r="AB313" s="2" t="s">
        <v>275</v>
      </c>
      <c r="AC313" s="2" t="s">
        <v>41</v>
      </c>
      <c r="AD313" s="2" t="s">
        <v>42</v>
      </c>
      <c r="AE313" s="2" t="s">
        <v>43</v>
      </c>
      <c r="AF313" s="2"/>
      <c r="AG313" s="4"/>
    </row>
    <row r="314" spans="1:33" x14ac:dyDescent="0.25">
      <c r="A314" s="2">
        <v>2014</v>
      </c>
      <c r="B314" s="2">
        <v>486</v>
      </c>
      <c r="C314" s="2" t="s">
        <v>2098</v>
      </c>
      <c r="D314" s="2" t="s">
        <v>2099</v>
      </c>
      <c r="E314" s="2" t="s">
        <v>2100</v>
      </c>
      <c r="F314" s="2" t="s">
        <v>1610</v>
      </c>
      <c r="G314" s="2" t="s">
        <v>1968</v>
      </c>
      <c r="H314" s="2"/>
      <c r="I314" s="2" t="s">
        <v>393</v>
      </c>
      <c r="J314" s="2" t="s">
        <v>50</v>
      </c>
      <c r="K314" s="2" t="s">
        <v>4657</v>
      </c>
      <c r="L314" s="2" t="s">
        <v>4636</v>
      </c>
      <c r="M314" s="2" t="s">
        <v>4684</v>
      </c>
      <c r="N314" s="3">
        <v>41990</v>
      </c>
      <c r="O314" s="2" t="s">
        <v>2102</v>
      </c>
      <c r="P314" s="2" t="s">
        <v>1613</v>
      </c>
      <c r="Q314" s="2" t="s">
        <v>1999</v>
      </c>
      <c r="R314" s="2" t="s">
        <v>2342</v>
      </c>
      <c r="S314" s="2" t="s">
        <v>2340</v>
      </c>
      <c r="T314" s="2" t="s">
        <v>2343</v>
      </c>
      <c r="U314" s="2" t="s">
        <v>4642</v>
      </c>
      <c r="V314" s="2">
        <v>0.4</v>
      </c>
      <c r="W314" s="2">
        <v>1651</v>
      </c>
      <c r="X314" s="23">
        <v>0.4</v>
      </c>
      <c r="Y314" s="9">
        <v>1775</v>
      </c>
      <c r="Z314" s="17">
        <f t="shared" si="7"/>
        <v>6.8415600000000003</v>
      </c>
      <c r="AA314" s="2" t="s">
        <v>351</v>
      </c>
      <c r="AB314" s="2" t="s">
        <v>275</v>
      </c>
      <c r="AC314" s="2" t="s">
        <v>41</v>
      </c>
      <c r="AD314" s="2" t="s">
        <v>42</v>
      </c>
      <c r="AE314" s="2" t="s">
        <v>43</v>
      </c>
      <c r="AF314" s="2"/>
      <c r="AG314" s="4"/>
    </row>
    <row r="315" spans="1:33" x14ac:dyDescent="0.25">
      <c r="A315" s="2">
        <v>2014</v>
      </c>
      <c r="B315" s="2">
        <v>1858</v>
      </c>
      <c r="C315" s="2" t="s">
        <v>1975</v>
      </c>
      <c r="D315" s="2" t="s">
        <v>1976</v>
      </c>
      <c r="E315" s="2" t="s">
        <v>1977</v>
      </c>
      <c r="F315" s="2" t="s">
        <v>486</v>
      </c>
      <c r="G315" s="2" t="s">
        <v>487</v>
      </c>
      <c r="H315" s="2"/>
      <c r="I315" s="2" t="s">
        <v>488</v>
      </c>
      <c r="J315" s="2" t="s">
        <v>203</v>
      </c>
      <c r="K315" s="2" t="s">
        <v>1988</v>
      </c>
      <c r="L315" s="2" t="s">
        <v>4636</v>
      </c>
      <c r="M315" s="2" t="s">
        <v>4684</v>
      </c>
      <c r="N315" s="3">
        <v>41953</v>
      </c>
      <c r="O315" s="2" t="s">
        <v>2090</v>
      </c>
      <c r="P315" s="2" t="s">
        <v>2091</v>
      </c>
      <c r="Q315" s="2" t="s">
        <v>1571</v>
      </c>
      <c r="R315" s="2" t="s">
        <v>3029</v>
      </c>
      <c r="S315" s="2" t="s">
        <v>2093</v>
      </c>
      <c r="T315" s="2" t="s">
        <v>3030</v>
      </c>
      <c r="U315" s="2" t="s">
        <v>4642</v>
      </c>
      <c r="V315" s="2">
        <v>0.4</v>
      </c>
      <c r="W315" s="2">
        <v>1642</v>
      </c>
      <c r="X315" s="23">
        <v>0.4</v>
      </c>
      <c r="Y315" s="7">
        <v>1775</v>
      </c>
      <c r="Z315" s="17">
        <f t="shared" si="7"/>
        <v>6.8415600000000003</v>
      </c>
      <c r="AA315" s="2" t="s">
        <v>351</v>
      </c>
      <c r="AB315" s="2" t="s">
        <v>40</v>
      </c>
      <c r="AC315" s="2" t="s">
        <v>41</v>
      </c>
      <c r="AD315" s="2" t="s">
        <v>42</v>
      </c>
      <c r="AE315" s="2" t="s">
        <v>43</v>
      </c>
      <c r="AF315" s="2" t="s">
        <v>3031</v>
      </c>
      <c r="AG315" s="4"/>
    </row>
    <row r="316" spans="1:33" x14ac:dyDescent="0.25">
      <c r="A316" s="2">
        <v>2014</v>
      </c>
      <c r="B316" s="2">
        <v>1860</v>
      </c>
      <c r="C316" s="2" t="s">
        <v>1975</v>
      </c>
      <c r="D316" s="2" t="s">
        <v>1976</v>
      </c>
      <c r="E316" s="2" t="s">
        <v>1977</v>
      </c>
      <c r="F316" s="2" t="s">
        <v>486</v>
      </c>
      <c r="G316" s="2" t="s">
        <v>487</v>
      </c>
      <c r="H316" s="2"/>
      <c r="I316" s="2" t="s">
        <v>488</v>
      </c>
      <c r="J316" s="2" t="s">
        <v>206</v>
      </c>
      <c r="K316" s="2" t="s">
        <v>1991</v>
      </c>
      <c r="L316" s="2" t="s">
        <v>4636</v>
      </c>
      <c r="M316" s="2" t="s">
        <v>4684</v>
      </c>
      <c r="N316" s="3">
        <v>41954</v>
      </c>
      <c r="O316" s="2" t="s">
        <v>2408</v>
      </c>
      <c r="P316" s="2" t="s">
        <v>2091</v>
      </c>
      <c r="Q316" s="2" t="s">
        <v>1571</v>
      </c>
      <c r="R316" s="2" t="s">
        <v>3029</v>
      </c>
      <c r="S316" s="2" t="s">
        <v>2409</v>
      </c>
      <c r="T316" s="2" t="s">
        <v>3030</v>
      </c>
      <c r="U316" s="2" t="s">
        <v>4642</v>
      </c>
      <c r="V316" s="2">
        <v>0.4</v>
      </c>
      <c r="W316" s="2">
        <v>1638</v>
      </c>
      <c r="X316" s="23">
        <v>0.4</v>
      </c>
      <c r="Y316" s="7">
        <v>1775</v>
      </c>
      <c r="Z316" s="17">
        <f t="shared" si="7"/>
        <v>6.8415600000000003</v>
      </c>
      <c r="AA316" s="2" t="s">
        <v>351</v>
      </c>
      <c r="AB316" s="2" t="s">
        <v>40</v>
      </c>
      <c r="AC316" s="2" t="s">
        <v>41</v>
      </c>
      <c r="AD316" s="2" t="s">
        <v>42</v>
      </c>
      <c r="AE316" s="2" t="s">
        <v>43</v>
      </c>
      <c r="AF316" s="2" t="s">
        <v>3033</v>
      </c>
      <c r="AG316" s="4"/>
    </row>
    <row r="317" spans="1:33" x14ac:dyDescent="0.25">
      <c r="A317" s="2">
        <v>2015</v>
      </c>
      <c r="B317" s="2">
        <v>247</v>
      </c>
      <c r="C317" s="2" t="s">
        <v>1641</v>
      </c>
      <c r="D317" s="2" t="s">
        <v>1642</v>
      </c>
      <c r="E317" s="2" t="s">
        <v>1643</v>
      </c>
      <c r="F317" s="2" t="s">
        <v>868</v>
      </c>
      <c r="G317" s="2" t="s">
        <v>869</v>
      </c>
      <c r="H317" s="2"/>
      <c r="I317" s="2" t="s">
        <v>393</v>
      </c>
      <c r="J317" s="2" t="s">
        <v>346</v>
      </c>
      <c r="K317" s="2" t="s">
        <v>1712</v>
      </c>
      <c r="L317" s="2" t="s">
        <v>4636</v>
      </c>
      <c r="M317" s="2" t="s">
        <v>4684</v>
      </c>
      <c r="N317" s="3">
        <v>42024</v>
      </c>
      <c r="O317" s="2" t="s">
        <v>1645</v>
      </c>
      <c r="P317" s="2" t="s">
        <v>1231</v>
      </c>
      <c r="Q317" s="2" t="s">
        <v>1664</v>
      </c>
      <c r="R317" s="2" t="s">
        <v>3336</v>
      </c>
      <c r="S317" s="2" t="s">
        <v>3422</v>
      </c>
      <c r="T317" s="2" t="s">
        <v>3423</v>
      </c>
      <c r="U317" s="2" t="s">
        <v>4642</v>
      </c>
      <c r="V317" s="2">
        <v>0.4</v>
      </c>
      <c r="W317" s="2">
        <v>1660</v>
      </c>
      <c r="X317" s="23">
        <v>0.4</v>
      </c>
      <c r="Y317" s="9">
        <v>1775</v>
      </c>
      <c r="Z317" s="17">
        <f t="shared" ref="Z317:Z380" si="8">X317*Y317*8760/1000000*1.1</f>
        <v>6.8415600000000003</v>
      </c>
      <c r="AA317" s="2" t="s">
        <v>351</v>
      </c>
      <c r="AB317" s="2" t="s">
        <v>275</v>
      </c>
      <c r="AC317" s="2" t="s">
        <v>3332</v>
      </c>
      <c r="AD317" s="2" t="s">
        <v>42</v>
      </c>
      <c r="AE317" s="2" t="s">
        <v>43</v>
      </c>
      <c r="AF317" s="2" t="s">
        <v>3339</v>
      </c>
      <c r="AG317" s="4"/>
    </row>
    <row r="318" spans="1:33" x14ac:dyDescent="0.25">
      <c r="A318" s="2">
        <v>2015</v>
      </c>
      <c r="B318" s="2">
        <v>277</v>
      </c>
      <c r="C318" s="2" t="s">
        <v>1641</v>
      </c>
      <c r="D318" s="2" t="s">
        <v>1642</v>
      </c>
      <c r="E318" s="2" t="s">
        <v>1643</v>
      </c>
      <c r="F318" s="2" t="s">
        <v>868</v>
      </c>
      <c r="G318" s="2" t="s">
        <v>869</v>
      </c>
      <c r="H318" s="2"/>
      <c r="I318" s="2" t="s">
        <v>393</v>
      </c>
      <c r="J318" s="2" t="s">
        <v>346</v>
      </c>
      <c r="K318" s="2" t="s">
        <v>1712</v>
      </c>
      <c r="L318" s="2" t="s">
        <v>4636</v>
      </c>
      <c r="M318" s="2" t="s">
        <v>4684</v>
      </c>
      <c r="N318" s="3">
        <v>42025</v>
      </c>
      <c r="O318" s="2" t="s">
        <v>1645</v>
      </c>
      <c r="P318" s="2" t="s">
        <v>1231</v>
      </c>
      <c r="Q318" s="2" t="s">
        <v>1664</v>
      </c>
      <c r="R318" s="2" t="s">
        <v>3336</v>
      </c>
      <c r="S318" s="2" t="s">
        <v>3422</v>
      </c>
      <c r="T318" s="2" t="s">
        <v>3423</v>
      </c>
      <c r="U318" s="2" t="s">
        <v>4642</v>
      </c>
      <c r="V318" s="2">
        <v>0.4</v>
      </c>
      <c r="W318" s="2">
        <v>1660</v>
      </c>
      <c r="X318" s="23">
        <v>0.4</v>
      </c>
      <c r="Y318" s="9">
        <v>1775</v>
      </c>
      <c r="Z318" s="17">
        <f t="shared" si="8"/>
        <v>6.8415600000000003</v>
      </c>
      <c r="AA318" s="2" t="s">
        <v>351</v>
      </c>
      <c r="AB318" s="2" t="s">
        <v>275</v>
      </c>
      <c r="AC318" s="2" t="s">
        <v>3332</v>
      </c>
      <c r="AD318" s="2" t="s">
        <v>42</v>
      </c>
      <c r="AE318" s="2" t="s">
        <v>43</v>
      </c>
      <c r="AF318" s="2" t="s">
        <v>3339</v>
      </c>
      <c r="AG318" s="4"/>
    </row>
    <row r="319" spans="1:33" x14ac:dyDescent="0.25">
      <c r="A319" s="2">
        <v>2015</v>
      </c>
      <c r="B319" s="2">
        <v>305</v>
      </c>
      <c r="C319" s="2" t="s">
        <v>1641</v>
      </c>
      <c r="D319" s="2" t="s">
        <v>1642</v>
      </c>
      <c r="E319" s="2" t="s">
        <v>1643</v>
      </c>
      <c r="F319" s="2" t="s">
        <v>868</v>
      </c>
      <c r="G319" s="2" t="s">
        <v>869</v>
      </c>
      <c r="H319" s="2"/>
      <c r="I319" s="2" t="s">
        <v>393</v>
      </c>
      <c r="J319" s="2" t="s">
        <v>346</v>
      </c>
      <c r="K319" s="2" t="s">
        <v>1712</v>
      </c>
      <c r="L319" s="2" t="s">
        <v>4636</v>
      </c>
      <c r="M319" s="2" t="s">
        <v>4684</v>
      </c>
      <c r="N319" s="3">
        <v>42026</v>
      </c>
      <c r="O319" s="2" t="s">
        <v>1645</v>
      </c>
      <c r="P319" s="2" t="s">
        <v>1231</v>
      </c>
      <c r="Q319" s="2" t="s">
        <v>1664</v>
      </c>
      <c r="R319" s="2" t="s">
        <v>3336</v>
      </c>
      <c r="S319" s="2" t="s">
        <v>3422</v>
      </c>
      <c r="T319" s="2" t="s">
        <v>3423</v>
      </c>
      <c r="U319" s="2" t="s">
        <v>4642</v>
      </c>
      <c r="V319" s="2">
        <v>0.4</v>
      </c>
      <c r="W319" s="2">
        <v>1660</v>
      </c>
      <c r="X319" s="23">
        <v>0.4</v>
      </c>
      <c r="Y319" s="9">
        <v>1775</v>
      </c>
      <c r="Z319" s="17">
        <f t="shared" si="8"/>
        <v>6.8415600000000003</v>
      </c>
      <c r="AA319" s="2" t="s">
        <v>351</v>
      </c>
      <c r="AB319" s="2" t="s">
        <v>275</v>
      </c>
      <c r="AC319" s="2" t="s">
        <v>3332</v>
      </c>
      <c r="AD319" s="2" t="s">
        <v>42</v>
      </c>
      <c r="AE319" s="2" t="s">
        <v>43</v>
      </c>
      <c r="AF319" s="2" t="s">
        <v>3339</v>
      </c>
      <c r="AG319" s="4"/>
    </row>
    <row r="320" spans="1:33" x14ac:dyDescent="0.25">
      <c r="A320" s="2">
        <v>2016</v>
      </c>
      <c r="B320" s="2">
        <v>478</v>
      </c>
      <c r="C320" s="2" t="s">
        <v>1641</v>
      </c>
      <c r="D320" s="2" t="s">
        <v>1642</v>
      </c>
      <c r="E320" s="2" t="s">
        <v>1643</v>
      </c>
      <c r="F320" s="2" t="s">
        <v>868</v>
      </c>
      <c r="G320" s="2" t="s">
        <v>869</v>
      </c>
      <c r="H320" s="2"/>
      <c r="I320" s="2" t="s">
        <v>393</v>
      </c>
      <c r="J320" s="2" t="s">
        <v>346</v>
      </c>
      <c r="K320" s="2" t="s">
        <v>1712</v>
      </c>
      <c r="L320" s="2" t="s">
        <v>4636</v>
      </c>
      <c r="M320" s="2" t="s">
        <v>4684</v>
      </c>
      <c r="N320" s="3">
        <v>42376</v>
      </c>
      <c r="O320" s="2" t="s">
        <v>1645</v>
      </c>
      <c r="P320" s="2" t="s">
        <v>1231</v>
      </c>
      <c r="Q320" s="2" t="s">
        <v>1664</v>
      </c>
      <c r="R320" s="2" t="s">
        <v>3336</v>
      </c>
      <c r="S320" s="2" t="s">
        <v>3873</v>
      </c>
      <c r="T320" s="2" t="s">
        <v>3884</v>
      </c>
      <c r="U320" s="2" t="s">
        <v>4642</v>
      </c>
      <c r="V320" s="2">
        <v>0.4</v>
      </c>
      <c r="W320" s="2">
        <v>1662</v>
      </c>
      <c r="X320" s="23">
        <v>0.4</v>
      </c>
      <c r="Y320" s="9">
        <v>1775</v>
      </c>
      <c r="Z320" s="17">
        <f t="shared" si="8"/>
        <v>6.8415600000000003</v>
      </c>
      <c r="AA320" s="2" t="s">
        <v>351</v>
      </c>
      <c r="AB320" s="2" t="s">
        <v>275</v>
      </c>
      <c r="AC320" s="2" t="s">
        <v>3332</v>
      </c>
      <c r="AD320" s="2" t="s">
        <v>43</v>
      </c>
      <c r="AE320" s="2" t="s">
        <v>42</v>
      </c>
      <c r="AF320" s="2"/>
      <c r="AG320" s="4"/>
    </row>
    <row r="321" spans="1:33" x14ac:dyDescent="0.25">
      <c r="A321" s="2">
        <v>2016</v>
      </c>
      <c r="B321" s="2">
        <v>471</v>
      </c>
      <c r="C321" s="2" t="s">
        <v>1641</v>
      </c>
      <c r="D321" s="2" t="s">
        <v>1642</v>
      </c>
      <c r="E321" s="2" t="s">
        <v>1643</v>
      </c>
      <c r="F321" s="2" t="s">
        <v>868</v>
      </c>
      <c r="G321" s="2" t="s">
        <v>869</v>
      </c>
      <c r="H321" s="2"/>
      <c r="I321" s="2" t="s">
        <v>393</v>
      </c>
      <c r="J321" s="2" t="s">
        <v>289</v>
      </c>
      <c r="K321" s="2" t="s">
        <v>1668</v>
      </c>
      <c r="L321" s="2" t="s">
        <v>4636</v>
      </c>
      <c r="M321" s="2" t="s">
        <v>4684</v>
      </c>
      <c r="N321" s="3">
        <v>42376</v>
      </c>
      <c r="O321" s="2" t="s">
        <v>1645</v>
      </c>
      <c r="P321" s="2" t="s">
        <v>1231</v>
      </c>
      <c r="Q321" s="2" t="s">
        <v>1664</v>
      </c>
      <c r="R321" s="2" t="s">
        <v>3336</v>
      </c>
      <c r="S321" s="2" t="s">
        <v>3868</v>
      </c>
      <c r="T321" s="2" t="s">
        <v>3876</v>
      </c>
      <c r="U321" s="2" t="s">
        <v>4642</v>
      </c>
      <c r="V321" s="2">
        <v>0.4</v>
      </c>
      <c r="W321" s="2">
        <v>1627</v>
      </c>
      <c r="X321" s="23">
        <v>0.4</v>
      </c>
      <c r="Y321" s="9">
        <v>1775</v>
      </c>
      <c r="Z321" s="17">
        <f t="shared" si="8"/>
        <v>6.8415600000000003</v>
      </c>
      <c r="AA321" s="2" t="s">
        <v>351</v>
      </c>
      <c r="AB321" s="2" t="s">
        <v>275</v>
      </c>
      <c r="AC321" s="2" t="s">
        <v>3332</v>
      </c>
      <c r="AD321" s="2" t="s">
        <v>43</v>
      </c>
      <c r="AE321" s="2" t="s">
        <v>42</v>
      </c>
      <c r="AF321" s="2"/>
      <c r="AG321" s="4"/>
    </row>
    <row r="322" spans="1:33" x14ac:dyDescent="0.25">
      <c r="A322" s="2">
        <v>2015</v>
      </c>
      <c r="B322" s="2">
        <v>262</v>
      </c>
      <c r="C322" s="2" t="s">
        <v>1641</v>
      </c>
      <c r="D322" s="2" t="s">
        <v>1642</v>
      </c>
      <c r="E322" s="2" t="s">
        <v>1643</v>
      </c>
      <c r="F322" s="2" t="s">
        <v>868</v>
      </c>
      <c r="G322" s="2" t="s">
        <v>869</v>
      </c>
      <c r="H322" s="2"/>
      <c r="I322" s="2" t="s">
        <v>393</v>
      </c>
      <c r="J322" s="2" t="s">
        <v>293</v>
      </c>
      <c r="K322" s="2" t="s">
        <v>1674</v>
      </c>
      <c r="L322" s="2" t="s">
        <v>4636</v>
      </c>
      <c r="M322" s="2" t="s">
        <v>4684</v>
      </c>
      <c r="N322" s="3">
        <v>42025</v>
      </c>
      <c r="O322" s="2" t="s">
        <v>1645</v>
      </c>
      <c r="P322" s="2" t="s">
        <v>1231</v>
      </c>
      <c r="Q322" s="2" t="s">
        <v>1664</v>
      </c>
      <c r="R322" s="2" t="s">
        <v>3336</v>
      </c>
      <c r="S322" s="2" t="s">
        <v>3341</v>
      </c>
      <c r="T322" s="2" t="s">
        <v>3343</v>
      </c>
      <c r="U322" s="2" t="s">
        <v>4642</v>
      </c>
      <c r="V322" s="2">
        <v>0.4</v>
      </c>
      <c r="W322" s="2">
        <v>1602</v>
      </c>
      <c r="X322" s="23">
        <v>0.4</v>
      </c>
      <c r="Y322" s="9">
        <v>1775</v>
      </c>
      <c r="Z322" s="17">
        <f t="shared" si="8"/>
        <v>6.8415600000000003</v>
      </c>
      <c r="AA322" s="2" t="s">
        <v>351</v>
      </c>
      <c r="AB322" s="2" t="s">
        <v>275</v>
      </c>
      <c r="AC322" s="2" t="s">
        <v>3332</v>
      </c>
      <c r="AD322" s="2" t="s">
        <v>42</v>
      </c>
      <c r="AE322" s="2" t="s">
        <v>43</v>
      </c>
      <c r="AF322" s="2" t="s">
        <v>3339</v>
      </c>
      <c r="AG322" s="4"/>
    </row>
    <row r="323" spans="1:33" x14ac:dyDescent="0.25">
      <c r="A323" s="2">
        <v>2015</v>
      </c>
      <c r="B323" s="2">
        <v>290</v>
      </c>
      <c r="C323" s="2" t="s">
        <v>1641</v>
      </c>
      <c r="D323" s="2" t="s">
        <v>1642</v>
      </c>
      <c r="E323" s="2" t="s">
        <v>1643</v>
      </c>
      <c r="F323" s="2" t="s">
        <v>868</v>
      </c>
      <c r="G323" s="2" t="s">
        <v>869</v>
      </c>
      <c r="H323" s="2"/>
      <c r="I323" s="2" t="s">
        <v>393</v>
      </c>
      <c r="J323" s="2" t="s">
        <v>293</v>
      </c>
      <c r="K323" s="2" t="s">
        <v>1674</v>
      </c>
      <c r="L323" s="2" t="s">
        <v>4636</v>
      </c>
      <c r="M323" s="2" t="s">
        <v>4684</v>
      </c>
      <c r="N323" s="3">
        <v>42026</v>
      </c>
      <c r="O323" s="2" t="s">
        <v>1645</v>
      </c>
      <c r="P323" s="2" t="s">
        <v>1231</v>
      </c>
      <c r="Q323" s="2" t="s">
        <v>1664</v>
      </c>
      <c r="R323" s="2" t="s">
        <v>3336</v>
      </c>
      <c r="S323" s="2" t="s">
        <v>3341</v>
      </c>
      <c r="T323" s="2" t="s">
        <v>3343</v>
      </c>
      <c r="U323" s="2" t="s">
        <v>4642</v>
      </c>
      <c r="V323" s="2">
        <v>0.4</v>
      </c>
      <c r="W323" s="2">
        <v>1602</v>
      </c>
      <c r="X323" s="23">
        <v>0.4</v>
      </c>
      <c r="Y323" s="9">
        <v>1775</v>
      </c>
      <c r="Z323" s="17">
        <f t="shared" si="8"/>
        <v>6.8415600000000003</v>
      </c>
      <c r="AA323" s="2" t="s">
        <v>351</v>
      </c>
      <c r="AB323" s="2" t="s">
        <v>275</v>
      </c>
      <c r="AC323" s="2" t="s">
        <v>3332</v>
      </c>
      <c r="AD323" s="2" t="s">
        <v>42</v>
      </c>
      <c r="AE323" s="2" t="s">
        <v>43</v>
      </c>
      <c r="AF323" s="2" t="s">
        <v>3339</v>
      </c>
      <c r="AG323" s="4"/>
    </row>
    <row r="324" spans="1:33" x14ac:dyDescent="0.25">
      <c r="A324" s="2">
        <v>2015</v>
      </c>
      <c r="B324" s="2">
        <v>265</v>
      </c>
      <c r="C324" s="2" t="s">
        <v>1641</v>
      </c>
      <c r="D324" s="2" t="s">
        <v>1642</v>
      </c>
      <c r="E324" s="2" t="s">
        <v>1643</v>
      </c>
      <c r="F324" s="2" t="s">
        <v>868</v>
      </c>
      <c r="G324" s="2" t="s">
        <v>869</v>
      </c>
      <c r="H324" s="2"/>
      <c r="I324" s="2" t="s">
        <v>393</v>
      </c>
      <c r="J324" s="2" t="s">
        <v>340</v>
      </c>
      <c r="K324" s="2" t="s">
        <v>1644</v>
      </c>
      <c r="L324" s="2" t="s">
        <v>4636</v>
      </c>
      <c r="M324" s="2" t="s">
        <v>4684</v>
      </c>
      <c r="N324" s="3">
        <v>42025</v>
      </c>
      <c r="O324" s="2" t="s">
        <v>1645</v>
      </c>
      <c r="P324" s="2" t="s">
        <v>1231</v>
      </c>
      <c r="Q324" s="2" t="s">
        <v>1664</v>
      </c>
      <c r="R324" s="2" t="s">
        <v>3336</v>
      </c>
      <c r="S324" s="2" t="s">
        <v>3350</v>
      </c>
      <c r="T324" s="2" t="s">
        <v>3352</v>
      </c>
      <c r="U324" s="2" t="s">
        <v>4642</v>
      </c>
      <c r="V324" s="2">
        <v>0.4</v>
      </c>
      <c r="W324" s="2">
        <v>1656</v>
      </c>
      <c r="X324" s="23">
        <v>0.4</v>
      </c>
      <c r="Y324" s="9">
        <v>1775</v>
      </c>
      <c r="Z324" s="17">
        <f t="shared" si="8"/>
        <v>6.8415600000000003</v>
      </c>
      <c r="AA324" s="2" t="s">
        <v>351</v>
      </c>
      <c r="AB324" s="2" t="s">
        <v>275</v>
      </c>
      <c r="AC324" s="2" t="s">
        <v>3332</v>
      </c>
      <c r="AD324" s="2" t="s">
        <v>42</v>
      </c>
      <c r="AE324" s="2" t="s">
        <v>43</v>
      </c>
      <c r="AF324" s="2" t="s">
        <v>3339</v>
      </c>
      <c r="AG324" s="4"/>
    </row>
    <row r="325" spans="1:33" x14ac:dyDescent="0.25">
      <c r="A325" s="2">
        <v>2015</v>
      </c>
      <c r="B325" s="2">
        <v>295</v>
      </c>
      <c r="C325" s="2" t="s">
        <v>1641</v>
      </c>
      <c r="D325" s="2" t="s">
        <v>1642</v>
      </c>
      <c r="E325" s="2" t="s">
        <v>1643</v>
      </c>
      <c r="F325" s="2" t="s">
        <v>868</v>
      </c>
      <c r="G325" s="2" t="s">
        <v>869</v>
      </c>
      <c r="H325" s="2"/>
      <c r="I325" s="2" t="s">
        <v>393</v>
      </c>
      <c r="J325" s="2" t="s">
        <v>340</v>
      </c>
      <c r="K325" s="2" t="s">
        <v>1644</v>
      </c>
      <c r="L325" s="2" t="s">
        <v>4636</v>
      </c>
      <c r="M325" s="2" t="s">
        <v>4684</v>
      </c>
      <c r="N325" s="3">
        <v>42026</v>
      </c>
      <c r="O325" s="2" t="s">
        <v>1645</v>
      </c>
      <c r="P325" s="2" t="s">
        <v>1231</v>
      </c>
      <c r="Q325" s="2" t="s">
        <v>1664</v>
      </c>
      <c r="R325" s="2" t="s">
        <v>3336</v>
      </c>
      <c r="S325" s="2" t="s">
        <v>3350</v>
      </c>
      <c r="T325" s="2" t="s">
        <v>3352</v>
      </c>
      <c r="U325" s="2" t="s">
        <v>4642</v>
      </c>
      <c r="V325" s="2">
        <v>0.4</v>
      </c>
      <c r="W325" s="2">
        <v>1656</v>
      </c>
      <c r="X325" s="23">
        <v>0.4</v>
      </c>
      <c r="Y325" s="9">
        <v>1775</v>
      </c>
      <c r="Z325" s="17">
        <f t="shared" si="8"/>
        <v>6.8415600000000003</v>
      </c>
      <c r="AA325" s="2" t="s">
        <v>351</v>
      </c>
      <c r="AB325" s="2" t="s">
        <v>275</v>
      </c>
      <c r="AC325" s="2" t="s">
        <v>3332</v>
      </c>
      <c r="AD325" s="2" t="s">
        <v>42</v>
      </c>
      <c r="AE325" s="2" t="s">
        <v>43</v>
      </c>
      <c r="AF325" s="2" t="s">
        <v>3339</v>
      </c>
      <c r="AG325" s="4"/>
    </row>
    <row r="326" spans="1:33" x14ac:dyDescent="0.25">
      <c r="A326" s="2">
        <v>2016</v>
      </c>
      <c r="B326" s="2">
        <v>474</v>
      </c>
      <c r="C326" s="2" t="s">
        <v>1641</v>
      </c>
      <c r="D326" s="2" t="s">
        <v>1642</v>
      </c>
      <c r="E326" s="2" t="s">
        <v>1643</v>
      </c>
      <c r="F326" s="2" t="s">
        <v>868</v>
      </c>
      <c r="G326" s="2" t="s">
        <v>869</v>
      </c>
      <c r="H326" s="2"/>
      <c r="I326" s="2" t="s">
        <v>393</v>
      </c>
      <c r="J326" s="2" t="s">
        <v>340</v>
      </c>
      <c r="K326" s="2" t="s">
        <v>1644</v>
      </c>
      <c r="L326" s="2" t="s">
        <v>4636</v>
      </c>
      <c r="M326" s="2" t="s">
        <v>4684</v>
      </c>
      <c r="N326" s="3">
        <v>42376</v>
      </c>
      <c r="O326" s="2" t="s">
        <v>1645</v>
      </c>
      <c r="P326" s="2" t="s">
        <v>1231</v>
      </c>
      <c r="Q326" s="2" t="s">
        <v>1664</v>
      </c>
      <c r="R326" s="2" t="s">
        <v>3336</v>
      </c>
      <c r="S326" s="2" t="s">
        <v>3350</v>
      </c>
      <c r="T326" s="2" t="s">
        <v>3879</v>
      </c>
      <c r="U326" s="2" t="s">
        <v>4642</v>
      </c>
      <c r="V326" s="2">
        <v>0.4</v>
      </c>
      <c r="W326" s="2">
        <v>1656</v>
      </c>
      <c r="X326" s="23">
        <v>0.4</v>
      </c>
      <c r="Y326" s="9">
        <v>1775</v>
      </c>
      <c r="Z326" s="17">
        <f t="shared" si="8"/>
        <v>6.8415600000000003</v>
      </c>
      <c r="AA326" s="2" t="s">
        <v>351</v>
      </c>
      <c r="AB326" s="2" t="s">
        <v>275</v>
      </c>
      <c r="AC326" s="2" t="s">
        <v>3332</v>
      </c>
      <c r="AD326" s="2" t="s">
        <v>43</v>
      </c>
      <c r="AE326" s="2" t="s">
        <v>42</v>
      </c>
      <c r="AF326" s="2"/>
      <c r="AG326" s="4"/>
    </row>
    <row r="327" spans="1:33" x14ac:dyDescent="0.25">
      <c r="A327" s="2">
        <v>2015</v>
      </c>
      <c r="B327" s="2">
        <v>238</v>
      </c>
      <c r="C327" s="2" t="s">
        <v>1641</v>
      </c>
      <c r="D327" s="2" t="s">
        <v>1642</v>
      </c>
      <c r="E327" s="2" t="s">
        <v>1643</v>
      </c>
      <c r="F327" s="2" t="s">
        <v>868</v>
      </c>
      <c r="G327" s="2" t="s">
        <v>869</v>
      </c>
      <c r="H327" s="2"/>
      <c r="I327" s="2" t="s">
        <v>393</v>
      </c>
      <c r="J327" s="2" t="s">
        <v>394</v>
      </c>
      <c r="K327" s="2" t="s">
        <v>1655</v>
      </c>
      <c r="L327" s="2" t="s">
        <v>4636</v>
      </c>
      <c r="M327" s="2" t="s">
        <v>4684</v>
      </c>
      <c r="N327" s="3">
        <v>42024</v>
      </c>
      <c r="O327" s="2" t="s">
        <v>1645</v>
      </c>
      <c r="P327" s="2" t="s">
        <v>1231</v>
      </c>
      <c r="Q327" s="2" t="s">
        <v>1664</v>
      </c>
      <c r="R327" s="2" t="s">
        <v>3336</v>
      </c>
      <c r="S327" s="2" t="s">
        <v>3406</v>
      </c>
      <c r="T327" s="2" t="s">
        <v>3410</v>
      </c>
      <c r="U327" s="2" t="s">
        <v>4642</v>
      </c>
      <c r="V327" s="2">
        <v>0.4</v>
      </c>
      <c r="W327" s="2">
        <v>1636</v>
      </c>
      <c r="X327" s="23">
        <v>0.4</v>
      </c>
      <c r="Y327" s="9">
        <v>1775</v>
      </c>
      <c r="Z327" s="17">
        <f t="shared" si="8"/>
        <v>6.8415600000000003</v>
      </c>
      <c r="AA327" s="2" t="s">
        <v>351</v>
      </c>
      <c r="AB327" s="2" t="s">
        <v>275</v>
      </c>
      <c r="AC327" s="2" t="s">
        <v>3332</v>
      </c>
      <c r="AD327" s="2" t="s">
        <v>42</v>
      </c>
      <c r="AE327" s="2" t="s">
        <v>43</v>
      </c>
      <c r="AF327" s="2" t="s">
        <v>3339</v>
      </c>
      <c r="AG327" s="4"/>
    </row>
    <row r="328" spans="1:33" x14ac:dyDescent="0.25">
      <c r="A328" s="2">
        <v>2015</v>
      </c>
      <c r="B328" s="2">
        <v>267</v>
      </c>
      <c r="C328" s="2" t="s">
        <v>1641</v>
      </c>
      <c r="D328" s="2" t="s">
        <v>1642</v>
      </c>
      <c r="E328" s="2" t="s">
        <v>1643</v>
      </c>
      <c r="F328" s="2" t="s">
        <v>868</v>
      </c>
      <c r="G328" s="2" t="s">
        <v>869</v>
      </c>
      <c r="H328" s="2"/>
      <c r="I328" s="2" t="s">
        <v>393</v>
      </c>
      <c r="J328" s="2" t="s">
        <v>394</v>
      </c>
      <c r="K328" s="2" t="s">
        <v>1655</v>
      </c>
      <c r="L328" s="2" t="s">
        <v>4636</v>
      </c>
      <c r="M328" s="2" t="s">
        <v>4684</v>
      </c>
      <c r="N328" s="3">
        <v>42025</v>
      </c>
      <c r="O328" s="2" t="s">
        <v>1645</v>
      </c>
      <c r="P328" s="2" t="s">
        <v>1231</v>
      </c>
      <c r="Q328" s="2" t="s">
        <v>1664</v>
      </c>
      <c r="R328" s="2" t="s">
        <v>3336</v>
      </c>
      <c r="S328" s="2" t="s">
        <v>3406</v>
      </c>
      <c r="T328" s="2" t="s">
        <v>3410</v>
      </c>
      <c r="U328" s="2" t="s">
        <v>4642</v>
      </c>
      <c r="V328" s="2">
        <v>0.4</v>
      </c>
      <c r="W328" s="2">
        <v>1636</v>
      </c>
      <c r="X328" s="23">
        <v>0.4</v>
      </c>
      <c r="Y328" s="9">
        <v>1775</v>
      </c>
      <c r="Z328" s="17">
        <f t="shared" si="8"/>
        <v>6.8415600000000003</v>
      </c>
      <c r="AA328" s="2" t="s">
        <v>351</v>
      </c>
      <c r="AB328" s="2" t="s">
        <v>275</v>
      </c>
      <c r="AC328" s="2" t="s">
        <v>3332</v>
      </c>
      <c r="AD328" s="2" t="s">
        <v>42</v>
      </c>
      <c r="AE328" s="2" t="s">
        <v>43</v>
      </c>
      <c r="AF328" s="2" t="s">
        <v>3339</v>
      </c>
      <c r="AG328" s="4"/>
    </row>
    <row r="329" spans="1:33" x14ac:dyDescent="0.25">
      <c r="A329" s="2">
        <v>2015</v>
      </c>
      <c r="B329" s="2">
        <v>298</v>
      </c>
      <c r="C329" s="2" t="s">
        <v>1641</v>
      </c>
      <c r="D329" s="2" t="s">
        <v>1642</v>
      </c>
      <c r="E329" s="2" t="s">
        <v>1643</v>
      </c>
      <c r="F329" s="2" t="s">
        <v>868</v>
      </c>
      <c r="G329" s="2" t="s">
        <v>869</v>
      </c>
      <c r="H329" s="2"/>
      <c r="I329" s="2" t="s">
        <v>393</v>
      </c>
      <c r="J329" s="2" t="s">
        <v>394</v>
      </c>
      <c r="K329" s="2" t="s">
        <v>1655</v>
      </c>
      <c r="L329" s="2" t="s">
        <v>4636</v>
      </c>
      <c r="M329" s="2" t="s">
        <v>4684</v>
      </c>
      <c r="N329" s="3">
        <v>42026</v>
      </c>
      <c r="O329" s="2" t="s">
        <v>1645</v>
      </c>
      <c r="P329" s="2" t="s">
        <v>1231</v>
      </c>
      <c r="Q329" s="2" t="s">
        <v>1664</v>
      </c>
      <c r="R329" s="2" t="s">
        <v>3336</v>
      </c>
      <c r="S329" s="2" t="s">
        <v>3406</v>
      </c>
      <c r="T329" s="2" t="s">
        <v>3410</v>
      </c>
      <c r="U329" s="2" t="s">
        <v>4642</v>
      </c>
      <c r="V329" s="2">
        <v>0.4</v>
      </c>
      <c r="W329" s="2">
        <v>1636</v>
      </c>
      <c r="X329" s="23">
        <v>0.4</v>
      </c>
      <c r="Y329" s="9">
        <v>1775</v>
      </c>
      <c r="Z329" s="17">
        <f t="shared" si="8"/>
        <v>6.8415600000000003</v>
      </c>
      <c r="AA329" s="2" t="s">
        <v>351</v>
      </c>
      <c r="AB329" s="2" t="s">
        <v>275</v>
      </c>
      <c r="AC329" s="2" t="s">
        <v>3332</v>
      </c>
      <c r="AD329" s="2" t="s">
        <v>42</v>
      </c>
      <c r="AE329" s="2" t="s">
        <v>43</v>
      </c>
      <c r="AF329" s="2" t="s">
        <v>3339</v>
      </c>
      <c r="AG329" s="4"/>
    </row>
    <row r="330" spans="1:33" x14ac:dyDescent="0.25">
      <c r="A330" s="2">
        <v>2015</v>
      </c>
      <c r="B330" s="2">
        <v>240</v>
      </c>
      <c r="C330" s="2" t="s">
        <v>1641</v>
      </c>
      <c r="D330" s="2" t="s">
        <v>1642</v>
      </c>
      <c r="E330" s="2" t="s">
        <v>1643</v>
      </c>
      <c r="F330" s="2" t="s">
        <v>868</v>
      </c>
      <c r="G330" s="2" t="s">
        <v>869</v>
      </c>
      <c r="H330" s="2"/>
      <c r="I330" s="2" t="s">
        <v>393</v>
      </c>
      <c r="J330" s="2" t="s">
        <v>347</v>
      </c>
      <c r="K330" s="2" t="s">
        <v>1681</v>
      </c>
      <c r="L330" s="2" t="s">
        <v>4636</v>
      </c>
      <c r="M330" s="2" t="s">
        <v>4684</v>
      </c>
      <c r="N330" s="3">
        <v>42024</v>
      </c>
      <c r="O330" s="2" t="s">
        <v>1645</v>
      </c>
      <c r="P330" s="2" t="s">
        <v>1231</v>
      </c>
      <c r="Q330" s="2" t="s">
        <v>1664</v>
      </c>
      <c r="R330" s="2" t="s">
        <v>3336</v>
      </c>
      <c r="S330" s="2" t="s">
        <v>3412</v>
      </c>
      <c r="T330" s="2" t="s">
        <v>3413</v>
      </c>
      <c r="U330" s="2" t="s">
        <v>4642</v>
      </c>
      <c r="V330" s="2">
        <v>0.4</v>
      </c>
      <c r="W330" s="2">
        <v>1639</v>
      </c>
      <c r="X330" s="23">
        <v>0.4</v>
      </c>
      <c r="Y330" s="9">
        <v>1775</v>
      </c>
      <c r="Z330" s="17">
        <f t="shared" si="8"/>
        <v>6.8415600000000003</v>
      </c>
      <c r="AA330" s="2" t="s">
        <v>351</v>
      </c>
      <c r="AB330" s="2" t="s">
        <v>275</v>
      </c>
      <c r="AC330" s="2" t="s">
        <v>3332</v>
      </c>
      <c r="AD330" s="2" t="s">
        <v>42</v>
      </c>
      <c r="AE330" s="2" t="s">
        <v>43</v>
      </c>
      <c r="AF330" s="2" t="s">
        <v>3339</v>
      </c>
      <c r="AG330" s="4"/>
    </row>
    <row r="331" spans="1:33" x14ac:dyDescent="0.25">
      <c r="A331" s="2">
        <v>2015</v>
      </c>
      <c r="B331" s="2">
        <v>270</v>
      </c>
      <c r="C331" s="2" t="s">
        <v>1641</v>
      </c>
      <c r="D331" s="2" t="s">
        <v>1642</v>
      </c>
      <c r="E331" s="2" t="s">
        <v>1643</v>
      </c>
      <c r="F331" s="2" t="s">
        <v>868</v>
      </c>
      <c r="G331" s="2" t="s">
        <v>869</v>
      </c>
      <c r="H331" s="2"/>
      <c r="I331" s="2" t="s">
        <v>393</v>
      </c>
      <c r="J331" s="2" t="s">
        <v>347</v>
      </c>
      <c r="K331" s="2" t="s">
        <v>1681</v>
      </c>
      <c r="L331" s="2" t="s">
        <v>4636</v>
      </c>
      <c r="M331" s="2" t="s">
        <v>4684</v>
      </c>
      <c r="N331" s="3">
        <v>42025</v>
      </c>
      <c r="O331" s="2" t="s">
        <v>1645</v>
      </c>
      <c r="P331" s="2" t="s">
        <v>1231</v>
      </c>
      <c r="Q331" s="2" t="s">
        <v>1664</v>
      </c>
      <c r="R331" s="2" t="s">
        <v>3336</v>
      </c>
      <c r="S331" s="2" t="s">
        <v>3412</v>
      </c>
      <c r="T331" s="2" t="s">
        <v>3413</v>
      </c>
      <c r="U331" s="2" t="s">
        <v>4642</v>
      </c>
      <c r="V331" s="2">
        <v>0.4</v>
      </c>
      <c r="W331" s="2">
        <v>1639</v>
      </c>
      <c r="X331" s="23">
        <v>0.4</v>
      </c>
      <c r="Y331" s="9">
        <v>1775</v>
      </c>
      <c r="Z331" s="17">
        <f t="shared" si="8"/>
        <v>6.8415600000000003</v>
      </c>
      <c r="AA331" s="2" t="s">
        <v>351</v>
      </c>
      <c r="AB331" s="2" t="s">
        <v>275</v>
      </c>
      <c r="AC331" s="2" t="s">
        <v>3332</v>
      </c>
      <c r="AD331" s="2" t="s">
        <v>42</v>
      </c>
      <c r="AE331" s="2" t="s">
        <v>43</v>
      </c>
      <c r="AF331" s="2" t="s">
        <v>3339</v>
      </c>
      <c r="AG331" s="4"/>
    </row>
    <row r="332" spans="1:33" x14ac:dyDescent="0.25">
      <c r="A332" s="2">
        <v>2015</v>
      </c>
      <c r="B332" s="2">
        <v>299</v>
      </c>
      <c r="C332" s="2" t="s">
        <v>1641</v>
      </c>
      <c r="D332" s="2" t="s">
        <v>1642</v>
      </c>
      <c r="E332" s="2" t="s">
        <v>1643</v>
      </c>
      <c r="F332" s="2" t="s">
        <v>868</v>
      </c>
      <c r="G332" s="2" t="s">
        <v>869</v>
      </c>
      <c r="H332" s="2"/>
      <c r="I332" s="2" t="s">
        <v>393</v>
      </c>
      <c r="J332" s="2" t="s">
        <v>347</v>
      </c>
      <c r="K332" s="2" t="s">
        <v>1681</v>
      </c>
      <c r="L332" s="2" t="s">
        <v>4636</v>
      </c>
      <c r="M332" s="2" t="s">
        <v>4684</v>
      </c>
      <c r="N332" s="3">
        <v>42026</v>
      </c>
      <c r="O332" s="2" t="s">
        <v>1645</v>
      </c>
      <c r="P332" s="2" t="s">
        <v>1231</v>
      </c>
      <c r="Q332" s="2" t="s">
        <v>1664</v>
      </c>
      <c r="R332" s="2" t="s">
        <v>3336</v>
      </c>
      <c r="S332" s="2" t="s">
        <v>3412</v>
      </c>
      <c r="T332" s="2" t="s">
        <v>3413</v>
      </c>
      <c r="U332" s="2" t="s">
        <v>4642</v>
      </c>
      <c r="V332" s="2">
        <v>0.4</v>
      </c>
      <c r="W332" s="2">
        <v>1639</v>
      </c>
      <c r="X332" s="23">
        <v>0.4</v>
      </c>
      <c r="Y332" s="9">
        <v>1775</v>
      </c>
      <c r="Z332" s="17">
        <f t="shared" si="8"/>
        <v>6.8415600000000003</v>
      </c>
      <c r="AA332" s="2" t="s">
        <v>351</v>
      </c>
      <c r="AB332" s="2" t="s">
        <v>275</v>
      </c>
      <c r="AC332" s="2" t="s">
        <v>3332</v>
      </c>
      <c r="AD332" s="2" t="s">
        <v>42</v>
      </c>
      <c r="AE332" s="2" t="s">
        <v>43</v>
      </c>
      <c r="AF332" s="2" t="s">
        <v>3339</v>
      </c>
      <c r="AG332" s="4"/>
    </row>
    <row r="333" spans="1:33" x14ac:dyDescent="0.25">
      <c r="A333" s="2">
        <v>2016</v>
      </c>
      <c r="B333" s="2">
        <v>476</v>
      </c>
      <c r="C333" s="2" t="s">
        <v>1641</v>
      </c>
      <c r="D333" s="2" t="s">
        <v>1642</v>
      </c>
      <c r="E333" s="2" t="s">
        <v>1643</v>
      </c>
      <c r="F333" s="2" t="s">
        <v>868</v>
      </c>
      <c r="G333" s="2" t="s">
        <v>869</v>
      </c>
      <c r="H333" s="2"/>
      <c r="I333" s="2" t="s">
        <v>393</v>
      </c>
      <c r="J333" s="2" t="s">
        <v>347</v>
      </c>
      <c r="K333" s="2" t="s">
        <v>1681</v>
      </c>
      <c r="L333" s="2" t="s">
        <v>4636</v>
      </c>
      <c r="M333" s="2" t="s">
        <v>4684</v>
      </c>
      <c r="N333" s="3">
        <v>42376</v>
      </c>
      <c r="O333" s="2" t="s">
        <v>1645</v>
      </c>
      <c r="P333" s="2" t="s">
        <v>1231</v>
      </c>
      <c r="Q333" s="2" t="s">
        <v>1664</v>
      </c>
      <c r="R333" s="2" t="s">
        <v>3336</v>
      </c>
      <c r="S333" s="2" t="s">
        <v>3872</v>
      </c>
      <c r="T333" s="2" t="s">
        <v>3881</v>
      </c>
      <c r="U333" s="2" t="s">
        <v>4642</v>
      </c>
      <c r="V333" s="2">
        <v>0.4</v>
      </c>
      <c r="W333" s="2">
        <v>1657</v>
      </c>
      <c r="X333" s="23">
        <v>0.4</v>
      </c>
      <c r="Y333" s="9">
        <v>1775</v>
      </c>
      <c r="Z333" s="17">
        <f t="shared" si="8"/>
        <v>6.8415600000000003</v>
      </c>
      <c r="AA333" s="2" t="s">
        <v>351</v>
      </c>
      <c r="AB333" s="2" t="s">
        <v>275</v>
      </c>
      <c r="AC333" s="2" t="s">
        <v>3332</v>
      </c>
      <c r="AD333" s="2" t="s">
        <v>43</v>
      </c>
      <c r="AE333" s="2" t="s">
        <v>42</v>
      </c>
      <c r="AF333" s="2"/>
      <c r="AG333" s="4"/>
    </row>
    <row r="334" spans="1:33" x14ac:dyDescent="0.25">
      <c r="A334" s="2">
        <v>2016</v>
      </c>
      <c r="B334" s="2">
        <v>447</v>
      </c>
      <c r="C334" s="2" t="s">
        <v>2098</v>
      </c>
      <c r="D334" s="2" t="s">
        <v>2099</v>
      </c>
      <c r="E334" s="2" t="s">
        <v>2100</v>
      </c>
      <c r="F334" s="2" t="s">
        <v>1610</v>
      </c>
      <c r="G334" s="2" t="s">
        <v>1968</v>
      </c>
      <c r="H334" s="2"/>
      <c r="I334" s="2" t="s">
        <v>393</v>
      </c>
      <c r="J334" s="2" t="s">
        <v>394</v>
      </c>
      <c r="K334" s="2" t="s">
        <v>4656</v>
      </c>
      <c r="L334" s="2" t="s">
        <v>4636</v>
      </c>
      <c r="M334" s="2" t="s">
        <v>4684</v>
      </c>
      <c r="N334" s="3">
        <v>42706</v>
      </c>
      <c r="O334" s="2" t="s">
        <v>2102</v>
      </c>
      <c r="P334" s="2" t="s">
        <v>3496</v>
      </c>
      <c r="Q334" s="2" t="s">
        <v>1999</v>
      </c>
      <c r="R334" s="2" t="s">
        <v>3842</v>
      </c>
      <c r="S334" s="2" t="s">
        <v>3857</v>
      </c>
      <c r="T334" s="2" t="s">
        <v>3858</v>
      </c>
      <c r="U334" s="2" t="s">
        <v>4642</v>
      </c>
      <c r="V334" s="2">
        <v>0.4</v>
      </c>
      <c r="W334" s="2">
        <v>1740</v>
      </c>
      <c r="X334" s="23">
        <v>0.4</v>
      </c>
      <c r="Y334" s="9">
        <v>1775</v>
      </c>
      <c r="Z334" s="17">
        <f t="shared" si="8"/>
        <v>6.8415600000000003</v>
      </c>
      <c r="AA334" s="2" t="s">
        <v>351</v>
      </c>
      <c r="AB334" s="2" t="s">
        <v>40</v>
      </c>
      <c r="AC334" s="2" t="s">
        <v>3332</v>
      </c>
      <c r="AD334" s="2" t="s">
        <v>43</v>
      </c>
      <c r="AE334" s="2" t="s">
        <v>42</v>
      </c>
      <c r="AF334" s="2"/>
      <c r="AG334" s="4"/>
    </row>
    <row r="335" spans="1:33" x14ac:dyDescent="0.25">
      <c r="A335" s="2">
        <v>2016</v>
      </c>
      <c r="B335" s="2">
        <v>508</v>
      </c>
      <c r="C335" s="2" t="s">
        <v>1564</v>
      </c>
      <c r="D335" s="2" t="s">
        <v>1565</v>
      </c>
      <c r="E335" s="2" t="s">
        <v>1566</v>
      </c>
      <c r="F335" s="2" t="s">
        <v>1567</v>
      </c>
      <c r="G335" s="2" t="s">
        <v>1568</v>
      </c>
      <c r="H335" s="2"/>
      <c r="I335" s="2" t="s">
        <v>393</v>
      </c>
      <c r="J335" s="2" t="s">
        <v>346</v>
      </c>
      <c r="K335" s="2" t="s">
        <v>1569</v>
      </c>
      <c r="L335" s="2" t="s">
        <v>4636</v>
      </c>
      <c r="M335" s="2" t="s">
        <v>4684</v>
      </c>
      <c r="N335" s="3">
        <v>42621</v>
      </c>
      <c r="O335" s="2" t="s">
        <v>1570</v>
      </c>
      <c r="P335" s="2" t="s">
        <v>2091</v>
      </c>
      <c r="Q335" s="2" t="s">
        <v>1571</v>
      </c>
      <c r="R335" s="2" t="s">
        <v>1577</v>
      </c>
      <c r="S335" s="2" t="s">
        <v>3814</v>
      </c>
      <c r="T335" s="2" t="s">
        <v>3933</v>
      </c>
      <c r="U335" s="2" t="s">
        <v>4642</v>
      </c>
      <c r="V335" s="2">
        <v>0.4</v>
      </c>
      <c r="W335" s="2">
        <v>1600</v>
      </c>
      <c r="X335" s="23">
        <v>0.4</v>
      </c>
      <c r="Y335" s="2">
        <v>1775</v>
      </c>
      <c r="Z335" s="17">
        <f t="shared" si="8"/>
        <v>6.8415600000000003</v>
      </c>
      <c r="AA335" s="2" t="s">
        <v>351</v>
      </c>
      <c r="AB335" s="2" t="s">
        <v>40</v>
      </c>
      <c r="AC335" s="2" t="s">
        <v>3332</v>
      </c>
      <c r="AD335" s="2" t="s">
        <v>43</v>
      </c>
      <c r="AE335" s="2" t="s">
        <v>42</v>
      </c>
      <c r="AF335" s="2"/>
      <c r="AG335" s="4"/>
    </row>
    <row r="336" spans="1:33" x14ac:dyDescent="0.25">
      <c r="A336" s="2">
        <v>2016</v>
      </c>
      <c r="B336" s="2">
        <v>504</v>
      </c>
      <c r="C336" s="2" t="s">
        <v>1564</v>
      </c>
      <c r="D336" s="2" t="s">
        <v>1565</v>
      </c>
      <c r="E336" s="2" t="s">
        <v>1566</v>
      </c>
      <c r="F336" s="2" t="s">
        <v>1567</v>
      </c>
      <c r="G336" s="2" t="s">
        <v>1568</v>
      </c>
      <c r="H336" s="2"/>
      <c r="I336" s="2" t="s">
        <v>393</v>
      </c>
      <c r="J336" s="2" t="s">
        <v>340</v>
      </c>
      <c r="K336" s="2" t="s">
        <v>1569</v>
      </c>
      <c r="L336" s="2" t="s">
        <v>4636</v>
      </c>
      <c r="M336" s="2" t="s">
        <v>4684</v>
      </c>
      <c r="N336" s="3">
        <v>42621</v>
      </c>
      <c r="O336" s="2" t="s">
        <v>1570</v>
      </c>
      <c r="P336" s="2" t="s">
        <v>2091</v>
      </c>
      <c r="Q336" s="2" t="s">
        <v>1571</v>
      </c>
      <c r="R336" s="2" t="s">
        <v>1577</v>
      </c>
      <c r="S336" s="2" t="s">
        <v>3928</v>
      </c>
      <c r="T336" s="2" t="s">
        <v>3929</v>
      </c>
      <c r="U336" s="2" t="s">
        <v>4642</v>
      </c>
      <c r="V336" s="2">
        <v>0.41</v>
      </c>
      <c r="W336" s="2">
        <v>1650</v>
      </c>
      <c r="X336" s="23">
        <v>0.41</v>
      </c>
      <c r="Y336" s="2">
        <v>1775</v>
      </c>
      <c r="Z336" s="17">
        <f t="shared" si="8"/>
        <v>7.0125990000000007</v>
      </c>
      <c r="AA336" s="2" t="s">
        <v>351</v>
      </c>
      <c r="AB336" s="2" t="s">
        <v>40</v>
      </c>
      <c r="AC336" s="2" t="s">
        <v>3332</v>
      </c>
      <c r="AD336" s="2" t="s">
        <v>43</v>
      </c>
      <c r="AE336" s="2" t="s">
        <v>42</v>
      </c>
      <c r="AF336" s="2"/>
      <c r="AG336" s="4"/>
    </row>
    <row r="337" spans="1:33" x14ac:dyDescent="0.25">
      <c r="A337" s="2">
        <v>2014</v>
      </c>
      <c r="B337" s="2">
        <v>625</v>
      </c>
      <c r="C337" s="2" t="s">
        <v>1564</v>
      </c>
      <c r="D337" s="2" t="s">
        <v>1565</v>
      </c>
      <c r="E337" s="2" t="s">
        <v>1566</v>
      </c>
      <c r="F337" s="2" t="s">
        <v>1567</v>
      </c>
      <c r="G337" s="2" t="s">
        <v>1568</v>
      </c>
      <c r="H337" s="2"/>
      <c r="I337" s="2" t="s">
        <v>393</v>
      </c>
      <c r="J337" s="2" t="s">
        <v>340</v>
      </c>
      <c r="K337" s="2" t="s">
        <v>1569</v>
      </c>
      <c r="L337" s="2" t="s">
        <v>4636</v>
      </c>
      <c r="M337" s="2" t="s">
        <v>4684</v>
      </c>
      <c r="N337" s="3">
        <v>41898</v>
      </c>
      <c r="O337" s="2" t="s">
        <v>1570</v>
      </c>
      <c r="P337" s="2" t="s">
        <v>2156</v>
      </c>
      <c r="Q337" s="2" t="s">
        <v>1571</v>
      </c>
      <c r="R337" s="2" t="s">
        <v>1577</v>
      </c>
      <c r="S337" s="2" t="s">
        <v>2539</v>
      </c>
      <c r="T337" s="2" t="s">
        <v>2565</v>
      </c>
      <c r="U337" s="2" t="s">
        <v>4642</v>
      </c>
      <c r="V337" s="2">
        <v>0.42</v>
      </c>
      <c r="W337" s="2">
        <v>1788</v>
      </c>
      <c r="X337" s="23">
        <v>0.42</v>
      </c>
      <c r="Y337" s="2">
        <v>1775</v>
      </c>
      <c r="Z337" s="17">
        <f t="shared" si="8"/>
        <v>7.1836380000000002</v>
      </c>
      <c r="AA337" s="2" t="s">
        <v>351</v>
      </c>
      <c r="AB337" s="2" t="s">
        <v>275</v>
      </c>
      <c r="AC337" s="2" t="s">
        <v>41</v>
      </c>
      <c r="AD337" s="2" t="s">
        <v>42</v>
      </c>
      <c r="AE337" s="2" t="s">
        <v>43</v>
      </c>
      <c r="AF337" s="2"/>
      <c r="AG337" s="4"/>
    </row>
    <row r="338" spans="1:33" x14ac:dyDescent="0.25">
      <c r="A338" s="2">
        <v>2014</v>
      </c>
      <c r="B338" s="2">
        <v>651</v>
      </c>
      <c r="C338" s="2" t="s">
        <v>1564</v>
      </c>
      <c r="D338" s="2" t="s">
        <v>1565</v>
      </c>
      <c r="E338" s="2" t="s">
        <v>1566</v>
      </c>
      <c r="F338" s="2" t="s">
        <v>1567</v>
      </c>
      <c r="G338" s="2" t="s">
        <v>1568</v>
      </c>
      <c r="H338" s="2"/>
      <c r="I338" s="2" t="s">
        <v>393</v>
      </c>
      <c r="J338" s="2" t="s">
        <v>340</v>
      </c>
      <c r="K338" s="2" t="s">
        <v>1569</v>
      </c>
      <c r="L338" s="2" t="s">
        <v>4636</v>
      </c>
      <c r="M338" s="2" t="s">
        <v>4684</v>
      </c>
      <c r="N338" s="3">
        <v>41899</v>
      </c>
      <c r="O338" s="2" t="s">
        <v>1570</v>
      </c>
      <c r="P338" s="2" t="s">
        <v>2156</v>
      </c>
      <c r="Q338" s="2" t="s">
        <v>1571</v>
      </c>
      <c r="R338" s="2" t="s">
        <v>1577</v>
      </c>
      <c r="S338" s="2" t="s">
        <v>2539</v>
      </c>
      <c r="T338" s="2" t="s">
        <v>2565</v>
      </c>
      <c r="U338" s="2" t="s">
        <v>4642</v>
      </c>
      <c r="V338" s="2">
        <v>0.42</v>
      </c>
      <c r="W338" s="2">
        <v>1788</v>
      </c>
      <c r="X338" s="23">
        <v>0.42</v>
      </c>
      <c r="Y338" s="2">
        <v>1775</v>
      </c>
      <c r="Z338" s="17">
        <f t="shared" si="8"/>
        <v>7.1836380000000002</v>
      </c>
      <c r="AA338" s="2" t="s">
        <v>351</v>
      </c>
      <c r="AB338" s="2" t="s">
        <v>275</v>
      </c>
      <c r="AC338" s="2" t="s">
        <v>41</v>
      </c>
      <c r="AD338" s="2" t="s">
        <v>42</v>
      </c>
      <c r="AE338" s="2" t="s">
        <v>43</v>
      </c>
      <c r="AF338" s="2"/>
      <c r="AG338" s="4"/>
    </row>
    <row r="339" spans="1:33" x14ac:dyDescent="0.25">
      <c r="A339" s="2">
        <v>2014</v>
      </c>
      <c r="B339" s="2">
        <v>663</v>
      </c>
      <c r="C339" s="2" t="s">
        <v>1564</v>
      </c>
      <c r="D339" s="2" t="s">
        <v>1565</v>
      </c>
      <c r="E339" s="2" t="s">
        <v>1566</v>
      </c>
      <c r="F339" s="2" t="s">
        <v>1567</v>
      </c>
      <c r="G339" s="2" t="s">
        <v>1568</v>
      </c>
      <c r="H339" s="2"/>
      <c r="I339" s="2" t="s">
        <v>393</v>
      </c>
      <c r="J339" s="2" t="s">
        <v>340</v>
      </c>
      <c r="K339" s="2" t="s">
        <v>1569</v>
      </c>
      <c r="L339" s="2" t="s">
        <v>4636</v>
      </c>
      <c r="M339" s="2" t="s">
        <v>4684</v>
      </c>
      <c r="N339" s="3">
        <v>41900</v>
      </c>
      <c r="O339" s="2" t="s">
        <v>1570</v>
      </c>
      <c r="P339" s="2" t="s">
        <v>2156</v>
      </c>
      <c r="Q339" s="2" t="s">
        <v>1571</v>
      </c>
      <c r="R339" s="2" t="s">
        <v>1577</v>
      </c>
      <c r="S339" s="2" t="s">
        <v>2539</v>
      </c>
      <c r="T339" s="2" t="s">
        <v>2565</v>
      </c>
      <c r="U339" s="2" t="s">
        <v>4642</v>
      </c>
      <c r="V339" s="2">
        <v>0.42</v>
      </c>
      <c r="W339" s="2">
        <v>1788</v>
      </c>
      <c r="X339" s="23">
        <v>0.42</v>
      </c>
      <c r="Y339" s="2">
        <v>1775</v>
      </c>
      <c r="Z339" s="17">
        <f t="shared" si="8"/>
        <v>7.1836380000000002</v>
      </c>
      <c r="AA339" s="2" t="s">
        <v>351</v>
      </c>
      <c r="AB339" s="2" t="s">
        <v>275</v>
      </c>
      <c r="AC339" s="2" t="s">
        <v>41</v>
      </c>
      <c r="AD339" s="2" t="s">
        <v>42</v>
      </c>
      <c r="AE339" s="2" t="s">
        <v>43</v>
      </c>
      <c r="AF339" s="2"/>
      <c r="AG339" s="4"/>
    </row>
    <row r="340" spans="1:33" x14ac:dyDescent="0.25">
      <c r="A340" s="2">
        <v>2016</v>
      </c>
      <c r="B340" s="2">
        <v>443</v>
      </c>
      <c r="C340" s="2" t="s">
        <v>2098</v>
      </c>
      <c r="D340" s="2" t="s">
        <v>2099</v>
      </c>
      <c r="E340" s="2" t="s">
        <v>2100</v>
      </c>
      <c r="F340" s="2" t="s">
        <v>1610</v>
      </c>
      <c r="G340" s="2" t="s">
        <v>1968</v>
      </c>
      <c r="H340" s="2"/>
      <c r="I340" s="2" t="s">
        <v>393</v>
      </c>
      <c r="J340" s="2" t="s">
        <v>289</v>
      </c>
      <c r="K340" s="2" t="s">
        <v>4662</v>
      </c>
      <c r="L340" s="2" t="s">
        <v>4636</v>
      </c>
      <c r="M340" s="2" t="s">
        <v>4684</v>
      </c>
      <c r="N340" s="3">
        <v>42706</v>
      </c>
      <c r="O340" s="2" t="s">
        <v>2102</v>
      </c>
      <c r="P340" s="2" t="s">
        <v>3496</v>
      </c>
      <c r="Q340" s="2" t="s">
        <v>1999</v>
      </c>
      <c r="R340" s="2" t="s">
        <v>3842</v>
      </c>
      <c r="S340" s="2" t="s">
        <v>1992</v>
      </c>
      <c r="T340" s="2" t="s">
        <v>3851</v>
      </c>
      <c r="U340" s="2" t="s">
        <v>4642</v>
      </c>
      <c r="V340" s="2">
        <v>0.42</v>
      </c>
      <c r="W340" s="2">
        <v>1615</v>
      </c>
      <c r="X340" s="23">
        <v>0.42</v>
      </c>
      <c r="Y340" s="9">
        <v>1775</v>
      </c>
      <c r="Z340" s="17">
        <f t="shared" si="8"/>
        <v>7.1836380000000002</v>
      </c>
      <c r="AA340" s="2" t="s">
        <v>351</v>
      </c>
      <c r="AB340" s="2" t="s">
        <v>40</v>
      </c>
      <c r="AC340" s="2" t="s">
        <v>3332</v>
      </c>
      <c r="AD340" s="2" t="s">
        <v>43</v>
      </c>
      <c r="AE340" s="2" t="s">
        <v>42</v>
      </c>
      <c r="AF340" s="2"/>
      <c r="AG340" s="4"/>
    </row>
    <row r="341" spans="1:33" x14ac:dyDescent="0.25">
      <c r="A341" s="2">
        <v>2016</v>
      </c>
      <c r="B341" s="2">
        <v>501</v>
      </c>
      <c r="C341" s="2" t="s">
        <v>1564</v>
      </c>
      <c r="D341" s="2" t="s">
        <v>1565</v>
      </c>
      <c r="E341" s="2" t="s">
        <v>1566</v>
      </c>
      <c r="F341" s="2" t="s">
        <v>1567</v>
      </c>
      <c r="G341" s="2" t="s">
        <v>1568</v>
      </c>
      <c r="H341" s="2"/>
      <c r="I341" s="2" t="s">
        <v>393</v>
      </c>
      <c r="J341" s="2" t="s">
        <v>289</v>
      </c>
      <c r="K341" s="2" t="s">
        <v>1569</v>
      </c>
      <c r="L341" s="2" t="s">
        <v>4636</v>
      </c>
      <c r="M341" s="2" t="s">
        <v>4684</v>
      </c>
      <c r="N341" s="3">
        <v>42621</v>
      </c>
      <c r="O341" s="2" t="s">
        <v>1570</v>
      </c>
      <c r="P341" s="2" t="s">
        <v>2091</v>
      </c>
      <c r="Q341" s="2" t="s">
        <v>1571</v>
      </c>
      <c r="R341" s="2" t="s">
        <v>1577</v>
      </c>
      <c r="S341" s="2" t="s">
        <v>3814</v>
      </c>
      <c r="T341" s="2" t="s">
        <v>3924</v>
      </c>
      <c r="U341" s="2" t="s">
        <v>4642</v>
      </c>
      <c r="V341" s="2">
        <v>0.42</v>
      </c>
      <c r="W341" s="2">
        <v>1600</v>
      </c>
      <c r="X341" s="23">
        <v>0.42</v>
      </c>
      <c r="Y341" s="2">
        <v>1775</v>
      </c>
      <c r="Z341" s="17">
        <f t="shared" si="8"/>
        <v>7.1836380000000002</v>
      </c>
      <c r="AA341" s="2" t="s">
        <v>351</v>
      </c>
      <c r="AB341" s="2" t="s">
        <v>40</v>
      </c>
      <c r="AC341" s="2" t="s">
        <v>3332</v>
      </c>
      <c r="AD341" s="2" t="s">
        <v>43</v>
      </c>
      <c r="AE341" s="2" t="s">
        <v>42</v>
      </c>
      <c r="AF341" s="2"/>
      <c r="AG341" s="4"/>
    </row>
    <row r="342" spans="1:33" x14ac:dyDescent="0.25">
      <c r="A342" s="2">
        <v>2015</v>
      </c>
      <c r="B342" s="2">
        <v>797</v>
      </c>
      <c r="C342" s="2" t="s">
        <v>2125</v>
      </c>
      <c r="D342" s="2" t="s">
        <v>2126</v>
      </c>
      <c r="E342" s="2" t="s">
        <v>2127</v>
      </c>
      <c r="F342" s="2" t="s">
        <v>1967</v>
      </c>
      <c r="G342" s="2" t="s">
        <v>1968</v>
      </c>
      <c r="H342" s="2"/>
      <c r="I342" s="2" t="s">
        <v>488</v>
      </c>
      <c r="J342" s="2" t="s">
        <v>289</v>
      </c>
      <c r="K342" s="2" t="s">
        <v>2331</v>
      </c>
      <c r="L342" s="2" t="s">
        <v>4636</v>
      </c>
      <c r="M342" s="2" t="s">
        <v>4684</v>
      </c>
      <c r="N342" s="3">
        <v>42177</v>
      </c>
      <c r="O342" s="2" t="s">
        <v>2332</v>
      </c>
      <c r="P342" s="2" t="s">
        <v>1231</v>
      </c>
      <c r="Q342" s="2" t="s">
        <v>1675</v>
      </c>
      <c r="R342" s="2" t="s">
        <v>3525</v>
      </c>
      <c r="S342" s="2" t="s">
        <v>3468</v>
      </c>
      <c r="T342" s="2" t="s">
        <v>2893</v>
      </c>
      <c r="U342" s="2" t="s">
        <v>4642</v>
      </c>
      <c r="V342" s="2">
        <v>0.42</v>
      </c>
      <c r="W342" s="2">
        <v>1609</v>
      </c>
      <c r="X342" s="23">
        <v>0.42</v>
      </c>
      <c r="Y342" s="7">
        <v>1775</v>
      </c>
      <c r="Z342" s="17">
        <f t="shared" si="8"/>
        <v>7.1836380000000002</v>
      </c>
      <c r="AA342" s="2" t="s">
        <v>351</v>
      </c>
      <c r="AB342" s="2" t="s">
        <v>40</v>
      </c>
      <c r="AC342" s="2" t="s">
        <v>3332</v>
      </c>
      <c r="AD342" s="2" t="s">
        <v>42</v>
      </c>
      <c r="AE342" s="2" t="s">
        <v>43</v>
      </c>
      <c r="AF342" s="2"/>
      <c r="AG342" s="4"/>
    </row>
    <row r="343" spans="1:33" x14ac:dyDescent="0.25">
      <c r="A343" s="2">
        <v>2016</v>
      </c>
      <c r="B343" s="2">
        <v>1348</v>
      </c>
      <c r="C343" s="2" t="s">
        <v>2125</v>
      </c>
      <c r="D343" s="2" t="s">
        <v>2126</v>
      </c>
      <c r="E343" s="2" t="s">
        <v>2127</v>
      </c>
      <c r="F343" s="2" t="s">
        <v>1967</v>
      </c>
      <c r="G343" s="2" t="s">
        <v>1968</v>
      </c>
      <c r="H343" s="2"/>
      <c r="I343" s="2" t="s">
        <v>488</v>
      </c>
      <c r="J343" s="2" t="s">
        <v>293</v>
      </c>
      <c r="K343" s="2" t="s">
        <v>2288</v>
      </c>
      <c r="L343" s="2" t="s">
        <v>4636</v>
      </c>
      <c r="M343" s="2" t="s">
        <v>4684</v>
      </c>
      <c r="N343" s="3">
        <v>42528</v>
      </c>
      <c r="O343" s="2" t="s">
        <v>2289</v>
      </c>
      <c r="P343" s="2" t="s">
        <v>2091</v>
      </c>
      <c r="Q343" s="2" t="s">
        <v>1675</v>
      </c>
      <c r="R343" s="2" t="s">
        <v>4146</v>
      </c>
      <c r="S343" s="2" t="s">
        <v>4019</v>
      </c>
      <c r="T343" s="2" t="s">
        <v>2893</v>
      </c>
      <c r="U343" s="2" t="s">
        <v>4642</v>
      </c>
      <c r="V343" s="2">
        <v>0.42</v>
      </c>
      <c r="W343" s="2">
        <v>1707</v>
      </c>
      <c r="X343" s="23">
        <v>0.42</v>
      </c>
      <c r="Y343" s="7">
        <v>1775</v>
      </c>
      <c r="Z343" s="17">
        <f t="shared" si="8"/>
        <v>7.1836380000000002</v>
      </c>
      <c r="AA343" s="2" t="s">
        <v>861</v>
      </c>
      <c r="AB343" s="2" t="s">
        <v>1291</v>
      </c>
      <c r="AC343" s="2" t="s">
        <v>3332</v>
      </c>
      <c r="AD343" s="2" t="s">
        <v>43</v>
      </c>
      <c r="AE343" s="2" t="s">
        <v>42</v>
      </c>
      <c r="AF343" s="2"/>
      <c r="AG343" s="4"/>
    </row>
    <row r="344" spans="1:33" x14ac:dyDescent="0.25">
      <c r="A344" s="2">
        <v>2014</v>
      </c>
      <c r="B344" s="2">
        <v>636</v>
      </c>
      <c r="C344" s="2" t="s">
        <v>1564</v>
      </c>
      <c r="D344" s="2" t="s">
        <v>1565</v>
      </c>
      <c r="E344" s="2" t="s">
        <v>1566</v>
      </c>
      <c r="F344" s="2" t="s">
        <v>1567</v>
      </c>
      <c r="G344" s="2" t="s">
        <v>1568</v>
      </c>
      <c r="H344" s="2"/>
      <c r="I344" s="2" t="s">
        <v>393</v>
      </c>
      <c r="J344" s="2" t="s">
        <v>411</v>
      </c>
      <c r="K344" s="2" t="s">
        <v>1569</v>
      </c>
      <c r="L344" s="2" t="s">
        <v>4636</v>
      </c>
      <c r="M344" s="2" t="s">
        <v>4684</v>
      </c>
      <c r="N344" s="3">
        <v>41898</v>
      </c>
      <c r="O344" s="2" t="s">
        <v>1570</v>
      </c>
      <c r="P344" s="2" t="s">
        <v>2156</v>
      </c>
      <c r="Q344" s="2" t="s">
        <v>1571</v>
      </c>
      <c r="R344" s="2" t="s">
        <v>1577</v>
      </c>
      <c r="S344" s="2" t="s">
        <v>2583</v>
      </c>
      <c r="T344" s="2" t="s">
        <v>2585</v>
      </c>
      <c r="U344" s="2" t="s">
        <v>4642</v>
      </c>
      <c r="V344" s="2">
        <v>0.43</v>
      </c>
      <c r="W344" s="2">
        <v>1817</v>
      </c>
      <c r="X344" s="23">
        <v>0.43</v>
      </c>
      <c r="Y344" s="2">
        <v>1775</v>
      </c>
      <c r="Z344" s="17">
        <f t="shared" si="8"/>
        <v>7.3546770000000006</v>
      </c>
      <c r="AA344" s="2" t="s">
        <v>351</v>
      </c>
      <c r="AB344" s="2" t="s">
        <v>275</v>
      </c>
      <c r="AC344" s="2" t="s">
        <v>41</v>
      </c>
      <c r="AD344" s="2" t="s">
        <v>42</v>
      </c>
      <c r="AE344" s="2" t="s">
        <v>43</v>
      </c>
      <c r="AF344" s="2"/>
      <c r="AG344" s="4"/>
    </row>
    <row r="345" spans="1:33" x14ac:dyDescent="0.25">
      <c r="A345" s="2">
        <v>2014</v>
      </c>
      <c r="B345" s="2">
        <v>658</v>
      </c>
      <c r="C345" s="2" t="s">
        <v>1564</v>
      </c>
      <c r="D345" s="2" t="s">
        <v>1565</v>
      </c>
      <c r="E345" s="2" t="s">
        <v>1566</v>
      </c>
      <c r="F345" s="2" t="s">
        <v>1567</v>
      </c>
      <c r="G345" s="2" t="s">
        <v>1568</v>
      </c>
      <c r="H345" s="2"/>
      <c r="I345" s="2" t="s">
        <v>393</v>
      </c>
      <c r="J345" s="2" t="s">
        <v>411</v>
      </c>
      <c r="K345" s="2" t="s">
        <v>1569</v>
      </c>
      <c r="L345" s="2" t="s">
        <v>4636</v>
      </c>
      <c r="M345" s="2" t="s">
        <v>4684</v>
      </c>
      <c r="N345" s="3">
        <v>41899</v>
      </c>
      <c r="O345" s="2" t="s">
        <v>1570</v>
      </c>
      <c r="P345" s="2" t="s">
        <v>2156</v>
      </c>
      <c r="Q345" s="2" t="s">
        <v>1571</v>
      </c>
      <c r="R345" s="2" t="s">
        <v>1577</v>
      </c>
      <c r="S345" s="2" t="s">
        <v>2583</v>
      </c>
      <c r="T345" s="2" t="s">
        <v>2585</v>
      </c>
      <c r="U345" s="2" t="s">
        <v>4642</v>
      </c>
      <c r="V345" s="2">
        <v>0.43</v>
      </c>
      <c r="W345" s="2">
        <v>1817</v>
      </c>
      <c r="X345" s="23">
        <v>0.43</v>
      </c>
      <c r="Y345" s="2">
        <v>1775</v>
      </c>
      <c r="Z345" s="17">
        <f t="shared" si="8"/>
        <v>7.3546770000000006</v>
      </c>
      <c r="AA345" s="2" t="s">
        <v>351</v>
      </c>
      <c r="AB345" s="2" t="s">
        <v>275</v>
      </c>
      <c r="AC345" s="2" t="s">
        <v>41</v>
      </c>
      <c r="AD345" s="2" t="s">
        <v>42</v>
      </c>
      <c r="AE345" s="2" t="s">
        <v>43</v>
      </c>
      <c r="AF345" s="2"/>
      <c r="AG345" s="4"/>
    </row>
    <row r="346" spans="1:33" x14ac:dyDescent="0.25">
      <c r="A346" s="2">
        <v>2014</v>
      </c>
      <c r="B346" s="2">
        <v>672</v>
      </c>
      <c r="C346" s="2" t="s">
        <v>1564</v>
      </c>
      <c r="D346" s="2" t="s">
        <v>1565</v>
      </c>
      <c r="E346" s="2" t="s">
        <v>1566</v>
      </c>
      <c r="F346" s="2" t="s">
        <v>1567</v>
      </c>
      <c r="G346" s="2" t="s">
        <v>1568</v>
      </c>
      <c r="H346" s="2"/>
      <c r="I346" s="2" t="s">
        <v>393</v>
      </c>
      <c r="J346" s="2" t="s">
        <v>411</v>
      </c>
      <c r="K346" s="2" t="s">
        <v>1569</v>
      </c>
      <c r="L346" s="2" t="s">
        <v>4636</v>
      </c>
      <c r="M346" s="2" t="s">
        <v>4684</v>
      </c>
      <c r="N346" s="3">
        <v>41900</v>
      </c>
      <c r="O346" s="2" t="s">
        <v>1570</v>
      </c>
      <c r="P346" s="2" t="s">
        <v>2156</v>
      </c>
      <c r="Q346" s="2" t="s">
        <v>1571</v>
      </c>
      <c r="R346" s="2" t="s">
        <v>1577</v>
      </c>
      <c r="S346" s="2" t="s">
        <v>2583</v>
      </c>
      <c r="T346" s="2" t="s">
        <v>2585</v>
      </c>
      <c r="U346" s="2" t="s">
        <v>4642</v>
      </c>
      <c r="V346" s="2">
        <v>0.43</v>
      </c>
      <c r="W346" s="2">
        <v>1817</v>
      </c>
      <c r="X346" s="23">
        <v>0.43</v>
      </c>
      <c r="Y346" s="2">
        <v>1775</v>
      </c>
      <c r="Z346" s="17">
        <f t="shared" si="8"/>
        <v>7.3546770000000006</v>
      </c>
      <c r="AA346" s="2" t="s">
        <v>351</v>
      </c>
      <c r="AB346" s="2" t="s">
        <v>275</v>
      </c>
      <c r="AC346" s="2" t="s">
        <v>41</v>
      </c>
      <c r="AD346" s="2" t="s">
        <v>42</v>
      </c>
      <c r="AE346" s="2" t="s">
        <v>43</v>
      </c>
      <c r="AF346" s="2"/>
      <c r="AG346" s="4"/>
    </row>
    <row r="347" spans="1:33" x14ac:dyDescent="0.25">
      <c r="A347" s="2">
        <v>2014</v>
      </c>
      <c r="B347" s="2">
        <v>1853</v>
      </c>
      <c r="C347" s="2" t="s">
        <v>1975</v>
      </c>
      <c r="D347" s="2" t="s">
        <v>1976</v>
      </c>
      <c r="E347" s="2" t="s">
        <v>1977</v>
      </c>
      <c r="F347" s="2" t="s">
        <v>486</v>
      </c>
      <c r="G347" s="2" t="s">
        <v>487</v>
      </c>
      <c r="H347" s="2"/>
      <c r="I347" s="2" t="s">
        <v>488</v>
      </c>
      <c r="J347" s="2" t="s">
        <v>31</v>
      </c>
      <c r="K347" s="2" t="s">
        <v>1981</v>
      </c>
      <c r="L347" s="2" t="s">
        <v>4636</v>
      </c>
      <c r="M347" s="2" t="s">
        <v>4684</v>
      </c>
      <c r="N347" s="3">
        <v>41953</v>
      </c>
      <c r="O347" s="2" t="s">
        <v>2328</v>
      </c>
      <c r="P347" s="2" t="s">
        <v>2091</v>
      </c>
      <c r="Q347" s="2" t="s">
        <v>1571</v>
      </c>
      <c r="R347" s="2" t="s">
        <v>2024</v>
      </c>
      <c r="S347" s="2" t="s">
        <v>2329</v>
      </c>
      <c r="T347" s="2" t="s">
        <v>2943</v>
      </c>
      <c r="U347" s="2" t="s">
        <v>4642</v>
      </c>
      <c r="V347" s="2">
        <v>0.43</v>
      </c>
      <c r="W347" s="2">
        <v>1600</v>
      </c>
      <c r="X347" s="23">
        <v>0.43</v>
      </c>
      <c r="Y347" s="7">
        <v>1775</v>
      </c>
      <c r="Z347" s="17">
        <f t="shared" si="8"/>
        <v>7.3546770000000006</v>
      </c>
      <c r="AA347" s="2" t="s">
        <v>351</v>
      </c>
      <c r="AB347" s="2" t="s">
        <v>40</v>
      </c>
      <c r="AC347" s="2" t="s">
        <v>41</v>
      </c>
      <c r="AD347" s="2" t="s">
        <v>42</v>
      </c>
      <c r="AE347" s="2" t="s">
        <v>43</v>
      </c>
      <c r="AF347" s="2" t="s">
        <v>3025</v>
      </c>
      <c r="AG347" s="4"/>
    </row>
    <row r="348" spans="1:33" x14ac:dyDescent="0.25">
      <c r="A348" s="2">
        <v>2016</v>
      </c>
      <c r="B348" s="2">
        <v>1380</v>
      </c>
      <c r="C348" s="2" t="s">
        <v>3990</v>
      </c>
      <c r="D348" s="2" t="s">
        <v>3991</v>
      </c>
      <c r="E348" s="2" t="s">
        <v>3992</v>
      </c>
      <c r="F348" s="2" t="s">
        <v>486</v>
      </c>
      <c r="G348" s="2" t="s">
        <v>487</v>
      </c>
      <c r="H348" s="2"/>
      <c r="I348" s="2" t="s">
        <v>488</v>
      </c>
      <c r="J348" s="2" t="s">
        <v>111</v>
      </c>
      <c r="K348" s="2" t="s">
        <v>3993</v>
      </c>
      <c r="L348" s="2" t="s">
        <v>4636</v>
      </c>
      <c r="M348" s="2"/>
      <c r="N348" s="3">
        <v>42509</v>
      </c>
      <c r="O348" s="2" t="s">
        <v>3887</v>
      </c>
      <c r="P348" s="2" t="s">
        <v>1892</v>
      </c>
      <c r="Q348" s="2" t="s">
        <v>3418</v>
      </c>
      <c r="R348" s="2" t="s">
        <v>4295</v>
      </c>
      <c r="S348" s="2" t="s">
        <v>4148</v>
      </c>
      <c r="T348" s="2" t="s">
        <v>4298</v>
      </c>
      <c r="U348" s="2" t="s">
        <v>4641</v>
      </c>
      <c r="V348" s="2">
        <v>1.95</v>
      </c>
      <c r="W348" s="2">
        <v>2185</v>
      </c>
      <c r="X348" s="23">
        <f>V348*454/W348</f>
        <v>0.40517162471395879</v>
      </c>
      <c r="Y348" s="2">
        <v>2370</v>
      </c>
      <c r="Z348" s="17">
        <f t="shared" si="8"/>
        <v>9.2530340485125855</v>
      </c>
      <c r="AA348" s="2" t="s">
        <v>351</v>
      </c>
      <c r="AB348" s="2" t="s">
        <v>40</v>
      </c>
      <c r="AC348" s="2" t="s">
        <v>3332</v>
      </c>
      <c r="AD348" s="2" t="s">
        <v>43</v>
      </c>
      <c r="AE348" s="2" t="s">
        <v>42</v>
      </c>
      <c r="AF348" s="2"/>
      <c r="AG348" s="4"/>
    </row>
    <row r="349" spans="1:33" x14ac:dyDescent="0.25">
      <c r="A349" s="2">
        <v>2016</v>
      </c>
      <c r="B349" s="2">
        <v>445</v>
      </c>
      <c r="C349" s="2" t="s">
        <v>2098</v>
      </c>
      <c r="D349" s="2" t="s">
        <v>2099</v>
      </c>
      <c r="E349" s="2" t="s">
        <v>2100</v>
      </c>
      <c r="F349" s="2" t="s">
        <v>1610</v>
      </c>
      <c r="G349" s="2" t="s">
        <v>1968</v>
      </c>
      <c r="H349" s="2"/>
      <c r="I349" s="2" t="s">
        <v>393</v>
      </c>
      <c r="J349" s="2" t="s">
        <v>293</v>
      </c>
      <c r="K349" s="2" t="s">
        <v>4664</v>
      </c>
      <c r="L349" s="2" t="s">
        <v>4636</v>
      </c>
      <c r="M349" s="2" t="s">
        <v>4684</v>
      </c>
      <c r="N349" s="3">
        <v>42706</v>
      </c>
      <c r="O349" s="2" t="s">
        <v>2102</v>
      </c>
      <c r="P349" s="2" t="s">
        <v>3496</v>
      </c>
      <c r="Q349" s="2" t="s">
        <v>1999</v>
      </c>
      <c r="R349" s="2" t="s">
        <v>3842</v>
      </c>
      <c r="S349" s="2" t="s">
        <v>3737</v>
      </c>
      <c r="T349" s="2" t="s">
        <v>3854</v>
      </c>
      <c r="U349" s="2" t="s">
        <v>4642</v>
      </c>
      <c r="V349" s="2">
        <v>0.44</v>
      </c>
      <c r="W349" s="2">
        <v>1667</v>
      </c>
      <c r="X349" s="23">
        <v>0.44</v>
      </c>
      <c r="Y349" s="9">
        <v>1775</v>
      </c>
      <c r="Z349" s="17">
        <f t="shared" si="8"/>
        <v>7.525716000000001</v>
      </c>
      <c r="AA349" s="2" t="s">
        <v>351</v>
      </c>
      <c r="AB349" s="2" t="s">
        <v>40</v>
      </c>
      <c r="AC349" s="2" t="s">
        <v>3332</v>
      </c>
      <c r="AD349" s="2" t="s">
        <v>43</v>
      </c>
      <c r="AE349" s="2" t="s">
        <v>42</v>
      </c>
      <c r="AF349" s="2"/>
      <c r="AG349" s="4"/>
    </row>
    <row r="350" spans="1:33" x14ac:dyDescent="0.25">
      <c r="A350" s="2">
        <v>2016</v>
      </c>
      <c r="B350" s="2">
        <v>506</v>
      </c>
      <c r="C350" s="2" t="s">
        <v>1564</v>
      </c>
      <c r="D350" s="2" t="s">
        <v>1565</v>
      </c>
      <c r="E350" s="2" t="s">
        <v>1566</v>
      </c>
      <c r="F350" s="2" t="s">
        <v>1567</v>
      </c>
      <c r="G350" s="2" t="s">
        <v>1568</v>
      </c>
      <c r="H350" s="2"/>
      <c r="I350" s="2" t="s">
        <v>393</v>
      </c>
      <c r="J350" s="2" t="s">
        <v>347</v>
      </c>
      <c r="K350" s="2" t="s">
        <v>1569</v>
      </c>
      <c r="L350" s="2" t="s">
        <v>4636</v>
      </c>
      <c r="M350" s="2" t="s">
        <v>4684</v>
      </c>
      <c r="N350" s="3">
        <v>42621</v>
      </c>
      <c r="O350" s="2" t="s">
        <v>1570</v>
      </c>
      <c r="P350" s="2" t="s">
        <v>2091</v>
      </c>
      <c r="Q350" s="2" t="s">
        <v>1571</v>
      </c>
      <c r="R350" s="2" t="s">
        <v>1577</v>
      </c>
      <c r="S350" s="2" t="s">
        <v>3814</v>
      </c>
      <c r="T350" s="2" t="s">
        <v>3931</v>
      </c>
      <c r="U350" s="2" t="s">
        <v>4642</v>
      </c>
      <c r="V350" s="2">
        <v>0.45</v>
      </c>
      <c r="W350" s="2">
        <v>1600</v>
      </c>
      <c r="X350" s="23">
        <v>0.45</v>
      </c>
      <c r="Y350" s="2">
        <v>1775</v>
      </c>
      <c r="Z350" s="17">
        <f t="shared" si="8"/>
        <v>7.6967550000000005</v>
      </c>
      <c r="AA350" s="2" t="s">
        <v>351</v>
      </c>
      <c r="AB350" s="2" t="s">
        <v>40</v>
      </c>
      <c r="AC350" s="2" t="s">
        <v>3332</v>
      </c>
      <c r="AD350" s="2" t="s">
        <v>43</v>
      </c>
      <c r="AE350" s="2" t="s">
        <v>42</v>
      </c>
      <c r="AF350" s="2"/>
      <c r="AG350" s="4"/>
    </row>
    <row r="351" spans="1:33" x14ac:dyDescent="0.25">
      <c r="A351" s="2">
        <v>2014</v>
      </c>
      <c r="B351" s="2">
        <v>189</v>
      </c>
      <c r="C351" s="2" t="s">
        <v>1564</v>
      </c>
      <c r="D351" s="2" t="s">
        <v>1565</v>
      </c>
      <c r="E351" s="2" t="s">
        <v>1566</v>
      </c>
      <c r="F351" s="2" t="s">
        <v>1567</v>
      </c>
      <c r="G351" s="2" t="s">
        <v>1568</v>
      </c>
      <c r="H351" s="2"/>
      <c r="I351" s="2" t="s">
        <v>393</v>
      </c>
      <c r="J351" s="2" t="s">
        <v>346</v>
      </c>
      <c r="K351" s="2" t="s">
        <v>1569</v>
      </c>
      <c r="L351" s="2" t="s">
        <v>4636</v>
      </c>
      <c r="M351" s="2" t="s">
        <v>4684</v>
      </c>
      <c r="N351" s="3">
        <v>41899</v>
      </c>
      <c r="O351" s="2" t="s">
        <v>1570</v>
      </c>
      <c r="P351" s="2" t="s">
        <v>2156</v>
      </c>
      <c r="Q351" s="2" t="s">
        <v>1571</v>
      </c>
      <c r="R351" s="2" t="s">
        <v>1577</v>
      </c>
      <c r="S351" s="2" t="s">
        <v>2154</v>
      </c>
      <c r="T351" s="2" t="s">
        <v>2157</v>
      </c>
      <c r="U351" s="2" t="s">
        <v>4642</v>
      </c>
      <c r="V351" s="2">
        <v>0.46</v>
      </c>
      <c r="W351" s="2">
        <v>1780</v>
      </c>
      <c r="X351" s="23">
        <v>0.46</v>
      </c>
      <c r="Y351" s="2">
        <v>1775</v>
      </c>
      <c r="Z351" s="17">
        <f t="shared" si="8"/>
        <v>7.8677940000000008</v>
      </c>
      <c r="AA351" s="2" t="s">
        <v>351</v>
      </c>
      <c r="AB351" s="2" t="s">
        <v>275</v>
      </c>
      <c r="AC351" s="2" t="s">
        <v>41</v>
      </c>
      <c r="AD351" s="2" t="s">
        <v>42</v>
      </c>
      <c r="AE351" s="2" t="s">
        <v>43</v>
      </c>
      <c r="AF351" s="2"/>
      <c r="AG351" s="4"/>
    </row>
    <row r="352" spans="1:33" x14ac:dyDescent="0.25">
      <c r="A352" s="2">
        <v>2016</v>
      </c>
      <c r="B352" s="2">
        <v>1148</v>
      </c>
      <c r="C352" s="2" t="s">
        <v>3393</v>
      </c>
      <c r="D352" s="2" t="s">
        <v>3394</v>
      </c>
      <c r="E352" s="2" t="s">
        <v>3395</v>
      </c>
      <c r="F352" s="2" t="s">
        <v>3396</v>
      </c>
      <c r="G352" s="2" t="s">
        <v>1889</v>
      </c>
      <c r="H352" s="2"/>
      <c r="I352" s="2" t="s">
        <v>484</v>
      </c>
      <c r="J352" s="2" t="s">
        <v>291</v>
      </c>
      <c r="K352" s="2" t="s">
        <v>3415</v>
      </c>
      <c r="L352" s="2" t="s">
        <v>4636</v>
      </c>
      <c r="M352" s="2"/>
      <c r="N352" s="3">
        <v>42450</v>
      </c>
      <c r="O352" s="2" t="s">
        <v>3887</v>
      </c>
      <c r="P352" s="2" t="s">
        <v>1656</v>
      </c>
      <c r="Q352" s="2" t="s">
        <v>3418</v>
      </c>
      <c r="R352" s="2" t="s">
        <v>3525</v>
      </c>
      <c r="S352" s="2" t="s">
        <v>3903</v>
      </c>
      <c r="T352" s="2" t="s">
        <v>1803</v>
      </c>
      <c r="U352" s="2" t="s">
        <v>4642</v>
      </c>
      <c r="V352" s="2">
        <v>0.41</v>
      </c>
      <c r="W352" s="2">
        <v>2264</v>
      </c>
      <c r="X352" s="23">
        <v>0.41</v>
      </c>
      <c r="Y352" s="2">
        <v>2370</v>
      </c>
      <c r="Z352" s="17">
        <f t="shared" si="8"/>
        <v>9.3633012000000022</v>
      </c>
      <c r="AA352" s="2" t="s">
        <v>351</v>
      </c>
      <c r="AB352" s="2" t="s">
        <v>40</v>
      </c>
      <c r="AC352" s="2" t="s">
        <v>3332</v>
      </c>
      <c r="AD352" s="2" t="s">
        <v>43</v>
      </c>
      <c r="AE352" s="2" t="s">
        <v>42</v>
      </c>
      <c r="AF352" s="2"/>
      <c r="AG352" s="4"/>
    </row>
    <row r="353" spans="1:33" x14ac:dyDescent="0.25">
      <c r="A353" s="2">
        <v>2016</v>
      </c>
      <c r="B353" s="2">
        <v>1149</v>
      </c>
      <c r="C353" s="2" t="s">
        <v>3393</v>
      </c>
      <c r="D353" s="2" t="s">
        <v>3394</v>
      </c>
      <c r="E353" s="2" t="s">
        <v>3395</v>
      </c>
      <c r="F353" s="2" t="s">
        <v>3396</v>
      </c>
      <c r="G353" s="2" t="s">
        <v>1889</v>
      </c>
      <c r="H353" s="2"/>
      <c r="I353" s="2" t="s">
        <v>484</v>
      </c>
      <c r="J353" s="2" t="s">
        <v>293</v>
      </c>
      <c r="K353" s="2" t="s">
        <v>3397</v>
      </c>
      <c r="L353" s="2" t="s">
        <v>4636</v>
      </c>
      <c r="M353" s="2"/>
      <c r="N353" s="3">
        <v>42450</v>
      </c>
      <c r="O353" s="2" t="s">
        <v>3887</v>
      </c>
      <c r="P353" s="2" t="s">
        <v>1656</v>
      </c>
      <c r="Q353" s="2" t="s">
        <v>3418</v>
      </c>
      <c r="R353" s="2" t="s">
        <v>3525</v>
      </c>
      <c r="S353" s="2" t="s">
        <v>3904</v>
      </c>
      <c r="T353" s="2" t="s">
        <v>1803</v>
      </c>
      <c r="U353" s="2" t="s">
        <v>4642</v>
      </c>
      <c r="V353" s="2">
        <v>0.41</v>
      </c>
      <c r="W353" s="2">
        <v>2329</v>
      </c>
      <c r="X353" s="23">
        <v>0.41</v>
      </c>
      <c r="Y353" s="2">
        <v>2370</v>
      </c>
      <c r="Z353" s="17">
        <f t="shared" si="8"/>
        <v>9.3633012000000022</v>
      </c>
      <c r="AA353" s="2" t="s">
        <v>351</v>
      </c>
      <c r="AB353" s="2" t="s">
        <v>40</v>
      </c>
      <c r="AC353" s="2" t="s">
        <v>3332</v>
      </c>
      <c r="AD353" s="2" t="s">
        <v>43</v>
      </c>
      <c r="AE353" s="2" t="s">
        <v>42</v>
      </c>
      <c r="AF353" s="2"/>
      <c r="AG353" s="4"/>
    </row>
    <row r="354" spans="1:33" x14ac:dyDescent="0.25">
      <c r="A354" s="2">
        <v>2016</v>
      </c>
      <c r="B354" s="2">
        <v>1158</v>
      </c>
      <c r="C354" s="2" t="s">
        <v>3393</v>
      </c>
      <c r="D354" s="2" t="s">
        <v>3394</v>
      </c>
      <c r="E354" s="2" t="s">
        <v>3395</v>
      </c>
      <c r="F354" s="2" t="s">
        <v>3396</v>
      </c>
      <c r="G354" s="2" t="s">
        <v>1889</v>
      </c>
      <c r="H354" s="2"/>
      <c r="I354" s="2" t="s">
        <v>484</v>
      </c>
      <c r="J354" s="2" t="s">
        <v>347</v>
      </c>
      <c r="K354" s="2" t="s">
        <v>3424</v>
      </c>
      <c r="L354" s="2" t="s">
        <v>4636</v>
      </c>
      <c r="M354" s="2"/>
      <c r="N354" s="3">
        <v>42451</v>
      </c>
      <c r="O354" s="2" t="s">
        <v>3802</v>
      </c>
      <c r="P354" s="2" t="s">
        <v>1656</v>
      </c>
      <c r="Q354" s="2" t="s">
        <v>3418</v>
      </c>
      <c r="R354" s="2" t="s">
        <v>1797</v>
      </c>
      <c r="S354" s="2" t="s">
        <v>3805</v>
      </c>
      <c r="T354" s="2" t="s">
        <v>1803</v>
      </c>
      <c r="U354" s="2" t="s">
        <v>4642</v>
      </c>
      <c r="V354" s="2">
        <v>0.41</v>
      </c>
      <c r="W354" s="2">
        <v>2281</v>
      </c>
      <c r="X354" s="23">
        <v>0.41</v>
      </c>
      <c r="Y354" s="2">
        <v>2370</v>
      </c>
      <c r="Z354" s="17">
        <f t="shared" si="8"/>
        <v>9.3633012000000022</v>
      </c>
      <c r="AA354" s="2" t="s">
        <v>351</v>
      </c>
      <c r="AB354" s="2" t="s">
        <v>40</v>
      </c>
      <c r="AC354" s="2" t="s">
        <v>3332</v>
      </c>
      <c r="AD354" s="2" t="s">
        <v>43</v>
      </c>
      <c r="AE354" s="2" t="s">
        <v>42</v>
      </c>
      <c r="AF354" s="2"/>
      <c r="AG354" s="4"/>
    </row>
    <row r="355" spans="1:33" x14ac:dyDescent="0.25">
      <c r="A355" s="2">
        <v>2016</v>
      </c>
      <c r="B355" s="2">
        <v>1379</v>
      </c>
      <c r="C355" s="2" t="s">
        <v>3990</v>
      </c>
      <c r="D355" s="2" t="s">
        <v>3991</v>
      </c>
      <c r="E355" s="2" t="s">
        <v>3992</v>
      </c>
      <c r="F355" s="2" t="s">
        <v>486</v>
      </c>
      <c r="G355" s="2" t="s">
        <v>487</v>
      </c>
      <c r="H355" s="2"/>
      <c r="I355" s="2" t="s">
        <v>488</v>
      </c>
      <c r="J355" s="2" t="s">
        <v>31</v>
      </c>
      <c r="K355" s="2" t="s">
        <v>3993</v>
      </c>
      <c r="L355" s="2" t="s">
        <v>4636</v>
      </c>
      <c r="M355" s="2"/>
      <c r="N355" s="3">
        <v>42509</v>
      </c>
      <c r="O355" s="2" t="s">
        <v>3887</v>
      </c>
      <c r="P355" s="2" t="s">
        <v>1892</v>
      </c>
      <c r="Q355" s="2" t="s">
        <v>3418</v>
      </c>
      <c r="R355" s="2" t="s">
        <v>4295</v>
      </c>
      <c r="S355" s="2" t="s">
        <v>4237</v>
      </c>
      <c r="T355" s="2" t="s">
        <v>4297</v>
      </c>
      <c r="U355" s="2" t="s">
        <v>4641</v>
      </c>
      <c r="V355" s="2">
        <v>2.0299999999999998</v>
      </c>
      <c r="W355" s="2">
        <v>2202</v>
      </c>
      <c r="X355" s="23">
        <f>V355*454/W355</f>
        <v>0.41853769300635779</v>
      </c>
      <c r="Y355" s="2">
        <v>2370</v>
      </c>
      <c r="Z355" s="17">
        <f t="shared" si="8"/>
        <v>9.5582792272479562</v>
      </c>
      <c r="AA355" s="2" t="s">
        <v>351</v>
      </c>
      <c r="AB355" s="2" t="s">
        <v>40</v>
      </c>
      <c r="AC355" s="2" t="s">
        <v>3332</v>
      </c>
      <c r="AD355" s="2" t="s">
        <v>43</v>
      </c>
      <c r="AE355" s="2" t="s">
        <v>42</v>
      </c>
      <c r="AF355" s="2"/>
      <c r="AG355" s="4"/>
    </row>
    <row r="356" spans="1:33" x14ac:dyDescent="0.25">
      <c r="A356" s="2">
        <v>2014</v>
      </c>
      <c r="B356" s="2">
        <v>639</v>
      </c>
      <c r="C356" s="2" t="s">
        <v>1564</v>
      </c>
      <c r="D356" s="2" t="s">
        <v>1565</v>
      </c>
      <c r="E356" s="2" t="s">
        <v>1566</v>
      </c>
      <c r="F356" s="2" t="s">
        <v>1567</v>
      </c>
      <c r="G356" s="2" t="s">
        <v>1568</v>
      </c>
      <c r="H356" s="2"/>
      <c r="I356" s="2" t="s">
        <v>393</v>
      </c>
      <c r="J356" s="2" t="s">
        <v>346</v>
      </c>
      <c r="K356" s="2" t="s">
        <v>1569</v>
      </c>
      <c r="L356" s="2" t="s">
        <v>4636</v>
      </c>
      <c r="M356" s="2" t="s">
        <v>4684</v>
      </c>
      <c r="N356" s="3">
        <v>41898</v>
      </c>
      <c r="O356" s="2" t="s">
        <v>1570</v>
      </c>
      <c r="P356" s="2" t="s">
        <v>2156</v>
      </c>
      <c r="Q356" s="2" t="s">
        <v>1571</v>
      </c>
      <c r="R356" s="2" t="s">
        <v>1577</v>
      </c>
      <c r="S356" s="2" t="s">
        <v>2154</v>
      </c>
      <c r="T356" s="2" t="s">
        <v>2157</v>
      </c>
      <c r="U356" s="2" t="s">
        <v>4642</v>
      </c>
      <c r="V356" s="2">
        <v>0.46</v>
      </c>
      <c r="W356" s="2">
        <v>1780</v>
      </c>
      <c r="X356" s="23">
        <v>0.46</v>
      </c>
      <c r="Y356" s="2">
        <v>1775</v>
      </c>
      <c r="Z356" s="17">
        <f t="shared" si="8"/>
        <v>7.8677940000000008</v>
      </c>
      <c r="AA356" s="2" t="s">
        <v>351</v>
      </c>
      <c r="AB356" s="2" t="s">
        <v>275</v>
      </c>
      <c r="AC356" s="2" t="s">
        <v>41</v>
      </c>
      <c r="AD356" s="2" t="s">
        <v>42</v>
      </c>
      <c r="AE356" s="2" t="s">
        <v>43</v>
      </c>
      <c r="AF356" s="2"/>
      <c r="AG356" s="4"/>
    </row>
    <row r="357" spans="1:33" x14ac:dyDescent="0.25">
      <c r="A357" s="2">
        <v>2014</v>
      </c>
      <c r="B357" s="2">
        <v>675</v>
      </c>
      <c r="C357" s="2" t="s">
        <v>1564</v>
      </c>
      <c r="D357" s="2" t="s">
        <v>1565</v>
      </c>
      <c r="E357" s="2" t="s">
        <v>1566</v>
      </c>
      <c r="F357" s="2" t="s">
        <v>1567</v>
      </c>
      <c r="G357" s="2" t="s">
        <v>1568</v>
      </c>
      <c r="H357" s="2"/>
      <c r="I357" s="2" t="s">
        <v>393</v>
      </c>
      <c r="J357" s="2" t="s">
        <v>346</v>
      </c>
      <c r="K357" s="2" t="s">
        <v>1569</v>
      </c>
      <c r="L357" s="2" t="s">
        <v>4636</v>
      </c>
      <c r="M357" s="2" t="s">
        <v>4684</v>
      </c>
      <c r="N357" s="3">
        <v>41900</v>
      </c>
      <c r="O357" s="2" t="s">
        <v>1570</v>
      </c>
      <c r="P357" s="2" t="s">
        <v>2156</v>
      </c>
      <c r="Q357" s="2" t="s">
        <v>1571</v>
      </c>
      <c r="R357" s="2" t="s">
        <v>1577</v>
      </c>
      <c r="S357" s="2" t="s">
        <v>2154</v>
      </c>
      <c r="T357" s="2" t="s">
        <v>2157</v>
      </c>
      <c r="U357" s="2" t="s">
        <v>4642</v>
      </c>
      <c r="V357" s="2">
        <v>0.46</v>
      </c>
      <c r="W357" s="2">
        <v>1780</v>
      </c>
      <c r="X357" s="23">
        <v>0.46</v>
      </c>
      <c r="Y357" s="2">
        <v>1775</v>
      </c>
      <c r="Z357" s="17">
        <f t="shared" si="8"/>
        <v>7.8677940000000008</v>
      </c>
      <c r="AA357" s="2" t="s">
        <v>351</v>
      </c>
      <c r="AB357" s="2" t="s">
        <v>275</v>
      </c>
      <c r="AC357" s="2" t="s">
        <v>41</v>
      </c>
      <c r="AD357" s="2" t="s">
        <v>42</v>
      </c>
      <c r="AE357" s="2" t="s">
        <v>43</v>
      </c>
      <c r="AF357" s="2"/>
      <c r="AG357" s="4"/>
    </row>
    <row r="358" spans="1:33" x14ac:dyDescent="0.25">
      <c r="A358" s="2">
        <v>2016</v>
      </c>
      <c r="B358" s="2">
        <v>439</v>
      </c>
      <c r="C358" s="2" t="s">
        <v>2098</v>
      </c>
      <c r="D358" s="2" t="s">
        <v>2099</v>
      </c>
      <c r="E358" s="2" t="s">
        <v>2100</v>
      </c>
      <c r="F358" s="2" t="s">
        <v>1610</v>
      </c>
      <c r="G358" s="2" t="s">
        <v>1968</v>
      </c>
      <c r="H358" s="2"/>
      <c r="I358" s="2" t="s">
        <v>393</v>
      </c>
      <c r="J358" s="2" t="s">
        <v>31</v>
      </c>
      <c r="K358" s="2" t="s">
        <v>4658</v>
      </c>
      <c r="L358" s="2" t="s">
        <v>4636</v>
      </c>
      <c r="M358" s="2" t="s">
        <v>4684</v>
      </c>
      <c r="N358" s="3">
        <v>42706</v>
      </c>
      <c r="O358" s="2" t="s">
        <v>2102</v>
      </c>
      <c r="P358" s="2" t="s">
        <v>3496</v>
      </c>
      <c r="Q358" s="2" t="s">
        <v>1999</v>
      </c>
      <c r="R358" s="2" t="s">
        <v>3842</v>
      </c>
      <c r="S358" s="2" t="s">
        <v>3819</v>
      </c>
      <c r="T358" s="2" t="s">
        <v>3845</v>
      </c>
      <c r="U358" s="2" t="s">
        <v>4642</v>
      </c>
      <c r="V358" s="2">
        <v>0.46</v>
      </c>
      <c r="W358" s="2">
        <v>1664</v>
      </c>
      <c r="X358" s="23">
        <v>0.46</v>
      </c>
      <c r="Y358" s="9">
        <v>1775</v>
      </c>
      <c r="Z358" s="17">
        <f t="shared" si="8"/>
        <v>7.8677940000000008</v>
      </c>
      <c r="AA358" s="2" t="s">
        <v>351</v>
      </c>
      <c r="AB358" s="2" t="s">
        <v>40</v>
      </c>
      <c r="AC358" s="2" t="s">
        <v>3332</v>
      </c>
      <c r="AD358" s="2" t="s">
        <v>43</v>
      </c>
      <c r="AE358" s="2" t="s">
        <v>42</v>
      </c>
      <c r="AF358" s="2"/>
      <c r="AG358" s="4"/>
    </row>
    <row r="359" spans="1:33" x14ac:dyDescent="0.25">
      <c r="A359" s="2">
        <v>2016</v>
      </c>
      <c r="B359" s="2">
        <v>502</v>
      </c>
      <c r="C359" s="2" t="s">
        <v>1564</v>
      </c>
      <c r="D359" s="2" t="s">
        <v>1565</v>
      </c>
      <c r="E359" s="2" t="s">
        <v>1566</v>
      </c>
      <c r="F359" s="2" t="s">
        <v>1567</v>
      </c>
      <c r="G359" s="2" t="s">
        <v>1568</v>
      </c>
      <c r="H359" s="2"/>
      <c r="I359" s="2" t="s">
        <v>393</v>
      </c>
      <c r="J359" s="2" t="s">
        <v>291</v>
      </c>
      <c r="K359" s="2" t="s">
        <v>1569</v>
      </c>
      <c r="L359" s="2" t="s">
        <v>4636</v>
      </c>
      <c r="M359" s="2" t="s">
        <v>4684</v>
      </c>
      <c r="N359" s="3">
        <v>42621</v>
      </c>
      <c r="O359" s="2" t="s">
        <v>1570</v>
      </c>
      <c r="P359" s="2" t="s">
        <v>2091</v>
      </c>
      <c r="Q359" s="2" t="s">
        <v>1571</v>
      </c>
      <c r="R359" s="2" t="s">
        <v>1577</v>
      </c>
      <c r="S359" s="2" t="s">
        <v>3814</v>
      </c>
      <c r="T359" s="2" t="s">
        <v>3925</v>
      </c>
      <c r="U359" s="2" t="s">
        <v>4642</v>
      </c>
      <c r="V359" s="2">
        <v>0.46</v>
      </c>
      <c r="W359" s="2">
        <v>1600</v>
      </c>
      <c r="X359" s="23">
        <v>0.46</v>
      </c>
      <c r="Y359" s="2">
        <v>1775</v>
      </c>
      <c r="Z359" s="17">
        <f t="shared" si="8"/>
        <v>7.8677940000000008</v>
      </c>
      <c r="AA359" s="2" t="s">
        <v>351</v>
      </c>
      <c r="AB359" s="2" t="s">
        <v>40</v>
      </c>
      <c r="AC359" s="2" t="s">
        <v>3332</v>
      </c>
      <c r="AD359" s="2" t="s">
        <v>43</v>
      </c>
      <c r="AE359" s="2" t="s">
        <v>42</v>
      </c>
      <c r="AF359" s="2"/>
      <c r="AG359" s="4"/>
    </row>
    <row r="360" spans="1:33" x14ac:dyDescent="0.25">
      <c r="A360" s="2">
        <v>2016</v>
      </c>
      <c r="B360" s="2">
        <v>503</v>
      </c>
      <c r="C360" s="2" t="s">
        <v>1564</v>
      </c>
      <c r="D360" s="2" t="s">
        <v>1565</v>
      </c>
      <c r="E360" s="2" t="s">
        <v>1566</v>
      </c>
      <c r="F360" s="2" t="s">
        <v>1567</v>
      </c>
      <c r="G360" s="2" t="s">
        <v>1568</v>
      </c>
      <c r="H360" s="2"/>
      <c r="I360" s="2" t="s">
        <v>393</v>
      </c>
      <c r="J360" s="2" t="s">
        <v>293</v>
      </c>
      <c r="K360" s="2" t="s">
        <v>1569</v>
      </c>
      <c r="L360" s="2" t="s">
        <v>4636</v>
      </c>
      <c r="M360" s="2" t="s">
        <v>4684</v>
      </c>
      <c r="N360" s="3">
        <v>42621</v>
      </c>
      <c r="O360" s="2" t="s">
        <v>1570</v>
      </c>
      <c r="P360" s="2" t="s">
        <v>2091</v>
      </c>
      <c r="Q360" s="2" t="s">
        <v>1571</v>
      </c>
      <c r="R360" s="2" t="s">
        <v>1577</v>
      </c>
      <c r="S360" s="2" t="s">
        <v>3926</v>
      </c>
      <c r="T360" s="2" t="s">
        <v>3927</v>
      </c>
      <c r="U360" s="2" t="s">
        <v>4642</v>
      </c>
      <c r="V360" s="2">
        <v>0.46</v>
      </c>
      <c r="W360" s="2">
        <v>1628</v>
      </c>
      <c r="X360" s="23">
        <v>0.46</v>
      </c>
      <c r="Y360" s="2">
        <v>1775</v>
      </c>
      <c r="Z360" s="17">
        <f t="shared" si="8"/>
        <v>7.8677940000000008</v>
      </c>
      <c r="AA360" s="2" t="s">
        <v>351</v>
      </c>
      <c r="AB360" s="2" t="s">
        <v>40</v>
      </c>
      <c r="AC360" s="2" t="s">
        <v>3332</v>
      </c>
      <c r="AD360" s="2" t="s">
        <v>43</v>
      </c>
      <c r="AE360" s="2" t="s">
        <v>42</v>
      </c>
      <c r="AF360" s="2"/>
      <c r="AG360" s="4"/>
    </row>
    <row r="361" spans="1:33" x14ac:dyDescent="0.25">
      <c r="A361" s="2">
        <v>2016</v>
      </c>
      <c r="B361" s="2">
        <v>505</v>
      </c>
      <c r="C361" s="2" t="s">
        <v>1564</v>
      </c>
      <c r="D361" s="2" t="s">
        <v>1565</v>
      </c>
      <c r="E361" s="2" t="s">
        <v>1566</v>
      </c>
      <c r="F361" s="2" t="s">
        <v>1567</v>
      </c>
      <c r="G361" s="2" t="s">
        <v>1568</v>
      </c>
      <c r="H361" s="2"/>
      <c r="I361" s="2" t="s">
        <v>393</v>
      </c>
      <c r="J361" s="2" t="s">
        <v>394</v>
      </c>
      <c r="K361" s="2" t="s">
        <v>1569</v>
      </c>
      <c r="L361" s="2" t="s">
        <v>4636</v>
      </c>
      <c r="M361" s="2" t="s">
        <v>4684</v>
      </c>
      <c r="N361" s="3">
        <v>42621</v>
      </c>
      <c r="O361" s="2" t="s">
        <v>1570</v>
      </c>
      <c r="P361" s="2" t="s">
        <v>2091</v>
      </c>
      <c r="Q361" s="2" t="s">
        <v>1571</v>
      </c>
      <c r="R361" s="2" t="s">
        <v>1577</v>
      </c>
      <c r="S361" s="2" t="s">
        <v>3814</v>
      </c>
      <c r="T361" s="2" t="s">
        <v>3930</v>
      </c>
      <c r="U361" s="2" t="s">
        <v>4642</v>
      </c>
      <c r="V361" s="2">
        <v>0.47</v>
      </c>
      <c r="W361" s="2">
        <v>1600</v>
      </c>
      <c r="X361" s="23">
        <v>0.47</v>
      </c>
      <c r="Y361" s="2">
        <v>1775</v>
      </c>
      <c r="Z361" s="17">
        <f t="shared" si="8"/>
        <v>8.0388330000000003</v>
      </c>
      <c r="AA361" s="2" t="s">
        <v>351</v>
      </c>
      <c r="AB361" s="2" t="s">
        <v>40</v>
      </c>
      <c r="AC361" s="2" t="s">
        <v>3332</v>
      </c>
      <c r="AD361" s="2" t="s">
        <v>43</v>
      </c>
      <c r="AE361" s="2" t="s">
        <v>42</v>
      </c>
      <c r="AF361" s="2"/>
      <c r="AG361" s="4"/>
    </row>
    <row r="362" spans="1:33" x14ac:dyDescent="0.25">
      <c r="A362" s="2">
        <v>2016</v>
      </c>
      <c r="B362" s="2">
        <v>1340</v>
      </c>
      <c r="C362" s="2" t="s">
        <v>2125</v>
      </c>
      <c r="D362" s="2" t="s">
        <v>2126</v>
      </c>
      <c r="E362" s="2" t="s">
        <v>2127</v>
      </c>
      <c r="F362" s="2" t="s">
        <v>1967</v>
      </c>
      <c r="G362" s="2" t="s">
        <v>1968</v>
      </c>
      <c r="H362" s="2"/>
      <c r="I362" s="2" t="s">
        <v>488</v>
      </c>
      <c r="J362" s="2" t="s">
        <v>206</v>
      </c>
      <c r="K362" s="2" t="s">
        <v>2128</v>
      </c>
      <c r="L362" s="2" t="s">
        <v>4636</v>
      </c>
      <c r="M362" s="2" t="s">
        <v>4684</v>
      </c>
      <c r="N362" s="3">
        <v>42527</v>
      </c>
      <c r="O362" s="2" t="s">
        <v>2129</v>
      </c>
      <c r="P362" s="2" t="s">
        <v>2091</v>
      </c>
      <c r="Q362" s="2" t="s">
        <v>1675</v>
      </c>
      <c r="R362" s="2" t="s">
        <v>4146</v>
      </c>
      <c r="S362" s="2" t="s">
        <v>3985</v>
      </c>
      <c r="T362" s="2" t="s">
        <v>4262</v>
      </c>
      <c r="U362" s="2" t="s">
        <v>4642</v>
      </c>
      <c r="V362" s="2">
        <v>0.47</v>
      </c>
      <c r="W362" s="2">
        <v>1720</v>
      </c>
      <c r="X362" s="23">
        <v>0.47</v>
      </c>
      <c r="Y362" s="7">
        <v>1775</v>
      </c>
      <c r="Z362" s="17">
        <f t="shared" si="8"/>
        <v>8.0388330000000003</v>
      </c>
      <c r="AA362" s="2" t="s">
        <v>861</v>
      </c>
      <c r="AB362" s="2" t="s">
        <v>1291</v>
      </c>
      <c r="AC362" s="2" t="s">
        <v>3332</v>
      </c>
      <c r="AD362" s="2" t="s">
        <v>43</v>
      </c>
      <c r="AE362" s="2" t="s">
        <v>42</v>
      </c>
      <c r="AF362" s="2"/>
      <c r="AG362" s="4"/>
    </row>
    <row r="363" spans="1:33" x14ac:dyDescent="0.25">
      <c r="A363" s="2">
        <v>2014</v>
      </c>
      <c r="B363" s="2">
        <v>437</v>
      </c>
      <c r="C363" s="2" t="s">
        <v>2098</v>
      </c>
      <c r="D363" s="2" t="s">
        <v>2099</v>
      </c>
      <c r="E363" s="2" t="s">
        <v>2100</v>
      </c>
      <c r="F363" s="2" t="s">
        <v>1610</v>
      </c>
      <c r="G363" s="2" t="s">
        <v>1968</v>
      </c>
      <c r="H363" s="2"/>
      <c r="I363" s="2" t="s">
        <v>393</v>
      </c>
      <c r="J363" s="2" t="s">
        <v>206</v>
      </c>
      <c r="K363" s="2" t="s">
        <v>4661</v>
      </c>
      <c r="L363" s="2" t="s">
        <v>4636</v>
      </c>
      <c r="M363" s="2" t="s">
        <v>4684</v>
      </c>
      <c r="N363" s="3">
        <v>41988</v>
      </c>
      <c r="O363" s="2" t="s">
        <v>2102</v>
      </c>
      <c r="P363" s="2" t="s">
        <v>1613</v>
      </c>
      <c r="Q363" s="2" t="s">
        <v>1999</v>
      </c>
      <c r="R363" s="2" t="s">
        <v>2342</v>
      </c>
      <c r="S363" s="2" t="s">
        <v>2363</v>
      </c>
      <c r="T363" s="2" t="s">
        <v>2365</v>
      </c>
      <c r="U363" s="2" t="s">
        <v>4642</v>
      </c>
      <c r="V363" s="2">
        <v>0.5</v>
      </c>
      <c r="W363" s="2">
        <v>1604</v>
      </c>
      <c r="X363" s="23">
        <v>0.5</v>
      </c>
      <c r="Y363" s="9">
        <v>1775</v>
      </c>
      <c r="Z363" s="17">
        <f t="shared" si="8"/>
        <v>8.5519499999999997</v>
      </c>
      <c r="AA363" s="2" t="s">
        <v>351</v>
      </c>
      <c r="AB363" s="2" t="s">
        <v>275</v>
      </c>
      <c r="AC363" s="2" t="s">
        <v>41</v>
      </c>
      <c r="AD363" s="2" t="s">
        <v>42</v>
      </c>
      <c r="AE363" s="2" t="s">
        <v>43</v>
      </c>
      <c r="AF363" s="2"/>
      <c r="AG363" s="4"/>
    </row>
    <row r="364" spans="1:33" x14ac:dyDescent="0.25">
      <c r="A364" s="2">
        <v>2014</v>
      </c>
      <c r="B364" s="2">
        <v>466</v>
      </c>
      <c r="C364" s="2" t="s">
        <v>2098</v>
      </c>
      <c r="D364" s="2" t="s">
        <v>2099</v>
      </c>
      <c r="E364" s="2" t="s">
        <v>2100</v>
      </c>
      <c r="F364" s="2" t="s">
        <v>1610</v>
      </c>
      <c r="G364" s="2" t="s">
        <v>1968</v>
      </c>
      <c r="H364" s="2"/>
      <c r="I364" s="2" t="s">
        <v>393</v>
      </c>
      <c r="J364" s="2" t="s">
        <v>206</v>
      </c>
      <c r="K364" s="2" t="s">
        <v>4661</v>
      </c>
      <c r="L364" s="2" t="s">
        <v>4636</v>
      </c>
      <c r="M364" s="2" t="s">
        <v>4684</v>
      </c>
      <c r="N364" s="3">
        <v>41989</v>
      </c>
      <c r="O364" s="2" t="s">
        <v>2102</v>
      </c>
      <c r="P364" s="2" t="s">
        <v>1613</v>
      </c>
      <c r="Q364" s="2" t="s">
        <v>1999</v>
      </c>
      <c r="R364" s="2" t="s">
        <v>2342</v>
      </c>
      <c r="S364" s="2" t="s">
        <v>2363</v>
      </c>
      <c r="T364" s="2" t="s">
        <v>2365</v>
      </c>
      <c r="U364" s="2" t="s">
        <v>4642</v>
      </c>
      <c r="V364" s="2">
        <v>0.5</v>
      </c>
      <c r="W364" s="2">
        <v>1604</v>
      </c>
      <c r="X364" s="23">
        <v>0.5</v>
      </c>
      <c r="Y364" s="9">
        <v>1775</v>
      </c>
      <c r="Z364" s="17">
        <f t="shared" si="8"/>
        <v>8.5519499999999997</v>
      </c>
      <c r="AA364" s="2" t="s">
        <v>351</v>
      </c>
      <c r="AB364" s="2" t="s">
        <v>275</v>
      </c>
      <c r="AC364" s="2" t="s">
        <v>41</v>
      </c>
      <c r="AD364" s="2" t="s">
        <v>42</v>
      </c>
      <c r="AE364" s="2" t="s">
        <v>43</v>
      </c>
      <c r="AF364" s="2"/>
      <c r="AG364" s="4"/>
    </row>
    <row r="365" spans="1:33" x14ac:dyDescent="0.25">
      <c r="A365" s="2">
        <v>2014</v>
      </c>
      <c r="B365" s="2">
        <v>498</v>
      </c>
      <c r="C365" s="2" t="s">
        <v>2098</v>
      </c>
      <c r="D365" s="2" t="s">
        <v>2099</v>
      </c>
      <c r="E365" s="2" t="s">
        <v>2100</v>
      </c>
      <c r="F365" s="2" t="s">
        <v>1610</v>
      </c>
      <c r="G365" s="2" t="s">
        <v>1968</v>
      </c>
      <c r="H365" s="2"/>
      <c r="I365" s="2" t="s">
        <v>393</v>
      </c>
      <c r="J365" s="2" t="s">
        <v>206</v>
      </c>
      <c r="K365" s="2" t="s">
        <v>4661</v>
      </c>
      <c r="L365" s="2" t="s">
        <v>4636</v>
      </c>
      <c r="M365" s="2" t="s">
        <v>4684</v>
      </c>
      <c r="N365" s="3">
        <v>41990</v>
      </c>
      <c r="O365" s="2" t="s">
        <v>2102</v>
      </c>
      <c r="P365" s="2" t="s">
        <v>1613</v>
      </c>
      <c r="Q365" s="2" t="s">
        <v>1999</v>
      </c>
      <c r="R365" s="2" t="s">
        <v>2342</v>
      </c>
      <c r="S365" s="2" t="s">
        <v>2363</v>
      </c>
      <c r="T365" s="2" t="s">
        <v>2365</v>
      </c>
      <c r="U365" s="2" t="s">
        <v>4642</v>
      </c>
      <c r="V365" s="2">
        <v>0.5</v>
      </c>
      <c r="W365" s="2">
        <v>1604</v>
      </c>
      <c r="X365" s="23">
        <v>0.5</v>
      </c>
      <c r="Y365" s="9">
        <v>1775</v>
      </c>
      <c r="Z365" s="17">
        <f t="shared" si="8"/>
        <v>8.5519499999999997</v>
      </c>
      <c r="AA365" s="2" t="s">
        <v>351</v>
      </c>
      <c r="AB365" s="2" t="s">
        <v>275</v>
      </c>
      <c r="AC365" s="2" t="s">
        <v>41</v>
      </c>
      <c r="AD365" s="2" t="s">
        <v>42</v>
      </c>
      <c r="AE365" s="2" t="s">
        <v>43</v>
      </c>
      <c r="AF365" s="2"/>
      <c r="AG365" s="4"/>
    </row>
    <row r="366" spans="1:33" x14ac:dyDescent="0.25">
      <c r="A366" s="2">
        <v>2014</v>
      </c>
      <c r="B366" s="2">
        <v>1887</v>
      </c>
      <c r="C366" s="2" t="s">
        <v>2125</v>
      </c>
      <c r="D366" s="2" t="s">
        <v>2126</v>
      </c>
      <c r="E366" s="2" t="s">
        <v>2127</v>
      </c>
      <c r="F366" s="2" t="s">
        <v>1967</v>
      </c>
      <c r="G366" s="2" t="s">
        <v>1968</v>
      </c>
      <c r="H366" s="2"/>
      <c r="I366" s="2" t="s">
        <v>488</v>
      </c>
      <c r="J366" s="2" t="s">
        <v>206</v>
      </c>
      <c r="K366" s="2" t="s">
        <v>2128</v>
      </c>
      <c r="L366" s="2" t="s">
        <v>4636</v>
      </c>
      <c r="M366" s="2" t="s">
        <v>4684</v>
      </c>
      <c r="N366" s="3">
        <v>41813</v>
      </c>
      <c r="O366" s="2" t="s">
        <v>2129</v>
      </c>
      <c r="P366" s="2" t="s">
        <v>1231</v>
      </c>
      <c r="Q366" s="2" t="s">
        <v>2130</v>
      </c>
      <c r="R366" s="2" t="s">
        <v>3059</v>
      </c>
      <c r="S366" s="2" t="s">
        <v>2132</v>
      </c>
      <c r="T366" s="2" t="s">
        <v>3060</v>
      </c>
      <c r="U366" s="2" t="s">
        <v>4642</v>
      </c>
      <c r="V366" s="2">
        <v>0.5</v>
      </c>
      <c r="W366" s="2">
        <v>1627</v>
      </c>
      <c r="X366" s="23">
        <v>0.5</v>
      </c>
      <c r="Y366" s="7">
        <v>1775</v>
      </c>
      <c r="Z366" s="17">
        <f t="shared" si="8"/>
        <v>8.5519499999999997</v>
      </c>
      <c r="AA366" s="2" t="s">
        <v>351</v>
      </c>
      <c r="AB366" s="2" t="s">
        <v>40</v>
      </c>
      <c r="AC366" s="2" t="s">
        <v>41</v>
      </c>
      <c r="AD366" s="2" t="s">
        <v>42</v>
      </c>
      <c r="AE366" s="2" t="s">
        <v>43</v>
      </c>
      <c r="AF366" s="2"/>
      <c r="AG366" s="4"/>
    </row>
    <row r="367" spans="1:33" x14ac:dyDescent="0.25">
      <c r="A367" s="2">
        <v>2015</v>
      </c>
      <c r="B367" s="2">
        <v>228</v>
      </c>
      <c r="C367" s="2" t="s">
        <v>1641</v>
      </c>
      <c r="D367" s="2" t="s">
        <v>1642</v>
      </c>
      <c r="E367" s="2" t="s">
        <v>1643</v>
      </c>
      <c r="F367" s="2" t="s">
        <v>868</v>
      </c>
      <c r="G367" s="2" t="s">
        <v>869</v>
      </c>
      <c r="H367" s="2"/>
      <c r="I367" s="2" t="s">
        <v>393</v>
      </c>
      <c r="J367" s="2" t="s">
        <v>206</v>
      </c>
      <c r="K367" s="2" t="s">
        <v>1705</v>
      </c>
      <c r="L367" s="2" t="s">
        <v>4636</v>
      </c>
      <c r="M367" s="2" t="s">
        <v>4684</v>
      </c>
      <c r="N367" s="3">
        <v>42024</v>
      </c>
      <c r="O367" s="2" t="s">
        <v>1645</v>
      </c>
      <c r="P367" s="2" t="s">
        <v>1231</v>
      </c>
      <c r="Q367" s="2" t="s">
        <v>1664</v>
      </c>
      <c r="R367" s="2" t="s">
        <v>3384</v>
      </c>
      <c r="S367" s="2" t="s">
        <v>3362</v>
      </c>
      <c r="T367" s="2" t="s">
        <v>3389</v>
      </c>
      <c r="U367" s="2" t="s">
        <v>4642</v>
      </c>
      <c r="V367" s="2">
        <v>0.5</v>
      </c>
      <c r="W367" s="2">
        <v>1686</v>
      </c>
      <c r="X367" s="23">
        <v>0.5</v>
      </c>
      <c r="Y367" s="9">
        <v>1775</v>
      </c>
      <c r="Z367" s="17">
        <f t="shared" si="8"/>
        <v>8.5519499999999997</v>
      </c>
      <c r="AA367" s="2" t="s">
        <v>351</v>
      </c>
      <c r="AB367" s="2" t="s">
        <v>275</v>
      </c>
      <c r="AC367" s="2" t="s">
        <v>3332</v>
      </c>
      <c r="AD367" s="2" t="s">
        <v>42</v>
      </c>
      <c r="AE367" s="2" t="s">
        <v>43</v>
      </c>
      <c r="AF367" s="2" t="s">
        <v>3339</v>
      </c>
      <c r="AG367" s="4"/>
    </row>
    <row r="368" spans="1:33" x14ac:dyDescent="0.25">
      <c r="A368" s="2">
        <v>2015</v>
      </c>
      <c r="B368" s="2">
        <v>253</v>
      </c>
      <c r="C368" s="2" t="s">
        <v>1641</v>
      </c>
      <c r="D368" s="2" t="s">
        <v>1642</v>
      </c>
      <c r="E368" s="2" t="s">
        <v>1643</v>
      </c>
      <c r="F368" s="2" t="s">
        <v>868</v>
      </c>
      <c r="G368" s="2" t="s">
        <v>869</v>
      </c>
      <c r="H368" s="2"/>
      <c r="I368" s="2" t="s">
        <v>393</v>
      </c>
      <c r="J368" s="2" t="s">
        <v>206</v>
      </c>
      <c r="K368" s="2" t="s">
        <v>1705</v>
      </c>
      <c r="L368" s="2" t="s">
        <v>4636</v>
      </c>
      <c r="M368" s="2" t="s">
        <v>4684</v>
      </c>
      <c r="N368" s="3">
        <v>42025</v>
      </c>
      <c r="O368" s="2" t="s">
        <v>1645</v>
      </c>
      <c r="P368" s="2" t="s">
        <v>1231</v>
      </c>
      <c r="Q368" s="2" t="s">
        <v>1664</v>
      </c>
      <c r="R368" s="2" t="s">
        <v>3384</v>
      </c>
      <c r="S368" s="2" t="s">
        <v>3362</v>
      </c>
      <c r="T368" s="2" t="s">
        <v>3389</v>
      </c>
      <c r="U368" s="2" t="s">
        <v>4642</v>
      </c>
      <c r="V368" s="2">
        <v>0.5</v>
      </c>
      <c r="W368" s="2">
        <v>1686</v>
      </c>
      <c r="X368" s="23">
        <v>0.5</v>
      </c>
      <c r="Y368" s="9">
        <v>1775</v>
      </c>
      <c r="Z368" s="17">
        <f t="shared" si="8"/>
        <v>8.5519499999999997</v>
      </c>
      <c r="AA368" s="2" t="s">
        <v>351</v>
      </c>
      <c r="AB368" s="2" t="s">
        <v>275</v>
      </c>
      <c r="AC368" s="2" t="s">
        <v>3332</v>
      </c>
      <c r="AD368" s="2" t="s">
        <v>42</v>
      </c>
      <c r="AE368" s="2" t="s">
        <v>43</v>
      </c>
      <c r="AF368" s="2" t="s">
        <v>3339</v>
      </c>
      <c r="AG368" s="4"/>
    </row>
    <row r="369" spans="1:33" x14ac:dyDescent="0.25">
      <c r="A369" s="2">
        <v>2015</v>
      </c>
      <c r="B369" s="2">
        <v>281</v>
      </c>
      <c r="C369" s="2" t="s">
        <v>1641</v>
      </c>
      <c r="D369" s="2" t="s">
        <v>1642</v>
      </c>
      <c r="E369" s="2" t="s">
        <v>1643</v>
      </c>
      <c r="F369" s="2" t="s">
        <v>868</v>
      </c>
      <c r="G369" s="2" t="s">
        <v>869</v>
      </c>
      <c r="H369" s="2"/>
      <c r="I369" s="2" t="s">
        <v>393</v>
      </c>
      <c r="J369" s="2" t="s">
        <v>206</v>
      </c>
      <c r="K369" s="2" t="s">
        <v>1705</v>
      </c>
      <c r="L369" s="2" t="s">
        <v>4636</v>
      </c>
      <c r="M369" s="2" t="s">
        <v>4684</v>
      </c>
      <c r="N369" s="3">
        <v>42026</v>
      </c>
      <c r="O369" s="2" t="s">
        <v>1645</v>
      </c>
      <c r="P369" s="2" t="s">
        <v>1231</v>
      </c>
      <c r="Q369" s="2" t="s">
        <v>1664</v>
      </c>
      <c r="R369" s="2" t="s">
        <v>3384</v>
      </c>
      <c r="S369" s="2" t="s">
        <v>3362</v>
      </c>
      <c r="T369" s="2" t="s">
        <v>3389</v>
      </c>
      <c r="U369" s="2" t="s">
        <v>4642</v>
      </c>
      <c r="V369" s="2">
        <v>0.5</v>
      </c>
      <c r="W369" s="2">
        <v>1686</v>
      </c>
      <c r="X369" s="23">
        <v>0.5</v>
      </c>
      <c r="Y369" s="9">
        <v>1775</v>
      </c>
      <c r="Z369" s="17">
        <f t="shared" si="8"/>
        <v>8.5519499999999997</v>
      </c>
      <c r="AA369" s="2" t="s">
        <v>351</v>
      </c>
      <c r="AB369" s="2" t="s">
        <v>275</v>
      </c>
      <c r="AC369" s="2" t="s">
        <v>3332</v>
      </c>
      <c r="AD369" s="2" t="s">
        <v>42</v>
      </c>
      <c r="AE369" s="2" t="s">
        <v>43</v>
      </c>
      <c r="AF369" s="2" t="s">
        <v>3339</v>
      </c>
      <c r="AG369" s="4"/>
    </row>
    <row r="370" spans="1:33" x14ac:dyDescent="0.25">
      <c r="A370" s="2">
        <v>2016</v>
      </c>
      <c r="B370" s="2">
        <v>1156</v>
      </c>
      <c r="C370" s="2" t="s">
        <v>3393</v>
      </c>
      <c r="D370" s="2" t="s">
        <v>3394</v>
      </c>
      <c r="E370" s="2" t="s">
        <v>3395</v>
      </c>
      <c r="F370" s="2" t="s">
        <v>3396</v>
      </c>
      <c r="G370" s="2" t="s">
        <v>1889</v>
      </c>
      <c r="H370" s="2"/>
      <c r="I370" s="2" t="s">
        <v>484</v>
      </c>
      <c r="J370" s="2" t="s">
        <v>340</v>
      </c>
      <c r="K370" s="2" t="s">
        <v>3561</v>
      </c>
      <c r="L370" s="2" t="s">
        <v>4636</v>
      </c>
      <c r="M370" s="2"/>
      <c r="N370" s="3">
        <v>42451</v>
      </c>
      <c r="O370" s="2" t="s">
        <v>3802</v>
      </c>
      <c r="P370" s="2" t="s">
        <v>1656</v>
      </c>
      <c r="Q370" s="2" t="s">
        <v>3418</v>
      </c>
      <c r="R370" s="2" t="s">
        <v>1797</v>
      </c>
      <c r="S370" s="2" t="s">
        <v>3803</v>
      </c>
      <c r="T370" s="2" t="s">
        <v>4142</v>
      </c>
      <c r="U370" s="2" t="s">
        <v>4642</v>
      </c>
      <c r="V370" s="2">
        <v>0.43</v>
      </c>
      <c r="W370" s="2">
        <v>2198</v>
      </c>
      <c r="X370" s="23">
        <v>0.43</v>
      </c>
      <c r="Y370" s="2">
        <v>2370</v>
      </c>
      <c r="Z370" s="17">
        <f t="shared" si="8"/>
        <v>9.8200476000000005</v>
      </c>
      <c r="AA370" s="2" t="s">
        <v>351</v>
      </c>
      <c r="AB370" s="2" t="s">
        <v>40</v>
      </c>
      <c r="AC370" s="2" t="s">
        <v>3332</v>
      </c>
      <c r="AD370" s="2" t="s">
        <v>43</v>
      </c>
      <c r="AE370" s="2" t="s">
        <v>42</v>
      </c>
      <c r="AF370" s="2"/>
      <c r="AG370" s="4"/>
    </row>
    <row r="371" spans="1:33" x14ac:dyDescent="0.25">
      <c r="A371" s="2">
        <v>2016</v>
      </c>
      <c r="B371" s="2">
        <v>1157</v>
      </c>
      <c r="C371" s="2" t="s">
        <v>3393</v>
      </c>
      <c r="D371" s="2" t="s">
        <v>3394</v>
      </c>
      <c r="E371" s="2" t="s">
        <v>3395</v>
      </c>
      <c r="F371" s="2" t="s">
        <v>3396</v>
      </c>
      <c r="G371" s="2" t="s">
        <v>1889</v>
      </c>
      <c r="H371" s="2"/>
      <c r="I371" s="2" t="s">
        <v>484</v>
      </c>
      <c r="J371" s="2" t="s">
        <v>394</v>
      </c>
      <c r="K371" s="2" t="s">
        <v>3402</v>
      </c>
      <c r="L371" s="2" t="s">
        <v>4636</v>
      </c>
      <c r="M371" s="2"/>
      <c r="N371" s="3">
        <v>42451</v>
      </c>
      <c r="O371" s="2" t="s">
        <v>3802</v>
      </c>
      <c r="P371" s="2" t="s">
        <v>1656</v>
      </c>
      <c r="Q371" s="2" t="s">
        <v>3418</v>
      </c>
      <c r="R371" s="2" t="s">
        <v>1797</v>
      </c>
      <c r="S371" s="2" t="s">
        <v>3804</v>
      </c>
      <c r="T371" s="2" t="s">
        <v>4142</v>
      </c>
      <c r="U371" s="2" t="s">
        <v>4642</v>
      </c>
      <c r="V371" s="2">
        <v>0.43</v>
      </c>
      <c r="W371" s="2">
        <v>2277</v>
      </c>
      <c r="X371" s="23">
        <v>0.43</v>
      </c>
      <c r="Y371" s="2">
        <v>2370</v>
      </c>
      <c r="Z371" s="17">
        <f t="shared" si="8"/>
        <v>9.8200476000000005</v>
      </c>
      <c r="AA371" s="2" t="s">
        <v>351</v>
      </c>
      <c r="AB371" s="2" t="s">
        <v>40</v>
      </c>
      <c r="AC371" s="2" t="s">
        <v>3332</v>
      </c>
      <c r="AD371" s="2" t="s">
        <v>43</v>
      </c>
      <c r="AE371" s="2" t="s">
        <v>42</v>
      </c>
      <c r="AF371" s="2"/>
      <c r="AG371" s="4"/>
    </row>
    <row r="372" spans="1:33" x14ac:dyDescent="0.25">
      <c r="A372" s="2">
        <v>2015</v>
      </c>
      <c r="B372" s="2">
        <v>230</v>
      </c>
      <c r="C372" s="2" t="s">
        <v>1641</v>
      </c>
      <c r="D372" s="2" t="s">
        <v>1642</v>
      </c>
      <c r="E372" s="2" t="s">
        <v>1643</v>
      </c>
      <c r="F372" s="2" t="s">
        <v>868</v>
      </c>
      <c r="G372" s="2" t="s">
        <v>869</v>
      </c>
      <c r="H372" s="2"/>
      <c r="I372" s="2" t="s">
        <v>393</v>
      </c>
      <c r="J372" s="2" t="s">
        <v>289</v>
      </c>
      <c r="K372" s="2" t="s">
        <v>1661</v>
      </c>
      <c r="L372" s="2" t="s">
        <v>4636</v>
      </c>
      <c r="M372" s="2" t="s">
        <v>4684</v>
      </c>
      <c r="N372" s="3">
        <v>42024</v>
      </c>
      <c r="O372" s="2" t="s">
        <v>1645</v>
      </c>
      <c r="P372" s="2" t="s">
        <v>1231</v>
      </c>
      <c r="Q372" s="2" t="s">
        <v>1664</v>
      </c>
      <c r="R372" s="2" t="s">
        <v>3336</v>
      </c>
      <c r="S372" s="2" t="s">
        <v>3391</v>
      </c>
      <c r="T372" s="2" t="s">
        <v>3392</v>
      </c>
      <c r="U372" s="2" t="s">
        <v>4642</v>
      </c>
      <c r="V372" s="2">
        <v>0.5</v>
      </c>
      <c r="W372" s="2">
        <v>1597</v>
      </c>
      <c r="X372" s="23">
        <v>0.5</v>
      </c>
      <c r="Y372" s="9">
        <v>1775</v>
      </c>
      <c r="Z372" s="17">
        <f t="shared" si="8"/>
        <v>8.5519499999999997</v>
      </c>
      <c r="AA372" s="2" t="s">
        <v>351</v>
      </c>
      <c r="AB372" s="2" t="s">
        <v>275</v>
      </c>
      <c r="AC372" s="2" t="s">
        <v>3332</v>
      </c>
      <c r="AD372" s="2" t="s">
        <v>42</v>
      </c>
      <c r="AE372" s="2" t="s">
        <v>43</v>
      </c>
      <c r="AF372" s="2" t="s">
        <v>3339</v>
      </c>
      <c r="AG372" s="4"/>
    </row>
    <row r="373" spans="1:33" x14ac:dyDescent="0.25">
      <c r="A373" s="2">
        <v>2015</v>
      </c>
      <c r="B373" s="2">
        <v>254</v>
      </c>
      <c r="C373" s="2" t="s">
        <v>1641</v>
      </c>
      <c r="D373" s="2" t="s">
        <v>1642</v>
      </c>
      <c r="E373" s="2" t="s">
        <v>1643</v>
      </c>
      <c r="F373" s="2" t="s">
        <v>868</v>
      </c>
      <c r="G373" s="2" t="s">
        <v>869</v>
      </c>
      <c r="H373" s="2"/>
      <c r="I373" s="2" t="s">
        <v>393</v>
      </c>
      <c r="J373" s="2" t="s">
        <v>289</v>
      </c>
      <c r="K373" s="2" t="s">
        <v>1661</v>
      </c>
      <c r="L373" s="2" t="s">
        <v>4636</v>
      </c>
      <c r="M373" s="2" t="s">
        <v>4684</v>
      </c>
      <c r="N373" s="3">
        <v>42025</v>
      </c>
      <c r="O373" s="2" t="s">
        <v>1645</v>
      </c>
      <c r="P373" s="2" t="s">
        <v>1231</v>
      </c>
      <c r="Q373" s="2" t="s">
        <v>1664</v>
      </c>
      <c r="R373" s="2" t="s">
        <v>3336</v>
      </c>
      <c r="S373" s="2" t="s">
        <v>3391</v>
      </c>
      <c r="T373" s="2" t="s">
        <v>3392</v>
      </c>
      <c r="U373" s="2" t="s">
        <v>4642</v>
      </c>
      <c r="V373" s="2">
        <v>0.5</v>
      </c>
      <c r="W373" s="2">
        <v>1597</v>
      </c>
      <c r="X373" s="23">
        <v>0.5</v>
      </c>
      <c r="Y373" s="9">
        <v>1775</v>
      </c>
      <c r="Z373" s="17">
        <f t="shared" si="8"/>
        <v>8.5519499999999997</v>
      </c>
      <c r="AA373" s="2" t="s">
        <v>351</v>
      </c>
      <c r="AB373" s="2" t="s">
        <v>275</v>
      </c>
      <c r="AC373" s="2" t="s">
        <v>3332</v>
      </c>
      <c r="AD373" s="2" t="s">
        <v>42</v>
      </c>
      <c r="AE373" s="2" t="s">
        <v>43</v>
      </c>
      <c r="AF373" s="2" t="s">
        <v>3339</v>
      </c>
      <c r="AG373" s="4"/>
    </row>
    <row r="374" spans="1:33" x14ac:dyDescent="0.25">
      <c r="A374" s="2">
        <v>2015</v>
      </c>
      <c r="B374" s="2">
        <v>285</v>
      </c>
      <c r="C374" s="2" t="s">
        <v>1641</v>
      </c>
      <c r="D374" s="2" t="s">
        <v>1642</v>
      </c>
      <c r="E374" s="2" t="s">
        <v>1643</v>
      </c>
      <c r="F374" s="2" t="s">
        <v>868</v>
      </c>
      <c r="G374" s="2" t="s">
        <v>869</v>
      </c>
      <c r="H374" s="2"/>
      <c r="I374" s="2" t="s">
        <v>393</v>
      </c>
      <c r="J374" s="2" t="s">
        <v>289</v>
      </c>
      <c r="K374" s="2" t="s">
        <v>1661</v>
      </c>
      <c r="L374" s="2" t="s">
        <v>4636</v>
      </c>
      <c r="M374" s="2" t="s">
        <v>4684</v>
      </c>
      <c r="N374" s="3">
        <v>42026</v>
      </c>
      <c r="O374" s="2" t="s">
        <v>1645</v>
      </c>
      <c r="P374" s="2" t="s">
        <v>1231</v>
      </c>
      <c r="Q374" s="2" t="s">
        <v>1664</v>
      </c>
      <c r="R374" s="2" t="s">
        <v>3336</v>
      </c>
      <c r="S374" s="2" t="s">
        <v>3391</v>
      </c>
      <c r="T374" s="2" t="s">
        <v>3392</v>
      </c>
      <c r="U374" s="2" t="s">
        <v>4642</v>
      </c>
      <c r="V374" s="2">
        <v>0.5</v>
      </c>
      <c r="W374" s="2">
        <v>1597</v>
      </c>
      <c r="X374" s="23">
        <v>0.5</v>
      </c>
      <c r="Y374" s="9">
        <v>1775</v>
      </c>
      <c r="Z374" s="17">
        <f t="shared" si="8"/>
        <v>8.5519499999999997</v>
      </c>
      <c r="AA374" s="2" t="s">
        <v>351</v>
      </c>
      <c r="AB374" s="2" t="s">
        <v>275</v>
      </c>
      <c r="AC374" s="2" t="s">
        <v>3332</v>
      </c>
      <c r="AD374" s="2" t="s">
        <v>42</v>
      </c>
      <c r="AE374" s="2" t="s">
        <v>43</v>
      </c>
      <c r="AF374" s="2" t="s">
        <v>3339</v>
      </c>
      <c r="AG374" s="4"/>
    </row>
    <row r="375" spans="1:33" x14ac:dyDescent="0.25">
      <c r="A375" s="2">
        <v>2016</v>
      </c>
      <c r="B375" s="2">
        <v>507</v>
      </c>
      <c r="C375" s="2" t="s">
        <v>1564</v>
      </c>
      <c r="D375" s="2" t="s">
        <v>1565</v>
      </c>
      <c r="E375" s="2" t="s">
        <v>1566</v>
      </c>
      <c r="F375" s="2" t="s">
        <v>1567</v>
      </c>
      <c r="G375" s="2" t="s">
        <v>1568</v>
      </c>
      <c r="H375" s="2"/>
      <c r="I375" s="2" t="s">
        <v>393</v>
      </c>
      <c r="J375" s="2" t="s">
        <v>411</v>
      </c>
      <c r="K375" s="2" t="s">
        <v>1569</v>
      </c>
      <c r="L375" s="2" t="s">
        <v>4636</v>
      </c>
      <c r="M375" s="2" t="s">
        <v>4684</v>
      </c>
      <c r="N375" s="3">
        <v>42621</v>
      </c>
      <c r="O375" s="2" t="s">
        <v>1570</v>
      </c>
      <c r="P375" s="2" t="s">
        <v>2091</v>
      </c>
      <c r="Q375" s="2" t="s">
        <v>1571</v>
      </c>
      <c r="R375" s="2" t="s">
        <v>1577</v>
      </c>
      <c r="S375" s="2" t="s">
        <v>3814</v>
      </c>
      <c r="T375" s="2" t="s">
        <v>3932</v>
      </c>
      <c r="U375" s="2" t="s">
        <v>4642</v>
      </c>
      <c r="V375" s="2">
        <v>0.51</v>
      </c>
      <c r="W375" s="2">
        <v>1600</v>
      </c>
      <c r="X375" s="23">
        <v>0.51</v>
      </c>
      <c r="Y375" s="2">
        <v>1775</v>
      </c>
      <c r="Z375" s="17">
        <f t="shared" si="8"/>
        <v>8.7229890000000001</v>
      </c>
      <c r="AA375" s="2" t="s">
        <v>351</v>
      </c>
      <c r="AB375" s="2" t="s">
        <v>40</v>
      </c>
      <c r="AC375" s="2" t="s">
        <v>3332</v>
      </c>
      <c r="AD375" s="2" t="s">
        <v>43</v>
      </c>
      <c r="AE375" s="2" t="s">
        <v>42</v>
      </c>
      <c r="AF375" s="2"/>
      <c r="AG375" s="4"/>
    </row>
    <row r="376" spans="1:33" x14ac:dyDescent="0.25">
      <c r="A376" s="2">
        <v>2015</v>
      </c>
      <c r="B376" s="2">
        <v>107</v>
      </c>
      <c r="C376" s="2" t="s">
        <v>1641</v>
      </c>
      <c r="D376" s="2" t="s">
        <v>1642</v>
      </c>
      <c r="E376" s="2" t="s">
        <v>1643</v>
      </c>
      <c r="F376" s="2" t="s">
        <v>868</v>
      </c>
      <c r="G376" s="2" t="s">
        <v>869</v>
      </c>
      <c r="H376" s="2"/>
      <c r="I376" s="2" t="s">
        <v>393</v>
      </c>
      <c r="J376" s="2" t="s">
        <v>291</v>
      </c>
      <c r="K376" s="2" t="s">
        <v>1668</v>
      </c>
      <c r="L376" s="2" t="s">
        <v>4636</v>
      </c>
      <c r="M376" s="2" t="s">
        <v>4684</v>
      </c>
      <c r="N376" s="3">
        <v>42024</v>
      </c>
      <c r="O376" s="2" t="s">
        <v>1645</v>
      </c>
      <c r="P376" s="2" t="s">
        <v>1231</v>
      </c>
      <c r="Q376" s="2" t="s">
        <v>1664</v>
      </c>
      <c r="R376" s="2" t="s">
        <v>3336</v>
      </c>
      <c r="S376" s="2" t="s">
        <v>3337</v>
      </c>
      <c r="T376" s="2" t="s">
        <v>3338</v>
      </c>
      <c r="U376" s="2" t="s">
        <v>4642</v>
      </c>
      <c r="V376" s="2">
        <v>1.05</v>
      </c>
      <c r="W376" s="2">
        <v>1599</v>
      </c>
      <c r="X376" s="23">
        <v>1.05</v>
      </c>
      <c r="Y376" s="9">
        <v>1775</v>
      </c>
      <c r="Z376" s="17">
        <f t="shared" si="8"/>
        <v>17.959095000000001</v>
      </c>
      <c r="AA376" s="2" t="s">
        <v>351</v>
      </c>
      <c r="AB376" s="2" t="s">
        <v>275</v>
      </c>
      <c r="AC376" s="2" t="s">
        <v>3332</v>
      </c>
      <c r="AD376" s="2" t="s">
        <v>42</v>
      </c>
      <c r="AE376" s="2" t="s">
        <v>43</v>
      </c>
      <c r="AF376" s="2" t="s">
        <v>3339</v>
      </c>
      <c r="AG376" s="4"/>
    </row>
    <row r="377" spans="1:33" x14ac:dyDescent="0.25">
      <c r="A377" s="2">
        <v>2015</v>
      </c>
      <c r="B377" s="2">
        <v>109</v>
      </c>
      <c r="C377" s="2" t="s">
        <v>1641</v>
      </c>
      <c r="D377" s="2" t="s">
        <v>1642</v>
      </c>
      <c r="E377" s="2" t="s">
        <v>1643</v>
      </c>
      <c r="F377" s="2" t="s">
        <v>868</v>
      </c>
      <c r="G377" s="2" t="s">
        <v>869</v>
      </c>
      <c r="H377" s="2"/>
      <c r="I377" s="2" t="s">
        <v>393</v>
      </c>
      <c r="J377" s="2" t="s">
        <v>293</v>
      </c>
      <c r="K377" s="2" t="s">
        <v>1674</v>
      </c>
      <c r="L377" s="2" t="s">
        <v>4636</v>
      </c>
      <c r="M377" s="2" t="s">
        <v>4684</v>
      </c>
      <c r="N377" s="3">
        <v>42024</v>
      </c>
      <c r="O377" s="2" t="s">
        <v>1645</v>
      </c>
      <c r="P377" s="2" t="s">
        <v>1231</v>
      </c>
      <c r="Q377" s="2" t="s">
        <v>1664</v>
      </c>
      <c r="R377" s="2" t="s">
        <v>3336</v>
      </c>
      <c r="S377" s="2" t="s">
        <v>3341</v>
      </c>
      <c r="T377" s="2" t="s">
        <v>3343</v>
      </c>
      <c r="U377" s="2" t="s">
        <v>4642</v>
      </c>
      <c r="V377" s="2">
        <v>1.25</v>
      </c>
      <c r="W377" s="2">
        <v>1602</v>
      </c>
      <c r="X377" s="23">
        <v>1.25</v>
      </c>
      <c r="Y377" s="9">
        <v>1775</v>
      </c>
      <c r="Z377" s="17">
        <f t="shared" si="8"/>
        <v>21.379875000000002</v>
      </c>
      <c r="AA377" s="2" t="s">
        <v>351</v>
      </c>
      <c r="AB377" s="2" t="s">
        <v>275</v>
      </c>
      <c r="AC377" s="2" t="s">
        <v>3332</v>
      </c>
      <c r="AD377" s="2" t="s">
        <v>42</v>
      </c>
      <c r="AE377" s="2" t="s">
        <v>43</v>
      </c>
      <c r="AF377" s="2" t="s">
        <v>3339</v>
      </c>
      <c r="AG377" s="4"/>
    </row>
    <row r="378" spans="1:33" x14ac:dyDescent="0.25">
      <c r="A378" s="2">
        <v>2015</v>
      </c>
      <c r="B378" s="2">
        <v>112</v>
      </c>
      <c r="C378" s="2" t="s">
        <v>1641</v>
      </c>
      <c r="D378" s="2" t="s">
        <v>1642</v>
      </c>
      <c r="E378" s="2" t="s">
        <v>1643</v>
      </c>
      <c r="F378" s="2" t="s">
        <v>868</v>
      </c>
      <c r="G378" s="2" t="s">
        <v>869</v>
      </c>
      <c r="H378" s="2"/>
      <c r="I378" s="2" t="s">
        <v>393</v>
      </c>
      <c r="J378" s="2" t="s">
        <v>340</v>
      </c>
      <c r="K378" s="2" t="s">
        <v>1644</v>
      </c>
      <c r="L378" s="2" t="s">
        <v>4636</v>
      </c>
      <c r="M378" s="2" t="s">
        <v>4684</v>
      </c>
      <c r="N378" s="3">
        <v>42024</v>
      </c>
      <c r="O378" s="2" t="s">
        <v>1645</v>
      </c>
      <c r="P378" s="2" t="s">
        <v>1231</v>
      </c>
      <c r="Q378" s="2" t="s">
        <v>1664</v>
      </c>
      <c r="R378" s="2" t="s">
        <v>3336</v>
      </c>
      <c r="S378" s="2" t="s">
        <v>3350</v>
      </c>
      <c r="T378" s="2" t="s">
        <v>3352</v>
      </c>
      <c r="U378" s="2" t="s">
        <v>4642</v>
      </c>
      <c r="V378" s="2">
        <v>1.26</v>
      </c>
      <c r="W378" s="2">
        <v>1656</v>
      </c>
      <c r="X378" s="23">
        <v>1.26</v>
      </c>
      <c r="Y378" s="9">
        <v>1775</v>
      </c>
      <c r="Z378" s="17">
        <f t="shared" si="8"/>
        <v>21.550914000000002</v>
      </c>
      <c r="AA378" s="2" t="s">
        <v>351</v>
      </c>
      <c r="AB378" s="2" t="s">
        <v>275</v>
      </c>
      <c r="AC378" s="2" t="s">
        <v>3332</v>
      </c>
      <c r="AD378" s="2" t="s">
        <v>42</v>
      </c>
      <c r="AE378" s="2" t="s">
        <v>43</v>
      </c>
      <c r="AF378" s="2" t="s">
        <v>3339</v>
      </c>
      <c r="AG378" s="4"/>
    </row>
    <row r="379" spans="1:33" x14ac:dyDescent="0.25">
      <c r="A379" s="2">
        <v>2016</v>
      </c>
      <c r="B379" s="2">
        <v>1246</v>
      </c>
      <c r="C379" s="2" t="s">
        <v>3975</v>
      </c>
      <c r="D379" s="2" t="s">
        <v>3976</v>
      </c>
      <c r="E379" s="2" t="s">
        <v>3977</v>
      </c>
      <c r="F379" s="2" t="s">
        <v>3978</v>
      </c>
      <c r="G379" s="2" t="s">
        <v>3979</v>
      </c>
      <c r="H379" s="2"/>
      <c r="I379" s="2" t="s">
        <v>489</v>
      </c>
      <c r="J379" s="2" t="s">
        <v>411</v>
      </c>
      <c r="K379" s="2" t="s">
        <v>3980</v>
      </c>
      <c r="L379" s="2" t="s">
        <v>4636</v>
      </c>
      <c r="M379" s="2" t="s">
        <v>4684</v>
      </c>
      <c r="N379" s="3">
        <v>42661</v>
      </c>
      <c r="O379" s="2" t="s">
        <v>3981</v>
      </c>
      <c r="P379" s="2" t="s">
        <v>2153</v>
      </c>
      <c r="Q379" s="2" t="s">
        <v>3982</v>
      </c>
      <c r="R379" s="2" t="s">
        <v>4146</v>
      </c>
      <c r="S379" s="2" t="s">
        <v>4012</v>
      </c>
      <c r="T379" s="2" t="s">
        <v>4198</v>
      </c>
      <c r="U379" s="2" t="s">
        <v>4642</v>
      </c>
      <c r="V379" s="2">
        <v>0.38100000000000001</v>
      </c>
      <c r="W379" s="2">
        <v>1800</v>
      </c>
      <c r="X379" s="23">
        <v>0.38100000000000001</v>
      </c>
      <c r="Y379" s="7">
        <v>1875</v>
      </c>
      <c r="Z379" s="17">
        <f t="shared" si="8"/>
        <v>6.8837175000000004</v>
      </c>
      <c r="AA379" s="2" t="s">
        <v>2180</v>
      </c>
      <c r="AB379" s="2" t="s">
        <v>1291</v>
      </c>
      <c r="AC379" s="2" t="s">
        <v>3332</v>
      </c>
      <c r="AD379" s="2" t="s">
        <v>338</v>
      </c>
      <c r="AE379" s="2" t="s">
        <v>42</v>
      </c>
      <c r="AF379" s="2"/>
      <c r="AG379" s="4"/>
    </row>
    <row r="380" spans="1:33" x14ac:dyDescent="0.25">
      <c r="A380" s="2">
        <v>2016</v>
      </c>
      <c r="B380" s="2">
        <v>894</v>
      </c>
      <c r="C380" s="2" t="s">
        <v>2301</v>
      </c>
      <c r="D380" s="2" t="s">
        <v>2302</v>
      </c>
      <c r="E380" s="2" t="s">
        <v>2303</v>
      </c>
      <c r="F380" s="2" t="s">
        <v>1080</v>
      </c>
      <c r="G380" s="2" t="s">
        <v>1081</v>
      </c>
      <c r="H380" s="2"/>
      <c r="I380" s="2" t="s">
        <v>815</v>
      </c>
      <c r="J380" s="2" t="s">
        <v>31</v>
      </c>
      <c r="K380" s="2" t="s">
        <v>2395</v>
      </c>
      <c r="L380" s="2" t="s">
        <v>4636</v>
      </c>
      <c r="M380" s="2"/>
      <c r="N380" s="3">
        <v>42446</v>
      </c>
      <c r="O380" s="2" t="s">
        <v>3463</v>
      </c>
      <c r="P380" s="2" t="s">
        <v>3399</v>
      </c>
      <c r="Q380" s="2" t="s">
        <v>3464</v>
      </c>
      <c r="R380" s="2" t="s">
        <v>3525</v>
      </c>
      <c r="S380" s="2" t="s">
        <v>4046</v>
      </c>
      <c r="T380" s="2" t="s">
        <v>3682</v>
      </c>
      <c r="U380" s="2" t="s">
        <v>4642</v>
      </c>
      <c r="V380" s="2">
        <v>0.46</v>
      </c>
      <c r="W380" s="2">
        <v>4187</v>
      </c>
      <c r="X380" s="23">
        <v>0.46</v>
      </c>
      <c r="Y380" s="2">
        <v>4735</v>
      </c>
      <c r="Z380" s="17">
        <f t="shared" si="8"/>
        <v>20.988171600000001</v>
      </c>
      <c r="AA380" s="2" t="s">
        <v>351</v>
      </c>
      <c r="AB380" s="2" t="s">
        <v>40</v>
      </c>
      <c r="AC380" s="2" t="s">
        <v>3332</v>
      </c>
      <c r="AD380" s="2" t="s">
        <v>43</v>
      </c>
      <c r="AE380" s="2" t="s">
        <v>42</v>
      </c>
      <c r="AF380" s="2"/>
      <c r="AG380" s="4"/>
    </row>
    <row r="381" spans="1:33" x14ac:dyDescent="0.25">
      <c r="A381" s="2">
        <v>2016</v>
      </c>
      <c r="B381" s="2">
        <v>1243</v>
      </c>
      <c r="C381" s="2" t="s">
        <v>3975</v>
      </c>
      <c r="D381" s="2" t="s">
        <v>3976</v>
      </c>
      <c r="E381" s="2" t="s">
        <v>3977</v>
      </c>
      <c r="F381" s="2" t="s">
        <v>3978</v>
      </c>
      <c r="G381" s="2" t="s">
        <v>3979</v>
      </c>
      <c r="H381" s="2"/>
      <c r="I381" s="2" t="s">
        <v>489</v>
      </c>
      <c r="J381" s="2" t="s">
        <v>347</v>
      </c>
      <c r="K381" s="2" t="s">
        <v>3980</v>
      </c>
      <c r="L381" s="2" t="s">
        <v>4636</v>
      </c>
      <c r="M381" s="2" t="s">
        <v>4684</v>
      </c>
      <c r="N381" s="3">
        <v>42661</v>
      </c>
      <c r="O381" s="2" t="s">
        <v>3981</v>
      </c>
      <c r="P381" s="2" t="s">
        <v>2153</v>
      </c>
      <c r="Q381" s="2" t="s">
        <v>3982</v>
      </c>
      <c r="R381" s="2" t="s">
        <v>4146</v>
      </c>
      <c r="S381" s="2" t="s">
        <v>2599</v>
      </c>
      <c r="T381" s="2" t="s">
        <v>4195</v>
      </c>
      <c r="U381" s="2" t="s">
        <v>4642</v>
      </c>
      <c r="V381" s="2">
        <v>0.44500000000000001</v>
      </c>
      <c r="W381" s="2">
        <v>1822</v>
      </c>
      <c r="X381" s="23">
        <v>0.44500000000000001</v>
      </c>
      <c r="Y381" s="7">
        <v>1875</v>
      </c>
      <c r="Z381" s="17">
        <f t="shared" ref="Z381:Z444" si="9">X381*Y381*8760/1000000*1.1</f>
        <v>8.0400375000000004</v>
      </c>
      <c r="AA381" s="2" t="s">
        <v>2180</v>
      </c>
      <c r="AB381" s="2" t="s">
        <v>1291</v>
      </c>
      <c r="AC381" s="2" t="s">
        <v>3332</v>
      </c>
      <c r="AD381" s="2" t="s">
        <v>338</v>
      </c>
      <c r="AE381" s="2" t="s">
        <v>42</v>
      </c>
      <c r="AF381" s="2"/>
      <c r="AG381" s="4"/>
    </row>
    <row r="382" spans="1:33" x14ac:dyDescent="0.25">
      <c r="A382" s="2">
        <v>2016</v>
      </c>
      <c r="B382" s="2">
        <v>1464</v>
      </c>
      <c r="C382" s="2" t="s">
        <v>4151</v>
      </c>
      <c r="D382" s="2" t="s">
        <v>4152</v>
      </c>
      <c r="E382" s="2" t="s">
        <v>4153</v>
      </c>
      <c r="F382" s="2" t="s">
        <v>2264</v>
      </c>
      <c r="G382" s="2" t="s">
        <v>4154</v>
      </c>
      <c r="H382" s="2"/>
      <c r="I382" s="2" t="s">
        <v>153</v>
      </c>
      <c r="J382" s="2" t="s">
        <v>203</v>
      </c>
      <c r="K382" s="2" t="s">
        <v>4328</v>
      </c>
      <c r="L382" s="2" t="s">
        <v>4636</v>
      </c>
      <c r="M382" s="2" t="s">
        <v>4683</v>
      </c>
      <c r="N382" s="3">
        <v>42494</v>
      </c>
      <c r="O382" s="2" t="s">
        <v>4156</v>
      </c>
      <c r="P382" s="2" t="s">
        <v>1231</v>
      </c>
      <c r="Q382" s="2" t="s">
        <v>4329</v>
      </c>
      <c r="R382" s="2" t="s">
        <v>1797</v>
      </c>
      <c r="S382" s="2" t="s">
        <v>4330</v>
      </c>
      <c r="T382" s="2" t="s">
        <v>1803</v>
      </c>
      <c r="U382" s="2" t="s">
        <v>4642</v>
      </c>
      <c r="V382" s="2">
        <v>0.41</v>
      </c>
      <c r="W382" s="2">
        <v>1958</v>
      </c>
      <c r="X382" s="23">
        <v>0.41</v>
      </c>
      <c r="Y382" s="2">
        <v>2175</v>
      </c>
      <c r="Z382" s="17">
        <f t="shared" si="9"/>
        <v>8.5929029999999997</v>
      </c>
      <c r="AA382" s="2" t="s">
        <v>351</v>
      </c>
      <c r="AB382" s="2" t="s">
        <v>40</v>
      </c>
      <c r="AC382" s="2" t="s">
        <v>3332</v>
      </c>
      <c r="AD382" s="2" t="s">
        <v>43</v>
      </c>
      <c r="AE382" s="2" t="s">
        <v>42</v>
      </c>
      <c r="AF382" s="2"/>
      <c r="AG382" s="4"/>
    </row>
    <row r="383" spans="1:33" x14ac:dyDescent="0.25">
      <c r="A383" s="2">
        <v>2014</v>
      </c>
      <c r="B383" s="2">
        <v>1733</v>
      </c>
      <c r="C383" s="2" t="s">
        <v>2244</v>
      </c>
      <c r="D383" s="2" t="s">
        <v>2245</v>
      </c>
      <c r="E383" s="2" t="s">
        <v>2246</v>
      </c>
      <c r="F383" s="2" t="s">
        <v>2247</v>
      </c>
      <c r="G383" s="2" t="s">
        <v>2248</v>
      </c>
      <c r="H383" s="2"/>
      <c r="I383" s="2" t="s">
        <v>488</v>
      </c>
      <c r="J383" s="2" t="s">
        <v>289</v>
      </c>
      <c r="K383" s="2" t="s">
        <v>2308</v>
      </c>
      <c r="L383" s="2" t="s">
        <v>4636</v>
      </c>
      <c r="M383" s="2" t="s">
        <v>4684</v>
      </c>
      <c r="N383" s="3">
        <v>41760</v>
      </c>
      <c r="O383" s="2" t="s">
        <v>2309</v>
      </c>
      <c r="P383" s="2" t="s">
        <v>2310</v>
      </c>
      <c r="Q383" s="2" t="s">
        <v>2240</v>
      </c>
      <c r="R383" s="2" t="s">
        <v>1797</v>
      </c>
      <c r="S383" s="2" t="s">
        <v>2278</v>
      </c>
      <c r="T383" s="2" t="s">
        <v>2534</v>
      </c>
      <c r="U383" s="2" t="s">
        <v>4642</v>
      </c>
      <c r="V383" s="2">
        <v>0.18</v>
      </c>
      <c r="W383" s="2">
        <v>2212</v>
      </c>
      <c r="X383" s="23">
        <v>0.18</v>
      </c>
      <c r="Y383" s="2">
        <v>2370</v>
      </c>
      <c r="Z383" s="17">
        <f t="shared" si="9"/>
        <v>4.1107176000000001</v>
      </c>
      <c r="AA383" s="2" t="s">
        <v>351</v>
      </c>
      <c r="AB383" s="2" t="s">
        <v>40</v>
      </c>
      <c r="AC383" s="2" t="s">
        <v>41</v>
      </c>
      <c r="AD383" s="2" t="s">
        <v>42</v>
      </c>
      <c r="AE383" s="2" t="s">
        <v>43</v>
      </c>
      <c r="AF383" s="2"/>
      <c r="AG383" s="4"/>
    </row>
    <row r="384" spans="1:33" x14ac:dyDescent="0.25">
      <c r="A384" s="2">
        <v>2016</v>
      </c>
      <c r="B384" s="2">
        <v>1548</v>
      </c>
      <c r="C384" s="2" t="s">
        <v>4305</v>
      </c>
      <c r="D384" s="2" t="s">
        <v>4306</v>
      </c>
      <c r="E384" s="2" t="s">
        <v>4307</v>
      </c>
      <c r="F384" s="2" t="s">
        <v>2004</v>
      </c>
      <c r="G384" s="2" t="s">
        <v>4154</v>
      </c>
      <c r="H384" s="2"/>
      <c r="I384" s="2" t="s">
        <v>153</v>
      </c>
      <c r="J384" s="2" t="s">
        <v>291</v>
      </c>
      <c r="K384" s="2" t="s">
        <v>4308</v>
      </c>
      <c r="L384" s="2" t="s">
        <v>4636</v>
      </c>
      <c r="M384" s="2" t="s">
        <v>4684</v>
      </c>
      <c r="N384" s="3">
        <v>42472</v>
      </c>
      <c r="O384" s="2" t="s">
        <v>2689</v>
      </c>
      <c r="P384" s="2" t="s">
        <v>2091</v>
      </c>
      <c r="Q384" s="2" t="s">
        <v>3418</v>
      </c>
      <c r="R384" s="2" t="s">
        <v>3525</v>
      </c>
      <c r="S384" s="2" t="s">
        <v>4310</v>
      </c>
      <c r="T384" s="2" t="s">
        <v>2534</v>
      </c>
      <c r="U384" s="2" t="s">
        <v>4642</v>
      </c>
      <c r="V384" s="2">
        <v>0.18</v>
      </c>
      <c r="W384" s="2">
        <v>2150</v>
      </c>
      <c r="X384" s="23">
        <v>0.18</v>
      </c>
      <c r="Y384" s="2">
        <v>2370</v>
      </c>
      <c r="Z384" s="17">
        <f t="shared" si="9"/>
        <v>4.1107176000000001</v>
      </c>
      <c r="AA384" s="2" t="s">
        <v>861</v>
      </c>
      <c r="AB384" s="2" t="s">
        <v>1291</v>
      </c>
      <c r="AC384" s="2" t="s">
        <v>3332</v>
      </c>
      <c r="AD384" s="2" t="s">
        <v>43</v>
      </c>
      <c r="AE384" s="2" t="s">
        <v>42</v>
      </c>
      <c r="AF384" s="2" t="s">
        <v>4311</v>
      </c>
      <c r="AG384" s="4"/>
    </row>
    <row r="385" spans="1:33" x14ac:dyDescent="0.25">
      <c r="A385" s="2">
        <v>2016</v>
      </c>
      <c r="B385" s="2">
        <v>1546</v>
      </c>
      <c r="C385" s="2" t="s">
        <v>4305</v>
      </c>
      <c r="D385" s="2" t="s">
        <v>4306</v>
      </c>
      <c r="E385" s="2" t="s">
        <v>4307</v>
      </c>
      <c r="F385" s="2" t="s">
        <v>2004</v>
      </c>
      <c r="G385" s="2" t="s">
        <v>4154</v>
      </c>
      <c r="H385" s="2"/>
      <c r="I385" s="2" t="s">
        <v>153</v>
      </c>
      <c r="J385" s="2" t="s">
        <v>289</v>
      </c>
      <c r="K385" s="2" t="s">
        <v>4308</v>
      </c>
      <c r="L385" s="2" t="s">
        <v>4636</v>
      </c>
      <c r="M385" s="2" t="s">
        <v>4684</v>
      </c>
      <c r="N385" s="3">
        <v>42472</v>
      </c>
      <c r="O385" s="2" t="s">
        <v>2689</v>
      </c>
      <c r="P385" s="2" t="s">
        <v>2091</v>
      </c>
      <c r="Q385" s="2" t="s">
        <v>3418</v>
      </c>
      <c r="R385" s="2" t="s">
        <v>3525</v>
      </c>
      <c r="S385" s="2" t="s">
        <v>4310</v>
      </c>
      <c r="T385" s="2" t="s">
        <v>2978</v>
      </c>
      <c r="U385" s="2" t="s">
        <v>4642</v>
      </c>
      <c r="V385" s="2">
        <v>0.2</v>
      </c>
      <c r="W385" s="2">
        <v>2150</v>
      </c>
      <c r="X385" s="23">
        <v>0.2</v>
      </c>
      <c r="Y385" s="2">
        <v>2370</v>
      </c>
      <c r="Z385" s="17">
        <f t="shared" si="9"/>
        <v>4.5674640000000002</v>
      </c>
      <c r="AA385" s="2" t="s">
        <v>861</v>
      </c>
      <c r="AB385" s="2" t="s">
        <v>1291</v>
      </c>
      <c r="AC385" s="2" t="s">
        <v>3332</v>
      </c>
      <c r="AD385" s="2" t="s">
        <v>43</v>
      </c>
      <c r="AE385" s="2" t="s">
        <v>42</v>
      </c>
      <c r="AF385" s="2" t="s">
        <v>4311</v>
      </c>
      <c r="AG385" s="4"/>
    </row>
    <row r="386" spans="1:33" x14ac:dyDescent="0.25">
      <c r="A386" s="2">
        <v>2014</v>
      </c>
      <c r="B386" s="2">
        <v>1158</v>
      </c>
      <c r="C386" s="2" t="s">
        <v>873</v>
      </c>
      <c r="D386" s="2" t="s">
        <v>874</v>
      </c>
      <c r="E386" s="2" t="s">
        <v>875</v>
      </c>
      <c r="F386" s="2" t="s">
        <v>876</v>
      </c>
      <c r="G386" s="2" t="s">
        <v>877</v>
      </c>
      <c r="H386" s="2"/>
      <c r="I386" s="2" t="s">
        <v>409</v>
      </c>
      <c r="J386" s="2" t="s">
        <v>313</v>
      </c>
      <c r="K386" s="2" t="s">
        <v>1097</v>
      </c>
      <c r="L386" s="2" t="s">
        <v>4636</v>
      </c>
      <c r="M386" s="2" t="s">
        <v>4684</v>
      </c>
      <c r="N386" s="3">
        <v>41792</v>
      </c>
      <c r="O386" s="2" t="s">
        <v>2805</v>
      </c>
      <c r="P386" s="2" t="s">
        <v>404</v>
      </c>
      <c r="Q386" s="2" t="s">
        <v>1818</v>
      </c>
      <c r="R386" s="2" t="s">
        <v>2810</v>
      </c>
      <c r="S386" s="2" t="s">
        <v>2807</v>
      </c>
      <c r="T386" s="2" t="s">
        <v>2811</v>
      </c>
      <c r="U386" s="2"/>
      <c r="V386" s="2"/>
      <c r="W386" s="2"/>
      <c r="X386" s="23">
        <v>0.25</v>
      </c>
      <c r="Y386" s="9">
        <v>2370</v>
      </c>
      <c r="Z386" s="17">
        <f t="shared" si="9"/>
        <v>5.7093300000000005</v>
      </c>
      <c r="AA386" s="2" t="s">
        <v>351</v>
      </c>
      <c r="AB386" s="2" t="s">
        <v>275</v>
      </c>
      <c r="AC386" s="2" t="s">
        <v>41</v>
      </c>
      <c r="AD386" s="2" t="s">
        <v>42</v>
      </c>
      <c r="AE386" s="2" t="s">
        <v>43</v>
      </c>
      <c r="AF386" s="2" t="s">
        <v>2809</v>
      </c>
      <c r="AG386" s="4"/>
    </row>
    <row r="387" spans="1:33" x14ac:dyDescent="0.25">
      <c r="A387" s="2">
        <v>2014</v>
      </c>
      <c r="B387" s="2">
        <v>1165</v>
      </c>
      <c r="C387" s="2" t="s">
        <v>873</v>
      </c>
      <c r="D387" s="2" t="s">
        <v>874</v>
      </c>
      <c r="E387" s="2" t="s">
        <v>875</v>
      </c>
      <c r="F387" s="2" t="s">
        <v>876</v>
      </c>
      <c r="G387" s="2" t="s">
        <v>877</v>
      </c>
      <c r="H387" s="2"/>
      <c r="I387" s="2" t="s">
        <v>409</v>
      </c>
      <c r="J387" s="2" t="s">
        <v>313</v>
      </c>
      <c r="K387" s="2" t="s">
        <v>1097</v>
      </c>
      <c r="L387" s="2" t="s">
        <v>4636</v>
      </c>
      <c r="M387" s="2" t="s">
        <v>4684</v>
      </c>
      <c r="N387" s="3">
        <v>41793</v>
      </c>
      <c r="O387" s="2" t="s">
        <v>2805</v>
      </c>
      <c r="P387" s="2" t="s">
        <v>404</v>
      </c>
      <c r="Q387" s="2" t="s">
        <v>1818</v>
      </c>
      <c r="R387" s="2" t="s">
        <v>2810</v>
      </c>
      <c r="S387" s="2" t="s">
        <v>2807</v>
      </c>
      <c r="T387" s="2" t="s">
        <v>2811</v>
      </c>
      <c r="U387" s="2"/>
      <c r="V387" s="2"/>
      <c r="W387" s="2"/>
      <c r="X387" s="23">
        <v>0.25</v>
      </c>
      <c r="Y387" s="9">
        <v>2370</v>
      </c>
      <c r="Z387" s="17">
        <f t="shared" si="9"/>
        <v>5.7093300000000005</v>
      </c>
      <c r="AA387" s="2" t="s">
        <v>351</v>
      </c>
      <c r="AB387" s="2" t="s">
        <v>275</v>
      </c>
      <c r="AC387" s="2" t="s">
        <v>41</v>
      </c>
      <c r="AD387" s="2" t="s">
        <v>42</v>
      </c>
      <c r="AE387" s="2" t="s">
        <v>43</v>
      </c>
      <c r="AF387" s="2" t="s">
        <v>2809</v>
      </c>
      <c r="AG387" s="4"/>
    </row>
    <row r="388" spans="1:33" x14ac:dyDescent="0.25">
      <c r="A388" s="2">
        <v>2014</v>
      </c>
      <c r="B388" s="2">
        <v>1739</v>
      </c>
      <c r="C388" s="2" t="s">
        <v>2244</v>
      </c>
      <c r="D388" s="2" t="s">
        <v>2245</v>
      </c>
      <c r="E388" s="2" t="s">
        <v>2246</v>
      </c>
      <c r="F388" s="2" t="s">
        <v>2247</v>
      </c>
      <c r="G388" s="2" t="s">
        <v>2248</v>
      </c>
      <c r="H388" s="2"/>
      <c r="I388" s="2" t="s">
        <v>488</v>
      </c>
      <c r="J388" s="2" t="s">
        <v>289</v>
      </c>
      <c r="K388" s="2" t="s">
        <v>2308</v>
      </c>
      <c r="L388" s="2" t="s">
        <v>4636</v>
      </c>
      <c r="M388" s="2" t="s">
        <v>4684</v>
      </c>
      <c r="N388" s="3">
        <v>41894</v>
      </c>
      <c r="O388" s="2" t="s">
        <v>2313</v>
      </c>
      <c r="P388" s="2" t="s">
        <v>2314</v>
      </c>
      <c r="Q388" s="2" t="s">
        <v>1818</v>
      </c>
      <c r="R388" s="2" t="s">
        <v>2930</v>
      </c>
      <c r="S388" s="2" t="s">
        <v>2316</v>
      </c>
      <c r="T388" s="2" t="s">
        <v>2931</v>
      </c>
      <c r="U388" s="2" t="s">
        <v>4642</v>
      </c>
      <c r="V388" s="2">
        <v>0.28999999999999998</v>
      </c>
      <c r="W388" s="2">
        <v>2243</v>
      </c>
      <c r="X388" s="23">
        <v>0.28999999999999998</v>
      </c>
      <c r="Y388" s="2">
        <v>2370</v>
      </c>
      <c r="Z388" s="17">
        <f t="shared" si="9"/>
        <v>6.6228228000000007</v>
      </c>
      <c r="AA388" s="2" t="s">
        <v>351</v>
      </c>
      <c r="AB388" s="2" t="s">
        <v>40</v>
      </c>
      <c r="AC388" s="2" t="s">
        <v>41</v>
      </c>
      <c r="AD388" s="2" t="s">
        <v>42</v>
      </c>
      <c r="AE388" s="2" t="s">
        <v>43</v>
      </c>
      <c r="AF388" s="2"/>
      <c r="AG388" s="4"/>
    </row>
    <row r="389" spans="1:33" x14ac:dyDescent="0.25">
      <c r="A389" s="2">
        <v>2015</v>
      </c>
      <c r="B389" s="2">
        <v>758</v>
      </c>
      <c r="C389" s="2" t="s">
        <v>2244</v>
      </c>
      <c r="D389" s="2" t="s">
        <v>2245</v>
      </c>
      <c r="E389" s="2" t="s">
        <v>2246</v>
      </c>
      <c r="F389" s="2" t="s">
        <v>2247</v>
      </c>
      <c r="G389" s="2" t="s">
        <v>2248</v>
      </c>
      <c r="H389" s="2"/>
      <c r="I389" s="2" t="s">
        <v>488</v>
      </c>
      <c r="J389" s="2" t="s">
        <v>291</v>
      </c>
      <c r="K389" s="2" t="s">
        <v>2385</v>
      </c>
      <c r="L389" s="2" t="s">
        <v>4636</v>
      </c>
      <c r="M389" s="2" t="s">
        <v>4684</v>
      </c>
      <c r="N389" s="3">
        <v>42107</v>
      </c>
      <c r="O389" s="2" t="s">
        <v>2313</v>
      </c>
      <c r="P389" s="2" t="s">
        <v>1656</v>
      </c>
      <c r="Q389" s="2" t="s">
        <v>3418</v>
      </c>
      <c r="R389" s="2" t="s">
        <v>1797</v>
      </c>
      <c r="S389" s="2" t="s">
        <v>3460</v>
      </c>
      <c r="T389" s="2" t="s">
        <v>1801</v>
      </c>
      <c r="U389" s="2" t="s">
        <v>4642</v>
      </c>
      <c r="V389" s="2">
        <v>0.3</v>
      </c>
      <c r="W389" s="2">
        <v>2180</v>
      </c>
      <c r="X389" s="23">
        <v>0.3</v>
      </c>
      <c r="Y389" s="2">
        <v>2370</v>
      </c>
      <c r="Z389" s="17">
        <f t="shared" si="9"/>
        <v>6.8511960000000007</v>
      </c>
      <c r="AA389" s="2" t="s">
        <v>351</v>
      </c>
      <c r="AB389" s="2" t="s">
        <v>40</v>
      </c>
      <c r="AC389" s="2" t="s">
        <v>3332</v>
      </c>
      <c r="AD389" s="2" t="s">
        <v>42</v>
      </c>
      <c r="AE389" s="2" t="s">
        <v>43</v>
      </c>
      <c r="AF389" s="2"/>
      <c r="AG389" s="4"/>
    </row>
    <row r="390" spans="1:33" x14ac:dyDescent="0.25">
      <c r="A390" s="2">
        <v>2014</v>
      </c>
      <c r="B390" s="2">
        <v>1746</v>
      </c>
      <c r="C390" s="2" t="s">
        <v>2244</v>
      </c>
      <c r="D390" s="2" t="s">
        <v>2245</v>
      </c>
      <c r="E390" s="2" t="s">
        <v>2246</v>
      </c>
      <c r="F390" s="2" t="s">
        <v>2247</v>
      </c>
      <c r="G390" s="2" t="s">
        <v>2248</v>
      </c>
      <c r="H390" s="2"/>
      <c r="I390" s="2" t="s">
        <v>488</v>
      </c>
      <c r="J390" s="2" t="s">
        <v>293</v>
      </c>
      <c r="K390" s="2" t="s">
        <v>2318</v>
      </c>
      <c r="L390" s="2" t="s">
        <v>4636</v>
      </c>
      <c r="M390" s="2" t="s">
        <v>4684</v>
      </c>
      <c r="N390" s="3">
        <v>41963</v>
      </c>
      <c r="O390" s="2" t="s">
        <v>2319</v>
      </c>
      <c r="P390" s="2" t="s">
        <v>1656</v>
      </c>
      <c r="Q390" s="2" t="s">
        <v>1818</v>
      </c>
      <c r="R390" s="2" t="s">
        <v>2024</v>
      </c>
      <c r="S390" s="2" t="s">
        <v>2320</v>
      </c>
      <c r="T390" s="2" t="s">
        <v>2941</v>
      </c>
      <c r="U390" s="2" t="s">
        <v>4642</v>
      </c>
      <c r="V390" s="2">
        <v>0.32</v>
      </c>
      <c r="W390" s="2">
        <v>2209</v>
      </c>
      <c r="X390" s="23">
        <v>0.32</v>
      </c>
      <c r="Y390" s="2">
        <v>2370</v>
      </c>
      <c r="Z390" s="17">
        <f t="shared" si="9"/>
        <v>7.3079423999999999</v>
      </c>
      <c r="AA390" s="2" t="s">
        <v>351</v>
      </c>
      <c r="AB390" s="2" t="s">
        <v>40</v>
      </c>
      <c r="AC390" s="2" t="s">
        <v>41</v>
      </c>
      <c r="AD390" s="2" t="s">
        <v>42</v>
      </c>
      <c r="AE390" s="2" t="s">
        <v>43</v>
      </c>
      <c r="AF390" s="2"/>
      <c r="AG390" s="4"/>
    </row>
    <row r="391" spans="1:33" x14ac:dyDescent="0.25">
      <c r="A391" s="2">
        <v>2016</v>
      </c>
      <c r="B391" s="2">
        <v>1280</v>
      </c>
      <c r="C391" s="2" t="s">
        <v>2244</v>
      </c>
      <c r="D391" s="2" t="s">
        <v>2245</v>
      </c>
      <c r="E391" s="2" t="s">
        <v>2246</v>
      </c>
      <c r="F391" s="2" t="s">
        <v>2247</v>
      </c>
      <c r="G391" s="2" t="s">
        <v>2248</v>
      </c>
      <c r="H391" s="2"/>
      <c r="I391" s="2" t="s">
        <v>488</v>
      </c>
      <c r="J391" s="2" t="s">
        <v>340</v>
      </c>
      <c r="K391" s="2" t="s">
        <v>2294</v>
      </c>
      <c r="L391" s="2" t="s">
        <v>4636</v>
      </c>
      <c r="M391" s="2" t="s">
        <v>4684</v>
      </c>
      <c r="N391" s="3">
        <v>42674</v>
      </c>
      <c r="O391" s="2" t="s">
        <v>3946</v>
      </c>
      <c r="P391" s="2" t="s">
        <v>3891</v>
      </c>
      <c r="Q391" s="2" t="s">
        <v>2240</v>
      </c>
      <c r="R391" s="2" t="s">
        <v>4146</v>
      </c>
      <c r="S391" s="2" t="s">
        <v>4232</v>
      </c>
      <c r="T391" s="2" t="s">
        <v>3613</v>
      </c>
      <c r="U391" s="2" t="s">
        <v>4642</v>
      </c>
      <c r="V391" s="2">
        <v>0.32</v>
      </c>
      <c r="W391" s="2">
        <v>2202</v>
      </c>
      <c r="X391" s="23">
        <v>0.32</v>
      </c>
      <c r="Y391" s="2">
        <v>2370</v>
      </c>
      <c r="Z391" s="17">
        <f t="shared" si="9"/>
        <v>7.3079423999999999</v>
      </c>
      <c r="AA391" s="2" t="s">
        <v>351</v>
      </c>
      <c r="AB391" s="2" t="s">
        <v>40</v>
      </c>
      <c r="AC391" s="2" t="s">
        <v>3332</v>
      </c>
      <c r="AD391" s="2" t="s">
        <v>43</v>
      </c>
      <c r="AE391" s="2" t="s">
        <v>42</v>
      </c>
      <c r="AF391" s="2"/>
      <c r="AG391" s="4"/>
    </row>
    <row r="392" spans="1:33" x14ac:dyDescent="0.25">
      <c r="A392" s="2">
        <v>2016</v>
      </c>
      <c r="B392" s="2">
        <v>1279</v>
      </c>
      <c r="C392" s="2" t="s">
        <v>2244</v>
      </c>
      <c r="D392" s="2" t="s">
        <v>2245</v>
      </c>
      <c r="E392" s="2" t="s">
        <v>2246</v>
      </c>
      <c r="F392" s="2" t="s">
        <v>2247</v>
      </c>
      <c r="G392" s="2" t="s">
        <v>2248</v>
      </c>
      <c r="H392" s="2"/>
      <c r="I392" s="2" t="s">
        <v>488</v>
      </c>
      <c r="J392" s="2" t="s">
        <v>293</v>
      </c>
      <c r="K392" s="2" t="s">
        <v>2318</v>
      </c>
      <c r="L392" s="2" t="s">
        <v>4636</v>
      </c>
      <c r="M392" s="2" t="s">
        <v>4684</v>
      </c>
      <c r="N392" s="3">
        <v>42674</v>
      </c>
      <c r="O392" s="2" t="s">
        <v>3946</v>
      </c>
      <c r="P392" s="2" t="s">
        <v>3891</v>
      </c>
      <c r="Q392" s="2" t="s">
        <v>2240</v>
      </c>
      <c r="R392" s="2" t="s">
        <v>4146</v>
      </c>
      <c r="S392" s="2" t="s">
        <v>3947</v>
      </c>
      <c r="T392" s="2" t="s">
        <v>2591</v>
      </c>
      <c r="U392" s="2" t="s">
        <v>4642</v>
      </c>
      <c r="V392" s="2">
        <v>0.34</v>
      </c>
      <c r="W392" s="2">
        <v>2264</v>
      </c>
      <c r="X392" s="23">
        <v>0.34</v>
      </c>
      <c r="Y392" s="2">
        <v>2370</v>
      </c>
      <c r="Z392" s="17">
        <f t="shared" si="9"/>
        <v>7.7646888000000018</v>
      </c>
      <c r="AA392" s="2" t="s">
        <v>351</v>
      </c>
      <c r="AB392" s="2" t="s">
        <v>40</v>
      </c>
      <c r="AC392" s="2" t="s">
        <v>3332</v>
      </c>
      <c r="AD392" s="2" t="s">
        <v>43</v>
      </c>
      <c r="AE392" s="2" t="s">
        <v>42</v>
      </c>
      <c r="AF392" s="2"/>
      <c r="AG392" s="4"/>
    </row>
    <row r="393" spans="1:33" x14ac:dyDescent="0.25">
      <c r="A393" s="2">
        <v>2014</v>
      </c>
      <c r="B393" s="2">
        <v>1742</v>
      </c>
      <c r="C393" s="2" t="s">
        <v>2244</v>
      </c>
      <c r="D393" s="2" t="s">
        <v>2245</v>
      </c>
      <c r="E393" s="2" t="s">
        <v>2246</v>
      </c>
      <c r="F393" s="2" t="s">
        <v>2247</v>
      </c>
      <c r="G393" s="2" t="s">
        <v>2248</v>
      </c>
      <c r="H393" s="2"/>
      <c r="I393" s="2" t="s">
        <v>488</v>
      </c>
      <c r="J393" s="2" t="s">
        <v>291</v>
      </c>
      <c r="K393" s="2" t="s">
        <v>2385</v>
      </c>
      <c r="L393" s="2" t="s">
        <v>4636</v>
      </c>
      <c r="M393" s="2" t="s">
        <v>4684</v>
      </c>
      <c r="N393" s="3">
        <v>41894</v>
      </c>
      <c r="O393" s="2" t="s">
        <v>2313</v>
      </c>
      <c r="P393" s="2" t="s">
        <v>2314</v>
      </c>
      <c r="Q393" s="2" t="s">
        <v>1818</v>
      </c>
      <c r="R393" s="2" t="s">
        <v>2930</v>
      </c>
      <c r="S393" s="2" t="s">
        <v>2389</v>
      </c>
      <c r="T393" s="2" t="s">
        <v>2937</v>
      </c>
      <c r="U393" s="2" t="s">
        <v>4642</v>
      </c>
      <c r="V393" s="2">
        <v>0.35</v>
      </c>
      <c r="W393" s="2">
        <v>2185</v>
      </c>
      <c r="X393" s="23">
        <v>0.35</v>
      </c>
      <c r="Y393" s="2">
        <v>2370</v>
      </c>
      <c r="Z393" s="17">
        <f t="shared" si="9"/>
        <v>7.993062000000001</v>
      </c>
      <c r="AA393" s="2" t="s">
        <v>351</v>
      </c>
      <c r="AB393" s="2" t="s">
        <v>40</v>
      </c>
      <c r="AC393" s="2" t="s">
        <v>41</v>
      </c>
      <c r="AD393" s="2" t="s">
        <v>42</v>
      </c>
      <c r="AE393" s="2" t="s">
        <v>43</v>
      </c>
      <c r="AF393" s="2"/>
      <c r="AG393" s="4"/>
    </row>
    <row r="394" spans="1:33" x14ac:dyDescent="0.25">
      <c r="A394" s="2">
        <v>2014</v>
      </c>
      <c r="B394" s="2">
        <v>1751</v>
      </c>
      <c r="C394" s="2" t="s">
        <v>2244</v>
      </c>
      <c r="D394" s="2" t="s">
        <v>2245</v>
      </c>
      <c r="E394" s="2" t="s">
        <v>2246</v>
      </c>
      <c r="F394" s="2" t="s">
        <v>2247</v>
      </c>
      <c r="G394" s="2" t="s">
        <v>2248</v>
      </c>
      <c r="H394" s="2"/>
      <c r="I394" s="2" t="s">
        <v>488</v>
      </c>
      <c r="J394" s="2" t="s">
        <v>394</v>
      </c>
      <c r="K394" s="2" t="s">
        <v>2279</v>
      </c>
      <c r="L394" s="2" t="s">
        <v>4636</v>
      </c>
      <c r="M394" s="2" t="s">
        <v>4684</v>
      </c>
      <c r="N394" s="3">
        <v>41963</v>
      </c>
      <c r="O394" s="2" t="s">
        <v>2250</v>
      </c>
      <c r="P394" s="2" t="s">
        <v>1646</v>
      </c>
      <c r="Q394" s="2" t="s">
        <v>1818</v>
      </c>
      <c r="R394" s="2" t="s">
        <v>2024</v>
      </c>
      <c r="S394" s="2" t="s">
        <v>2280</v>
      </c>
      <c r="T394" s="2" t="s">
        <v>2937</v>
      </c>
      <c r="U394" s="2" t="s">
        <v>4642</v>
      </c>
      <c r="V394" s="2">
        <v>0.35</v>
      </c>
      <c r="W394" s="2">
        <v>2252</v>
      </c>
      <c r="X394" s="23">
        <v>0.35</v>
      </c>
      <c r="Y394" s="2">
        <v>2370</v>
      </c>
      <c r="Z394" s="17">
        <f t="shared" si="9"/>
        <v>7.993062000000001</v>
      </c>
      <c r="AA394" s="2" t="s">
        <v>351</v>
      </c>
      <c r="AB394" s="2" t="s">
        <v>40</v>
      </c>
      <c r="AC394" s="2" t="s">
        <v>41</v>
      </c>
      <c r="AD394" s="2" t="s">
        <v>42</v>
      </c>
      <c r="AE394" s="2" t="s">
        <v>43</v>
      </c>
      <c r="AF394" s="2"/>
      <c r="AG394" s="4"/>
    </row>
    <row r="395" spans="1:33" x14ac:dyDescent="0.25">
      <c r="A395" s="2">
        <v>2014</v>
      </c>
      <c r="B395" s="2">
        <v>1756</v>
      </c>
      <c r="C395" s="2" t="s">
        <v>2244</v>
      </c>
      <c r="D395" s="2" t="s">
        <v>2245</v>
      </c>
      <c r="E395" s="2" t="s">
        <v>2246</v>
      </c>
      <c r="F395" s="2" t="s">
        <v>2247</v>
      </c>
      <c r="G395" s="2" t="s">
        <v>2248</v>
      </c>
      <c r="H395" s="2"/>
      <c r="I395" s="2" t="s">
        <v>488</v>
      </c>
      <c r="J395" s="2" t="s">
        <v>347</v>
      </c>
      <c r="K395" s="2" t="s">
        <v>2249</v>
      </c>
      <c r="L395" s="2" t="s">
        <v>4636</v>
      </c>
      <c r="M395" s="2" t="s">
        <v>4684</v>
      </c>
      <c r="N395" s="3">
        <v>41963</v>
      </c>
      <c r="O395" s="2" t="s">
        <v>2250</v>
      </c>
      <c r="P395" s="2" t="s">
        <v>1646</v>
      </c>
      <c r="Q395" s="2" t="s">
        <v>1818</v>
      </c>
      <c r="R395" s="2" t="s">
        <v>2024</v>
      </c>
      <c r="S395" s="2" t="s">
        <v>2251</v>
      </c>
      <c r="T395" s="2" t="s">
        <v>2952</v>
      </c>
      <c r="U395" s="2" t="s">
        <v>4642</v>
      </c>
      <c r="V395" s="2">
        <v>0.35</v>
      </c>
      <c r="W395" s="2">
        <v>2197</v>
      </c>
      <c r="X395" s="23">
        <v>0.35</v>
      </c>
      <c r="Y395" s="2">
        <v>2370</v>
      </c>
      <c r="Z395" s="17">
        <f t="shared" si="9"/>
        <v>7.993062000000001</v>
      </c>
      <c r="AA395" s="2" t="s">
        <v>351</v>
      </c>
      <c r="AB395" s="2" t="s">
        <v>40</v>
      </c>
      <c r="AC395" s="2" t="s">
        <v>41</v>
      </c>
      <c r="AD395" s="2" t="s">
        <v>42</v>
      </c>
      <c r="AE395" s="2" t="s">
        <v>43</v>
      </c>
      <c r="AF395" s="2"/>
      <c r="AG395" s="4"/>
    </row>
    <row r="396" spans="1:33" x14ac:dyDescent="0.25">
      <c r="A396" s="2">
        <v>2016</v>
      </c>
      <c r="B396" s="2">
        <v>1534</v>
      </c>
      <c r="C396" s="2" t="s">
        <v>4005</v>
      </c>
      <c r="D396" s="2" t="s">
        <v>4006</v>
      </c>
      <c r="E396" s="2" t="s">
        <v>4007</v>
      </c>
      <c r="F396" s="2" t="s">
        <v>3896</v>
      </c>
      <c r="G396" s="2" t="s">
        <v>3897</v>
      </c>
      <c r="H396" s="2"/>
      <c r="I396" s="2" t="s">
        <v>153</v>
      </c>
      <c r="J396" s="2" t="s">
        <v>111</v>
      </c>
      <c r="K396" s="2" t="s">
        <v>4138</v>
      </c>
      <c r="L396" s="2" t="s">
        <v>4636</v>
      </c>
      <c r="M396" s="2" t="s">
        <v>4684</v>
      </c>
      <c r="N396" s="3">
        <v>42383</v>
      </c>
      <c r="O396" s="2" t="s">
        <v>4139</v>
      </c>
      <c r="P396" s="2" t="s">
        <v>3787</v>
      </c>
      <c r="Q396" s="2" t="s">
        <v>3418</v>
      </c>
      <c r="R396" s="2" t="s">
        <v>1797</v>
      </c>
      <c r="S396" s="2" t="s">
        <v>4369</v>
      </c>
      <c r="T396" s="2" t="s">
        <v>2600</v>
      </c>
      <c r="U396" s="2" t="s">
        <v>4642</v>
      </c>
      <c r="V396" s="2">
        <v>0.35</v>
      </c>
      <c r="W396" s="2">
        <v>1523</v>
      </c>
      <c r="X396" s="23">
        <v>0.35</v>
      </c>
      <c r="Y396" s="2">
        <v>2370</v>
      </c>
      <c r="Z396" s="17">
        <f t="shared" si="9"/>
        <v>7.993062000000001</v>
      </c>
      <c r="AA396" s="2" t="s">
        <v>861</v>
      </c>
      <c r="AB396" s="2" t="s">
        <v>1291</v>
      </c>
      <c r="AC396" s="2" t="s">
        <v>3332</v>
      </c>
      <c r="AD396" s="2" t="s">
        <v>43</v>
      </c>
      <c r="AE396" s="2" t="s">
        <v>42</v>
      </c>
      <c r="AF396" s="2"/>
      <c r="AG396" s="4"/>
    </row>
    <row r="397" spans="1:33" x14ac:dyDescent="0.25">
      <c r="A397" s="2">
        <v>2015</v>
      </c>
      <c r="B397" s="2">
        <v>755</v>
      </c>
      <c r="C397" s="2" t="s">
        <v>2244</v>
      </c>
      <c r="D397" s="2" t="s">
        <v>2245</v>
      </c>
      <c r="E397" s="2" t="s">
        <v>2246</v>
      </c>
      <c r="F397" s="2" t="s">
        <v>2247</v>
      </c>
      <c r="G397" s="2" t="s">
        <v>2248</v>
      </c>
      <c r="H397" s="2"/>
      <c r="I397" s="2" t="s">
        <v>488</v>
      </c>
      <c r="J397" s="2" t="s">
        <v>289</v>
      </c>
      <c r="K397" s="2" t="s">
        <v>2308</v>
      </c>
      <c r="L397" s="2" t="s">
        <v>4636</v>
      </c>
      <c r="M397" s="2" t="s">
        <v>4684</v>
      </c>
      <c r="N397" s="3">
        <v>42107</v>
      </c>
      <c r="O397" s="2" t="s">
        <v>2313</v>
      </c>
      <c r="P397" s="2" t="s">
        <v>1656</v>
      </c>
      <c r="Q397" s="2" t="s">
        <v>1818</v>
      </c>
      <c r="R397" s="2" t="s">
        <v>1797</v>
      </c>
      <c r="S397" s="2" t="s">
        <v>3450</v>
      </c>
      <c r="T397" s="2" t="s">
        <v>1805</v>
      </c>
      <c r="U397" s="2" t="s">
        <v>4642</v>
      </c>
      <c r="V397" s="2">
        <v>0.36</v>
      </c>
      <c r="W397" s="2">
        <v>2223</v>
      </c>
      <c r="X397" s="23">
        <v>0.36</v>
      </c>
      <c r="Y397" s="2">
        <v>2370</v>
      </c>
      <c r="Z397" s="17">
        <f t="shared" si="9"/>
        <v>8.2214352000000002</v>
      </c>
      <c r="AA397" s="2" t="s">
        <v>351</v>
      </c>
      <c r="AB397" s="2" t="s">
        <v>40</v>
      </c>
      <c r="AC397" s="2" t="s">
        <v>3332</v>
      </c>
      <c r="AD397" s="2" t="s">
        <v>42</v>
      </c>
      <c r="AE397" s="2" t="s">
        <v>43</v>
      </c>
      <c r="AF397" s="2"/>
      <c r="AG397" s="4"/>
    </row>
    <row r="398" spans="1:33" x14ac:dyDescent="0.25">
      <c r="A398" s="2">
        <v>2014</v>
      </c>
      <c r="B398" s="2">
        <v>1737</v>
      </c>
      <c r="C398" s="2" t="s">
        <v>2244</v>
      </c>
      <c r="D398" s="2" t="s">
        <v>2245</v>
      </c>
      <c r="E398" s="2" t="s">
        <v>2246</v>
      </c>
      <c r="F398" s="2" t="s">
        <v>2247</v>
      </c>
      <c r="G398" s="2" t="s">
        <v>2248</v>
      </c>
      <c r="H398" s="2"/>
      <c r="I398" s="2" t="s">
        <v>488</v>
      </c>
      <c r="J398" s="2" t="s">
        <v>291</v>
      </c>
      <c r="K398" s="2" t="s">
        <v>2385</v>
      </c>
      <c r="L398" s="2" t="s">
        <v>4636</v>
      </c>
      <c r="M398" s="2" t="s">
        <v>4684</v>
      </c>
      <c r="N398" s="3">
        <v>41808</v>
      </c>
      <c r="O398" s="2" t="s">
        <v>2386</v>
      </c>
      <c r="P398" s="2" t="s">
        <v>2310</v>
      </c>
      <c r="Q398" s="2" t="s">
        <v>2240</v>
      </c>
      <c r="R398" s="2" t="s">
        <v>1797</v>
      </c>
      <c r="S398" s="2" t="s">
        <v>2924</v>
      </c>
      <c r="T398" s="2" t="s">
        <v>2925</v>
      </c>
      <c r="U398" s="2" t="s">
        <v>4642</v>
      </c>
      <c r="V398" s="2">
        <v>0.37</v>
      </c>
      <c r="W398" s="2">
        <v>2165</v>
      </c>
      <c r="X398" s="23">
        <v>0.37</v>
      </c>
      <c r="Y398" s="2">
        <v>2370</v>
      </c>
      <c r="Z398" s="17">
        <f t="shared" si="9"/>
        <v>8.4498084000000002</v>
      </c>
      <c r="AA398" s="2" t="s">
        <v>351</v>
      </c>
      <c r="AB398" s="2" t="s">
        <v>40</v>
      </c>
      <c r="AC398" s="2" t="s">
        <v>41</v>
      </c>
      <c r="AD398" s="2" t="s">
        <v>42</v>
      </c>
      <c r="AE398" s="2" t="s">
        <v>43</v>
      </c>
      <c r="AF398" s="2"/>
      <c r="AG398" s="4"/>
    </row>
    <row r="399" spans="1:33" x14ac:dyDescent="0.25">
      <c r="A399" s="2">
        <v>2016</v>
      </c>
      <c r="B399" s="2">
        <v>1286</v>
      </c>
      <c r="C399" s="2" t="s">
        <v>2244</v>
      </c>
      <c r="D399" s="2" t="s">
        <v>2245</v>
      </c>
      <c r="E399" s="2" t="s">
        <v>2246</v>
      </c>
      <c r="F399" s="2" t="s">
        <v>2247</v>
      </c>
      <c r="G399" s="2" t="s">
        <v>2248</v>
      </c>
      <c r="H399" s="2"/>
      <c r="I399" s="2" t="s">
        <v>488</v>
      </c>
      <c r="J399" s="2" t="s">
        <v>347</v>
      </c>
      <c r="K399" s="2" t="s">
        <v>2249</v>
      </c>
      <c r="L399" s="2" t="s">
        <v>4636</v>
      </c>
      <c r="M399" s="2" t="s">
        <v>4684</v>
      </c>
      <c r="N399" s="3">
        <v>42675</v>
      </c>
      <c r="O399" s="2" t="s">
        <v>3890</v>
      </c>
      <c r="P399" s="2" t="s">
        <v>3891</v>
      </c>
      <c r="Q399" s="2" t="s">
        <v>2240</v>
      </c>
      <c r="R399" s="2" t="s">
        <v>4146</v>
      </c>
      <c r="S399" s="2" t="s">
        <v>3908</v>
      </c>
      <c r="T399" s="2" t="s">
        <v>2925</v>
      </c>
      <c r="U399" s="2" t="s">
        <v>4642</v>
      </c>
      <c r="V399" s="2">
        <v>0.37</v>
      </c>
      <c r="W399" s="2">
        <v>2194</v>
      </c>
      <c r="X399" s="23">
        <v>0.37</v>
      </c>
      <c r="Y399" s="2">
        <v>2370</v>
      </c>
      <c r="Z399" s="17">
        <f t="shared" si="9"/>
        <v>8.4498084000000002</v>
      </c>
      <c r="AA399" s="2" t="s">
        <v>351</v>
      </c>
      <c r="AB399" s="2" t="s">
        <v>40</v>
      </c>
      <c r="AC399" s="2" t="s">
        <v>3332</v>
      </c>
      <c r="AD399" s="2" t="s">
        <v>43</v>
      </c>
      <c r="AE399" s="2" t="s">
        <v>42</v>
      </c>
      <c r="AF399" s="2"/>
      <c r="AG399" s="4"/>
    </row>
    <row r="400" spans="1:33" x14ac:dyDescent="0.25">
      <c r="A400" s="2">
        <v>2016</v>
      </c>
      <c r="B400" s="2">
        <v>1530</v>
      </c>
      <c r="C400" s="2" t="s">
        <v>4005</v>
      </c>
      <c r="D400" s="2" t="s">
        <v>4006</v>
      </c>
      <c r="E400" s="2" t="s">
        <v>4007</v>
      </c>
      <c r="F400" s="2" t="s">
        <v>3896</v>
      </c>
      <c r="G400" s="2" t="s">
        <v>3897</v>
      </c>
      <c r="H400" s="2"/>
      <c r="I400" s="2" t="s">
        <v>153</v>
      </c>
      <c r="J400" s="2" t="s">
        <v>31</v>
      </c>
      <c r="K400" s="2" t="s">
        <v>4135</v>
      </c>
      <c r="L400" s="2" t="s">
        <v>4636</v>
      </c>
      <c r="M400" s="2" t="s">
        <v>4684</v>
      </c>
      <c r="N400" s="3">
        <v>42382</v>
      </c>
      <c r="O400" s="2" t="s">
        <v>4136</v>
      </c>
      <c r="P400" s="2" t="s">
        <v>3787</v>
      </c>
      <c r="Q400" s="2" t="s">
        <v>3418</v>
      </c>
      <c r="R400" s="2" t="s">
        <v>1797</v>
      </c>
      <c r="S400" s="2" t="s">
        <v>4137</v>
      </c>
      <c r="T400" s="2" t="s">
        <v>2920</v>
      </c>
      <c r="U400" s="2" t="s">
        <v>4642</v>
      </c>
      <c r="V400" s="2">
        <v>0.38</v>
      </c>
      <c r="W400" s="2">
        <v>1501</v>
      </c>
      <c r="X400" s="23">
        <v>0.38</v>
      </c>
      <c r="Y400" s="2">
        <v>2370</v>
      </c>
      <c r="Z400" s="17">
        <f t="shared" si="9"/>
        <v>8.6781816000000003</v>
      </c>
      <c r="AA400" s="2" t="s">
        <v>861</v>
      </c>
      <c r="AB400" s="2" t="s">
        <v>1291</v>
      </c>
      <c r="AC400" s="2" t="s">
        <v>3332</v>
      </c>
      <c r="AD400" s="2" t="s">
        <v>43</v>
      </c>
      <c r="AE400" s="2" t="s">
        <v>42</v>
      </c>
      <c r="AF400" s="2"/>
      <c r="AG400" s="4"/>
    </row>
    <row r="401" spans="1:33" x14ac:dyDescent="0.25">
      <c r="A401" s="2">
        <v>2016</v>
      </c>
      <c r="B401" s="2">
        <v>1285</v>
      </c>
      <c r="C401" s="2" t="s">
        <v>2244</v>
      </c>
      <c r="D401" s="2" t="s">
        <v>2245</v>
      </c>
      <c r="E401" s="2" t="s">
        <v>2246</v>
      </c>
      <c r="F401" s="2" t="s">
        <v>2247</v>
      </c>
      <c r="G401" s="2" t="s">
        <v>2248</v>
      </c>
      <c r="H401" s="2"/>
      <c r="I401" s="2" t="s">
        <v>488</v>
      </c>
      <c r="J401" s="2" t="s">
        <v>394</v>
      </c>
      <c r="K401" s="2" t="s">
        <v>2279</v>
      </c>
      <c r="L401" s="2" t="s">
        <v>4636</v>
      </c>
      <c r="M401" s="2" t="s">
        <v>4684</v>
      </c>
      <c r="N401" s="3">
        <v>42675</v>
      </c>
      <c r="O401" s="2" t="s">
        <v>3890</v>
      </c>
      <c r="P401" s="2" t="s">
        <v>3891</v>
      </c>
      <c r="Q401" s="2" t="s">
        <v>2240</v>
      </c>
      <c r="R401" s="2" t="s">
        <v>4146</v>
      </c>
      <c r="S401" s="2" t="s">
        <v>3892</v>
      </c>
      <c r="T401" s="2" t="s">
        <v>2920</v>
      </c>
      <c r="U401" s="2" t="s">
        <v>4642</v>
      </c>
      <c r="V401" s="2">
        <v>0.38</v>
      </c>
      <c r="W401" s="2">
        <v>2210</v>
      </c>
      <c r="X401" s="23">
        <v>0.38</v>
      </c>
      <c r="Y401" s="2">
        <v>2370</v>
      </c>
      <c r="Z401" s="17">
        <f t="shared" si="9"/>
        <v>8.6781816000000003</v>
      </c>
      <c r="AA401" s="2" t="s">
        <v>351</v>
      </c>
      <c r="AB401" s="2" t="s">
        <v>40</v>
      </c>
      <c r="AC401" s="2" t="s">
        <v>3332</v>
      </c>
      <c r="AD401" s="2" t="s">
        <v>43</v>
      </c>
      <c r="AE401" s="2" t="s">
        <v>42</v>
      </c>
      <c r="AF401" s="2"/>
      <c r="AG401" s="4"/>
    </row>
    <row r="402" spans="1:33" x14ac:dyDescent="0.25">
      <c r="A402" s="2">
        <v>2015</v>
      </c>
      <c r="B402" s="2">
        <v>530</v>
      </c>
      <c r="C402" s="2" t="s">
        <v>873</v>
      </c>
      <c r="D402" s="2" t="s">
        <v>874</v>
      </c>
      <c r="E402" s="2" t="s">
        <v>875</v>
      </c>
      <c r="F402" s="2" t="s">
        <v>876</v>
      </c>
      <c r="G402" s="2" t="s">
        <v>877</v>
      </c>
      <c r="H402" s="2"/>
      <c r="I402" s="2" t="s">
        <v>409</v>
      </c>
      <c r="J402" s="2" t="s">
        <v>542</v>
      </c>
      <c r="K402" s="2" t="s">
        <v>2812</v>
      </c>
      <c r="L402" s="2" t="s">
        <v>4636</v>
      </c>
      <c r="M402" s="2" t="s">
        <v>4684</v>
      </c>
      <c r="N402" s="3">
        <v>42144</v>
      </c>
      <c r="O402" s="2" t="s">
        <v>2805</v>
      </c>
      <c r="P402" s="2" t="s">
        <v>753</v>
      </c>
      <c r="Q402" s="2" t="s">
        <v>1818</v>
      </c>
      <c r="R402" s="2" t="s">
        <v>3543</v>
      </c>
      <c r="S402" s="2" t="s">
        <v>3544</v>
      </c>
      <c r="T402" s="2" t="s">
        <v>3545</v>
      </c>
      <c r="U402" s="2" t="s">
        <v>4642</v>
      </c>
      <c r="V402" s="2">
        <v>0.4</v>
      </c>
      <c r="W402" s="2">
        <v>2241</v>
      </c>
      <c r="X402" s="23">
        <v>0.4</v>
      </c>
      <c r="Y402" s="9">
        <v>2370</v>
      </c>
      <c r="Z402" s="17">
        <f t="shared" si="9"/>
        <v>9.1349280000000004</v>
      </c>
      <c r="AA402" s="2" t="s">
        <v>351</v>
      </c>
      <c r="AB402" s="2" t="s">
        <v>40</v>
      </c>
      <c r="AC402" s="2" t="s">
        <v>3332</v>
      </c>
      <c r="AD402" s="2" t="s">
        <v>42</v>
      </c>
      <c r="AE402" s="2" t="s">
        <v>43</v>
      </c>
      <c r="AF402" s="2" t="s">
        <v>3540</v>
      </c>
      <c r="AG402" s="4"/>
    </row>
    <row r="403" spans="1:33" x14ac:dyDescent="0.25">
      <c r="A403" s="2">
        <v>2016</v>
      </c>
      <c r="B403" s="2">
        <v>720</v>
      </c>
      <c r="C403" s="2" t="s">
        <v>873</v>
      </c>
      <c r="D403" s="2" t="s">
        <v>874</v>
      </c>
      <c r="E403" s="2" t="s">
        <v>875</v>
      </c>
      <c r="F403" s="2" t="s">
        <v>876</v>
      </c>
      <c r="G403" s="2" t="s">
        <v>877</v>
      </c>
      <c r="H403" s="2"/>
      <c r="I403" s="2" t="s">
        <v>409</v>
      </c>
      <c r="J403" s="2" t="s">
        <v>313</v>
      </c>
      <c r="K403" s="2" t="s">
        <v>1097</v>
      </c>
      <c r="L403" s="2" t="s">
        <v>4636</v>
      </c>
      <c r="M403" s="2" t="s">
        <v>4684</v>
      </c>
      <c r="N403" s="3">
        <v>42508</v>
      </c>
      <c r="O403" s="2" t="s">
        <v>2805</v>
      </c>
      <c r="P403" s="2" t="s">
        <v>753</v>
      </c>
      <c r="Q403" s="2" t="s">
        <v>1810</v>
      </c>
      <c r="R403" s="2" t="s">
        <v>4028</v>
      </c>
      <c r="S403" s="2" t="s">
        <v>4029</v>
      </c>
      <c r="T403" s="2" t="s">
        <v>4030</v>
      </c>
      <c r="U403" s="2" t="s">
        <v>4642</v>
      </c>
      <c r="V403" s="2">
        <v>0.42</v>
      </c>
      <c r="W403" s="2">
        <v>2180</v>
      </c>
      <c r="X403" s="23">
        <v>0.42</v>
      </c>
      <c r="Y403" s="9">
        <v>2370</v>
      </c>
      <c r="Z403" s="17">
        <f t="shared" si="9"/>
        <v>9.5916744000000005</v>
      </c>
      <c r="AA403" s="2" t="s">
        <v>351</v>
      </c>
      <c r="AB403" s="2" t="s">
        <v>40</v>
      </c>
      <c r="AC403" s="2" t="s">
        <v>3332</v>
      </c>
      <c r="AD403" s="2" t="s">
        <v>43</v>
      </c>
      <c r="AE403" s="2" t="s">
        <v>42</v>
      </c>
      <c r="AF403" s="2" t="s">
        <v>4031</v>
      </c>
      <c r="AG403" s="4"/>
    </row>
    <row r="404" spans="1:33" x14ac:dyDescent="0.25">
      <c r="A404" s="2">
        <v>2014</v>
      </c>
      <c r="B404" s="2">
        <v>1748</v>
      </c>
      <c r="C404" s="2" t="s">
        <v>2244</v>
      </c>
      <c r="D404" s="2" t="s">
        <v>2245</v>
      </c>
      <c r="E404" s="2" t="s">
        <v>2246</v>
      </c>
      <c r="F404" s="2" t="s">
        <v>2247</v>
      </c>
      <c r="G404" s="2" t="s">
        <v>2248</v>
      </c>
      <c r="H404" s="2"/>
      <c r="I404" s="2" t="s">
        <v>488</v>
      </c>
      <c r="J404" s="2" t="s">
        <v>340</v>
      </c>
      <c r="K404" s="2" t="s">
        <v>2294</v>
      </c>
      <c r="L404" s="2" t="s">
        <v>4636</v>
      </c>
      <c r="M404" s="2" t="s">
        <v>4684</v>
      </c>
      <c r="N404" s="3">
        <v>41963</v>
      </c>
      <c r="O404" s="2" t="s">
        <v>2250</v>
      </c>
      <c r="P404" s="2" t="s">
        <v>1646</v>
      </c>
      <c r="Q404" s="2" t="s">
        <v>1818</v>
      </c>
      <c r="R404" s="2" t="s">
        <v>2024</v>
      </c>
      <c r="S404" s="2" t="s">
        <v>2295</v>
      </c>
      <c r="T404" s="2" t="s">
        <v>2943</v>
      </c>
      <c r="U404" s="2" t="s">
        <v>4642</v>
      </c>
      <c r="V404" s="2">
        <v>0.43</v>
      </c>
      <c r="W404" s="2">
        <v>2207</v>
      </c>
      <c r="X404" s="23">
        <v>0.43</v>
      </c>
      <c r="Y404" s="2">
        <v>2370</v>
      </c>
      <c r="Z404" s="17">
        <f t="shared" si="9"/>
        <v>9.8200476000000005</v>
      </c>
      <c r="AA404" s="2" t="s">
        <v>351</v>
      </c>
      <c r="AB404" s="2" t="s">
        <v>40</v>
      </c>
      <c r="AC404" s="2" t="s">
        <v>41</v>
      </c>
      <c r="AD404" s="2" t="s">
        <v>42</v>
      </c>
      <c r="AE404" s="2" t="s">
        <v>43</v>
      </c>
      <c r="AF404" s="2"/>
      <c r="AG404" s="4"/>
    </row>
    <row r="405" spans="1:33" x14ac:dyDescent="0.25">
      <c r="A405" s="2">
        <v>2010</v>
      </c>
      <c r="B405" s="2">
        <v>4</v>
      </c>
      <c r="C405" s="2" t="s">
        <v>1051</v>
      </c>
      <c r="D405" s="2" t="s">
        <v>1052</v>
      </c>
      <c r="E405" s="2" t="s">
        <v>1020</v>
      </c>
      <c r="F405" s="2" t="s">
        <v>893</v>
      </c>
      <c r="G405" s="2" t="s">
        <v>894</v>
      </c>
      <c r="H405" s="2"/>
      <c r="I405" s="2" t="s">
        <v>481</v>
      </c>
      <c r="J405" s="2" t="s">
        <v>111</v>
      </c>
      <c r="K405" s="2" t="s">
        <v>1053</v>
      </c>
      <c r="L405" s="2" t="s">
        <v>4636</v>
      </c>
      <c r="M405" s="2"/>
      <c r="N405" s="3">
        <v>40324</v>
      </c>
      <c r="O405" s="2" t="s">
        <v>42</v>
      </c>
      <c r="P405" s="2" t="s">
        <v>1054</v>
      </c>
      <c r="Q405" s="2"/>
      <c r="R405" s="2"/>
      <c r="S405" s="2"/>
      <c r="T405" s="2"/>
      <c r="U405" s="2"/>
      <c r="V405" s="2"/>
      <c r="W405" s="2"/>
      <c r="X405" s="23">
        <v>0.5</v>
      </c>
      <c r="Y405" s="7">
        <v>2275</v>
      </c>
      <c r="Z405" s="17">
        <f t="shared" si="9"/>
        <v>10.96095</v>
      </c>
      <c r="AA405" s="2" t="s">
        <v>351</v>
      </c>
      <c r="AB405" s="2" t="s">
        <v>40</v>
      </c>
      <c r="AC405" s="2" t="s">
        <v>41</v>
      </c>
      <c r="AD405" s="2" t="s">
        <v>42</v>
      </c>
      <c r="AE405" s="2" t="s">
        <v>43</v>
      </c>
      <c r="AF405" s="2" t="s">
        <v>1055</v>
      </c>
      <c r="AG405" s="4"/>
    </row>
    <row r="406" spans="1:33" x14ac:dyDescent="0.25">
      <c r="A406" s="2">
        <v>2010</v>
      </c>
      <c r="B406" s="2">
        <v>5</v>
      </c>
      <c r="C406" s="2" t="s">
        <v>1051</v>
      </c>
      <c r="D406" s="2" t="s">
        <v>1052</v>
      </c>
      <c r="E406" s="2" t="s">
        <v>1020</v>
      </c>
      <c r="F406" s="2" t="s">
        <v>893</v>
      </c>
      <c r="G406" s="2" t="s">
        <v>894</v>
      </c>
      <c r="H406" s="2"/>
      <c r="I406" s="2" t="s">
        <v>481</v>
      </c>
      <c r="J406" s="2" t="s">
        <v>111</v>
      </c>
      <c r="K406" s="2" t="s">
        <v>1053</v>
      </c>
      <c r="L406" s="2" t="s">
        <v>4636</v>
      </c>
      <c r="M406" s="2"/>
      <c r="N406" s="3">
        <v>40407</v>
      </c>
      <c r="O406" s="2" t="s">
        <v>42</v>
      </c>
      <c r="P406" s="2" t="s">
        <v>1054</v>
      </c>
      <c r="Q406" s="2"/>
      <c r="R406" s="2"/>
      <c r="S406" s="2"/>
      <c r="T406" s="2"/>
      <c r="U406" s="2"/>
      <c r="V406" s="2"/>
      <c r="W406" s="2"/>
      <c r="X406" s="23">
        <v>0.5</v>
      </c>
      <c r="Y406" s="7">
        <v>2275</v>
      </c>
      <c r="Z406" s="17">
        <f t="shared" si="9"/>
        <v>10.96095</v>
      </c>
      <c r="AA406" s="2" t="s">
        <v>351</v>
      </c>
      <c r="AB406" s="2" t="s">
        <v>40</v>
      </c>
      <c r="AC406" s="2" t="s">
        <v>41</v>
      </c>
      <c r="AD406" s="2" t="s">
        <v>42</v>
      </c>
      <c r="AE406" s="2" t="s">
        <v>43</v>
      </c>
      <c r="AF406" s="2" t="s">
        <v>1056</v>
      </c>
      <c r="AG406" s="4"/>
    </row>
    <row r="407" spans="1:33" x14ac:dyDescent="0.25">
      <c r="A407" s="2">
        <v>2014</v>
      </c>
      <c r="B407" s="2">
        <v>1609</v>
      </c>
      <c r="C407" s="2" t="s">
        <v>1051</v>
      </c>
      <c r="D407" s="2" t="s">
        <v>1052</v>
      </c>
      <c r="E407" s="2" t="s">
        <v>1020</v>
      </c>
      <c r="F407" s="2" t="s">
        <v>893</v>
      </c>
      <c r="G407" s="2" t="s">
        <v>894</v>
      </c>
      <c r="H407" s="2"/>
      <c r="I407" s="2" t="s">
        <v>481</v>
      </c>
      <c r="J407" s="2" t="s">
        <v>50</v>
      </c>
      <c r="K407" s="2" t="s">
        <v>1053</v>
      </c>
      <c r="L407" s="2" t="s">
        <v>4636</v>
      </c>
      <c r="M407" s="2"/>
      <c r="N407" s="3">
        <v>41758</v>
      </c>
      <c r="O407" s="2" t="s">
        <v>273</v>
      </c>
      <c r="P407" s="2" t="s">
        <v>1054</v>
      </c>
      <c r="Q407" s="2" t="s">
        <v>2687</v>
      </c>
      <c r="R407" s="2" t="s">
        <v>2875</v>
      </c>
      <c r="S407" s="2" t="s">
        <v>2687</v>
      </c>
      <c r="T407" s="2" t="s">
        <v>2876</v>
      </c>
      <c r="U407" s="2"/>
      <c r="V407" s="2"/>
      <c r="W407" s="2"/>
      <c r="X407" s="23">
        <v>0.5</v>
      </c>
      <c r="Y407" s="7">
        <v>2275</v>
      </c>
      <c r="Z407" s="17">
        <f t="shared" si="9"/>
        <v>10.96095</v>
      </c>
      <c r="AA407" s="2" t="s">
        <v>351</v>
      </c>
      <c r="AB407" s="2" t="s">
        <v>275</v>
      </c>
      <c r="AC407" s="2" t="s">
        <v>41</v>
      </c>
      <c r="AD407" s="2" t="s">
        <v>42</v>
      </c>
      <c r="AE407" s="2" t="s">
        <v>43</v>
      </c>
      <c r="AF407" s="2"/>
      <c r="AG407" s="4" t="s">
        <v>198</v>
      </c>
    </row>
    <row r="408" spans="1:33" x14ac:dyDescent="0.25">
      <c r="A408" s="2">
        <v>2016</v>
      </c>
      <c r="B408" s="2">
        <v>1542</v>
      </c>
      <c r="C408" s="2" t="s">
        <v>4005</v>
      </c>
      <c r="D408" s="2" t="s">
        <v>4006</v>
      </c>
      <c r="E408" s="2" t="s">
        <v>4007</v>
      </c>
      <c r="F408" s="2" t="s">
        <v>3896</v>
      </c>
      <c r="G408" s="2" t="s">
        <v>3897</v>
      </c>
      <c r="H408" s="2"/>
      <c r="I408" s="2" t="s">
        <v>153</v>
      </c>
      <c r="J408" s="2" t="s">
        <v>206</v>
      </c>
      <c r="K408" s="2" t="s">
        <v>4008</v>
      </c>
      <c r="L408" s="2" t="s">
        <v>4636</v>
      </c>
      <c r="M408" s="2" t="s">
        <v>4684</v>
      </c>
      <c r="N408" s="3">
        <v>42382</v>
      </c>
      <c r="O408" s="2" t="s">
        <v>4009</v>
      </c>
      <c r="P408" s="2" t="s">
        <v>3787</v>
      </c>
      <c r="Q408" s="2" t="s">
        <v>3418</v>
      </c>
      <c r="R408" s="2" t="s">
        <v>1797</v>
      </c>
      <c r="S408" s="2" t="s">
        <v>4010</v>
      </c>
      <c r="T408" s="2" t="s">
        <v>4372</v>
      </c>
      <c r="U408" s="2" t="s">
        <v>4642</v>
      </c>
      <c r="V408" s="2">
        <v>0.43</v>
      </c>
      <c r="W408" s="2">
        <v>1497</v>
      </c>
      <c r="X408" s="23">
        <v>0.43</v>
      </c>
      <c r="Y408" s="2">
        <v>2370</v>
      </c>
      <c r="Z408" s="17">
        <f t="shared" si="9"/>
        <v>9.8200476000000005</v>
      </c>
      <c r="AA408" s="2" t="s">
        <v>861</v>
      </c>
      <c r="AB408" s="2" t="s">
        <v>1291</v>
      </c>
      <c r="AC408" s="2" t="s">
        <v>3332</v>
      </c>
      <c r="AD408" s="2" t="s">
        <v>43</v>
      </c>
      <c r="AE408" s="2" t="s">
        <v>42</v>
      </c>
      <c r="AF408" s="2"/>
      <c r="AG408" s="4"/>
    </row>
    <row r="409" spans="1:33" x14ac:dyDescent="0.25">
      <c r="A409" s="2">
        <v>2016</v>
      </c>
      <c r="B409" s="2">
        <v>721</v>
      </c>
      <c r="C409" s="2" t="s">
        <v>873</v>
      </c>
      <c r="D409" s="2" t="s">
        <v>874</v>
      </c>
      <c r="E409" s="2" t="s">
        <v>875</v>
      </c>
      <c r="F409" s="2" t="s">
        <v>876</v>
      </c>
      <c r="G409" s="2" t="s">
        <v>877</v>
      </c>
      <c r="H409" s="2"/>
      <c r="I409" s="2" t="s">
        <v>409</v>
      </c>
      <c r="J409" s="2" t="s">
        <v>542</v>
      </c>
      <c r="K409" s="2" t="s">
        <v>2812</v>
      </c>
      <c r="L409" s="2" t="s">
        <v>4636</v>
      </c>
      <c r="M409" s="2" t="s">
        <v>4684</v>
      </c>
      <c r="N409" s="3">
        <v>42508</v>
      </c>
      <c r="O409" s="2" t="s">
        <v>2805</v>
      </c>
      <c r="P409" s="2" t="s">
        <v>753</v>
      </c>
      <c r="Q409" s="2" t="s">
        <v>1818</v>
      </c>
      <c r="R409" s="2" t="s">
        <v>4032</v>
      </c>
      <c r="S409" s="2" t="s">
        <v>4033</v>
      </c>
      <c r="T409" s="2" t="s">
        <v>4034</v>
      </c>
      <c r="U409" s="2" t="s">
        <v>4642</v>
      </c>
      <c r="V409" s="2">
        <v>0.45</v>
      </c>
      <c r="W409" s="2">
        <v>2228</v>
      </c>
      <c r="X409" s="23">
        <v>0.45</v>
      </c>
      <c r="Y409" s="9">
        <v>2370</v>
      </c>
      <c r="Z409" s="17">
        <f t="shared" si="9"/>
        <v>10.276794000000001</v>
      </c>
      <c r="AA409" s="2" t="s">
        <v>351</v>
      </c>
      <c r="AB409" s="2" t="s">
        <v>40</v>
      </c>
      <c r="AC409" s="2" t="s">
        <v>3332</v>
      </c>
      <c r="AD409" s="2" t="s">
        <v>43</v>
      </c>
      <c r="AE409" s="2" t="s">
        <v>42</v>
      </c>
      <c r="AF409" s="2" t="s">
        <v>4031</v>
      </c>
      <c r="AG409" s="4"/>
    </row>
    <row r="410" spans="1:33" x14ac:dyDescent="0.25">
      <c r="A410" s="2">
        <v>2016</v>
      </c>
      <c r="B410" s="2">
        <v>1539</v>
      </c>
      <c r="C410" s="2" t="s">
        <v>4005</v>
      </c>
      <c r="D410" s="2" t="s">
        <v>4006</v>
      </c>
      <c r="E410" s="2" t="s">
        <v>4007</v>
      </c>
      <c r="F410" s="2" t="s">
        <v>3896</v>
      </c>
      <c r="G410" s="2" t="s">
        <v>3897</v>
      </c>
      <c r="H410" s="2"/>
      <c r="I410" s="2" t="s">
        <v>153</v>
      </c>
      <c r="J410" s="2" t="s">
        <v>203</v>
      </c>
      <c r="K410" s="2" t="s">
        <v>4149</v>
      </c>
      <c r="L410" s="2" t="s">
        <v>4636</v>
      </c>
      <c r="M410" s="2" t="s">
        <v>4684</v>
      </c>
      <c r="N410" s="3">
        <v>42382</v>
      </c>
      <c r="O410" s="2" t="s">
        <v>4150</v>
      </c>
      <c r="P410" s="2" t="s">
        <v>3787</v>
      </c>
      <c r="Q410" s="2" t="s">
        <v>3418</v>
      </c>
      <c r="R410" s="2" t="s">
        <v>1797</v>
      </c>
      <c r="S410" s="2" t="s">
        <v>4137</v>
      </c>
      <c r="T410" s="2" t="s">
        <v>4262</v>
      </c>
      <c r="U410" s="2" t="s">
        <v>4642</v>
      </c>
      <c r="V410" s="2">
        <v>0.47</v>
      </c>
      <c r="W410" s="2">
        <v>1501</v>
      </c>
      <c r="X410" s="23">
        <v>0.47</v>
      </c>
      <c r="Y410" s="2">
        <v>2370</v>
      </c>
      <c r="Z410" s="17">
        <f t="shared" si="9"/>
        <v>10.733540399999999</v>
      </c>
      <c r="AA410" s="2" t="s">
        <v>861</v>
      </c>
      <c r="AB410" s="2" t="s">
        <v>1291</v>
      </c>
      <c r="AC410" s="2" t="s">
        <v>3332</v>
      </c>
      <c r="AD410" s="2" t="s">
        <v>43</v>
      </c>
      <c r="AE410" s="2" t="s">
        <v>42</v>
      </c>
      <c r="AF410" s="2"/>
      <c r="AG410" s="4"/>
    </row>
    <row r="411" spans="1:33" x14ac:dyDescent="0.25">
      <c r="A411" s="2">
        <v>2016</v>
      </c>
      <c r="B411" s="2">
        <v>1527</v>
      </c>
      <c r="C411" s="2" t="s">
        <v>4005</v>
      </c>
      <c r="D411" s="2" t="s">
        <v>4006</v>
      </c>
      <c r="E411" s="2" t="s">
        <v>4007</v>
      </c>
      <c r="F411" s="2" t="s">
        <v>3896</v>
      </c>
      <c r="G411" s="2" t="s">
        <v>3897</v>
      </c>
      <c r="H411" s="2"/>
      <c r="I411" s="2" t="s">
        <v>153</v>
      </c>
      <c r="J411" s="2" t="s">
        <v>50</v>
      </c>
      <c r="K411" s="2" t="s">
        <v>4020</v>
      </c>
      <c r="L411" s="2" t="s">
        <v>4636</v>
      </c>
      <c r="M411" s="2" t="s">
        <v>4684</v>
      </c>
      <c r="N411" s="3">
        <v>42382</v>
      </c>
      <c r="O411" s="2" t="s">
        <v>4021</v>
      </c>
      <c r="P411" s="2" t="s">
        <v>3787</v>
      </c>
      <c r="Q411" s="2" t="s">
        <v>3418</v>
      </c>
      <c r="R411" s="2" t="s">
        <v>1797</v>
      </c>
      <c r="S411" s="2" t="s">
        <v>4010</v>
      </c>
      <c r="T411" s="2" t="s">
        <v>2894</v>
      </c>
      <c r="U411" s="2" t="s">
        <v>4642</v>
      </c>
      <c r="V411" s="2">
        <v>0.48</v>
      </c>
      <c r="W411" s="2">
        <v>1497</v>
      </c>
      <c r="X411" s="23">
        <v>0.48</v>
      </c>
      <c r="Y411" s="2">
        <v>2370</v>
      </c>
      <c r="Z411" s="17">
        <f t="shared" si="9"/>
        <v>10.961913599999999</v>
      </c>
      <c r="AA411" s="2" t="s">
        <v>861</v>
      </c>
      <c r="AB411" s="2" t="s">
        <v>1291</v>
      </c>
      <c r="AC411" s="2" t="s">
        <v>3332</v>
      </c>
      <c r="AD411" s="2" t="s">
        <v>43</v>
      </c>
      <c r="AE411" s="2" t="s">
        <v>42</v>
      </c>
      <c r="AF411" s="2"/>
      <c r="AG411" s="4"/>
    </row>
    <row r="412" spans="1:33" x14ac:dyDescent="0.25">
      <c r="A412" s="2">
        <v>2013</v>
      </c>
      <c r="B412" s="2">
        <v>1073</v>
      </c>
      <c r="C412" s="2" t="s">
        <v>1909</v>
      </c>
      <c r="D412" s="2" t="s">
        <v>1910</v>
      </c>
      <c r="E412" s="2" t="s">
        <v>1911</v>
      </c>
      <c r="F412" s="2" t="s">
        <v>816</v>
      </c>
      <c r="G412" s="2" t="s">
        <v>817</v>
      </c>
      <c r="H412" s="2"/>
      <c r="I412" s="2" t="s">
        <v>128</v>
      </c>
      <c r="J412" s="2" t="s">
        <v>50</v>
      </c>
      <c r="K412" s="2" t="s">
        <v>1912</v>
      </c>
      <c r="L412" s="2" t="s">
        <v>4636</v>
      </c>
      <c r="M412" s="2"/>
      <c r="N412" s="3">
        <v>41542</v>
      </c>
      <c r="O412" s="2" t="s">
        <v>1913</v>
      </c>
      <c r="P412" s="2" t="s">
        <v>799</v>
      </c>
      <c r="Q412" s="2" t="s">
        <v>1127</v>
      </c>
      <c r="R412" s="2" t="s">
        <v>1914</v>
      </c>
      <c r="S412" s="2" t="s">
        <v>1915</v>
      </c>
      <c r="T412" s="2" t="s">
        <v>1916</v>
      </c>
      <c r="U412" s="2" t="s">
        <v>4642</v>
      </c>
      <c r="V412" s="2">
        <v>0.63600000000000001</v>
      </c>
      <c r="W412" s="2">
        <v>1134</v>
      </c>
      <c r="X412" s="23">
        <v>0.63600000000000001</v>
      </c>
      <c r="Y412" s="7">
        <v>1340</v>
      </c>
      <c r="Z412" s="17">
        <f t="shared" si="9"/>
        <v>8.2121846400000003</v>
      </c>
      <c r="AA412" s="2" t="s">
        <v>351</v>
      </c>
      <c r="AB412" s="2" t="s">
        <v>40</v>
      </c>
      <c r="AC412" s="2" t="s">
        <v>41</v>
      </c>
      <c r="AD412" s="2" t="s">
        <v>42</v>
      </c>
      <c r="AE412" s="2" t="s">
        <v>43</v>
      </c>
      <c r="AF412" s="2" t="s">
        <v>1917</v>
      </c>
      <c r="AG412" s="4"/>
    </row>
    <row r="413" spans="1:33" x14ac:dyDescent="0.25">
      <c r="A413" s="2">
        <v>2010</v>
      </c>
      <c r="B413" s="2">
        <v>27</v>
      </c>
      <c r="C413" s="2" t="s">
        <v>873</v>
      </c>
      <c r="D413" s="2" t="s">
        <v>874</v>
      </c>
      <c r="E413" s="2" t="s">
        <v>875</v>
      </c>
      <c r="F413" s="2" t="s">
        <v>876</v>
      </c>
      <c r="G413" s="2" t="s">
        <v>877</v>
      </c>
      <c r="H413" s="2"/>
      <c r="I413" s="2" t="s">
        <v>409</v>
      </c>
      <c r="J413" s="2" t="s">
        <v>313</v>
      </c>
      <c r="K413" s="2" t="s">
        <v>1097</v>
      </c>
      <c r="L413" s="2" t="s">
        <v>4636</v>
      </c>
      <c r="M413" s="2" t="s">
        <v>4684</v>
      </c>
      <c r="N413" s="3">
        <v>40360</v>
      </c>
      <c r="O413" s="2" t="s">
        <v>1098</v>
      </c>
      <c r="P413" s="2" t="s">
        <v>799</v>
      </c>
      <c r="Q413" s="2"/>
      <c r="R413" s="2"/>
      <c r="S413" s="2"/>
      <c r="T413" s="2"/>
      <c r="U413" s="2"/>
      <c r="V413" s="2">
        <v>2.9</v>
      </c>
      <c r="W413" s="2">
        <f>0.9*2370</f>
        <v>2133</v>
      </c>
      <c r="X413" s="23">
        <f>V413*454/W413</f>
        <v>0.61725269573370833</v>
      </c>
      <c r="Y413" s="9">
        <v>2370</v>
      </c>
      <c r="Z413" s="17">
        <f t="shared" si="9"/>
        <v>14.096397333333332</v>
      </c>
      <c r="AA413" s="2" t="s">
        <v>351</v>
      </c>
      <c r="AB413" s="2" t="s">
        <v>40</v>
      </c>
      <c r="AC413" s="2" t="s">
        <v>41</v>
      </c>
      <c r="AD413" s="2" t="s">
        <v>42</v>
      </c>
      <c r="AE413" s="2" t="s">
        <v>43</v>
      </c>
      <c r="AF413" s="2" t="s">
        <v>1099</v>
      </c>
      <c r="AG413" s="4"/>
    </row>
    <row r="414" spans="1:33" x14ac:dyDescent="0.25">
      <c r="A414" s="2">
        <v>2011</v>
      </c>
      <c r="B414" s="2">
        <v>363</v>
      </c>
      <c r="C414" s="2" t="s">
        <v>873</v>
      </c>
      <c r="D414" s="2" t="s">
        <v>874</v>
      </c>
      <c r="E414" s="2" t="s">
        <v>875</v>
      </c>
      <c r="F414" s="2" t="s">
        <v>876</v>
      </c>
      <c r="G414" s="2" t="s">
        <v>877</v>
      </c>
      <c r="H414" s="2"/>
      <c r="I414" s="2" t="s">
        <v>409</v>
      </c>
      <c r="J414" s="2" t="s">
        <v>313</v>
      </c>
      <c r="K414" s="2" t="s">
        <v>1097</v>
      </c>
      <c r="L414" s="2" t="s">
        <v>4636</v>
      </c>
      <c r="M414" s="2" t="s">
        <v>4684</v>
      </c>
      <c r="N414" s="3">
        <v>40722</v>
      </c>
      <c r="O414" s="2" t="s">
        <v>1098</v>
      </c>
      <c r="P414" s="2" t="s">
        <v>799</v>
      </c>
      <c r="Q414" s="2"/>
      <c r="R414" s="2"/>
      <c r="S414" s="2"/>
      <c r="T414" s="2"/>
      <c r="U414" s="2"/>
      <c r="V414" s="2">
        <v>3.54</v>
      </c>
      <c r="W414" s="11">
        <f>Y414</f>
        <v>2370</v>
      </c>
      <c r="X414" s="23">
        <f>V414*454/W414</f>
        <v>0.67812658227848099</v>
      </c>
      <c r="Y414" s="9">
        <v>2370</v>
      </c>
      <c r="Z414" s="17">
        <f t="shared" si="9"/>
        <v>15.486593760000002</v>
      </c>
      <c r="AA414" s="2" t="s">
        <v>351</v>
      </c>
      <c r="AB414" s="2" t="s">
        <v>40</v>
      </c>
      <c r="AC414" s="2" t="s">
        <v>41</v>
      </c>
      <c r="AD414" s="2" t="s">
        <v>42</v>
      </c>
      <c r="AE414" s="2" t="s">
        <v>43</v>
      </c>
      <c r="AF414" s="2" t="s">
        <v>1143</v>
      </c>
      <c r="AG414" s="4"/>
    </row>
    <row r="415" spans="1:33" x14ac:dyDescent="0.25">
      <c r="A415" s="2">
        <v>2011</v>
      </c>
      <c r="B415" s="2">
        <v>364</v>
      </c>
      <c r="C415" s="2" t="s">
        <v>873</v>
      </c>
      <c r="D415" s="2" t="s">
        <v>874</v>
      </c>
      <c r="E415" s="2" t="s">
        <v>875</v>
      </c>
      <c r="F415" s="2" t="s">
        <v>876</v>
      </c>
      <c r="G415" s="2" t="s">
        <v>877</v>
      </c>
      <c r="H415" s="2"/>
      <c r="I415" s="2" t="s">
        <v>409</v>
      </c>
      <c r="J415" s="2" t="s">
        <v>313</v>
      </c>
      <c r="K415" s="2" t="s">
        <v>1097</v>
      </c>
      <c r="L415" s="2" t="s">
        <v>4636</v>
      </c>
      <c r="M415" s="2" t="s">
        <v>4684</v>
      </c>
      <c r="N415" s="3">
        <v>40722</v>
      </c>
      <c r="O415" s="2" t="s">
        <v>1098</v>
      </c>
      <c r="P415" s="2" t="s">
        <v>799</v>
      </c>
      <c r="Q415" s="2"/>
      <c r="R415" s="2"/>
      <c r="S415" s="2"/>
      <c r="T415" s="2"/>
      <c r="U415" s="2"/>
      <c r="V415" s="2">
        <v>3.54</v>
      </c>
      <c r="W415" s="11">
        <f>Y415</f>
        <v>2370</v>
      </c>
      <c r="X415" s="23">
        <f>V415*454/W415</f>
        <v>0.67812658227848099</v>
      </c>
      <c r="Y415" s="9">
        <v>2370</v>
      </c>
      <c r="Z415" s="17">
        <f t="shared" si="9"/>
        <v>15.486593760000002</v>
      </c>
      <c r="AA415" s="2" t="s">
        <v>351</v>
      </c>
      <c r="AB415" s="2" t="s">
        <v>275</v>
      </c>
      <c r="AC415" s="2" t="s">
        <v>41</v>
      </c>
      <c r="AD415" s="2" t="s">
        <v>42</v>
      </c>
      <c r="AE415" s="2" t="s">
        <v>43</v>
      </c>
      <c r="AF415" s="2" t="s">
        <v>1143</v>
      </c>
      <c r="AG415" s="4"/>
    </row>
    <row r="416" spans="1:33" x14ac:dyDescent="0.25">
      <c r="A416" s="2">
        <v>2015</v>
      </c>
      <c r="B416" s="2">
        <v>529</v>
      </c>
      <c r="C416" s="2" t="s">
        <v>873</v>
      </c>
      <c r="D416" s="2" t="s">
        <v>874</v>
      </c>
      <c r="E416" s="2" t="s">
        <v>875</v>
      </c>
      <c r="F416" s="2" t="s">
        <v>876</v>
      </c>
      <c r="G416" s="2" t="s">
        <v>877</v>
      </c>
      <c r="H416" s="2"/>
      <c r="I416" s="2" t="s">
        <v>409</v>
      </c>
      <c r="J416" s="2" t="s">
        <v>313</v>
      </c>
      <c r="K416" s="2" t="s">
        <v>1097</v>
      </c>
      <c r="L416" s="2" t="s">
        <v>4636</v>
      </c>
      <c r="M416" s="2" t="s">
        <v>4684</v>
      </c>
      <c r="N416" s="3">
        <v>42144</v>
      </c>
      <c r="O416" s="2" t="s">
        <v>2805</v>
      </c>
      <c r="P416" s="2" t="s">
        <v>753</v>
      </c>
      <c r="Q416" s="2" t="s">
        <v>1810</v>
      </c>
      <c r="R416" s="2" t="s">
        <v>3541</v>
      </c>
      <c r="S416" s="2" t="s">
        <v>3538</v>
      </c>
      <c r="T416" s="2" t="s">
        <v>3542</v>
      </c>
      <c r="U416" s="2" t="s">
        <v>4642</v>
      </c>
      <c r="V416" s="2">
        <v>0.71</v>
      </c>
      <c r="W416" s="2">
        <v>2225</v>
      </c>
      <c r="X416" s="23">
        <v>0.71</v>
      </c>
      <c r="Y416" s="9">
        <v>2370</v>
      </c>
      <c r="Z416" s="17">
        <f t="shared" si="9"/>
        <v>16.2144972</v>
      </c>
      <c r="AA416" s="2" t="s">
        <v>351</v>
      </c>
      <c r="AB416" s="2" t="s">
        <v>40</v>
      </c>
      <c r="AC416" s="2" t="s">
        <v>3332</v>
      </c>
      <c r="AD416" s="2" t="s">
        <v>42</v>
      </c>
      <c r="AE416" s="2" t="s">
        <v>43</v>
      </c>
      <c r="AF416" s="2" t="s">
        <v>3540</v>
      </c>
      <c r="AG416" s="4"/>
    </row>
    <row r="417" spans="1:33" x14ac:dyDescent="0.25">
      <c r="A417" s="2">
        <v>2012</v>
      </c>
      <c r="B417" s="2">
        <v>365</v>
      </c>
      <c r="C417" s="2" t="s">
        <v>873</v>
      </c>
      <c r="D417" s="2" t="s">
        <v>874</v>
      </c>
      <c r="E417" s="2" t="s">
        <v>875</v>
      </c>
      <c r="F417" s="2" t="s">
        <v>876</v>
      </c>
      <c r="G417" s="2" t="s">
        <v>877</v>
      </c>
      <c r="H417" s="2"/>
      <c r="I417" s="2" t="s">
        <v>409</v>
      </c>
      <c r="J417" s="2" t="s">
        <v>313</v>
      </c>
      <c r="K417" s="2" t="s">
        <v>1097</v>
      </c>
      <c r="L417" s="2" t="s">
        <v>4636</v>
      </c>
      <c r="M417" s="2" t="s">
        <v>4684</v>
      </c>
      <c r="N417" s="3">
        <v>41072</v>
      </c>
      <c r="O417" s="2" t="s">
        <v>1098</v>
      </c>
      <c r="P417" s="2" t="s">
        <v>799</v>
      </c>
      <c r="Q417" s="2"/>
      <c r="R417" s="2"/>
      <c r="S417" s="2"/>
      <c r="T417" s="2"/>
      <c r="U417" s="2"/>
      <c r="V417" s="2"/>
      <c r="W417" s="2"/>
      <c r="X417" s="23">
        <v>0.92</v>
      </c>
      <c r="Y417" s="9">
        <v>2370</v>
      </c>
      <c r="Z417" s="17">
        <f t="shared" si="9"/>
        <v>21.010334400000001</v>
      </c>
      <c r="AA417" s="2" t="s">
        <v>351</v>
      </c>
      <c r="AB417" s="2" t="s">
        <v>40</v>
      </c>
      <c r="AC417" s="2" t="s">
        <v>41</v>
      </c>
      <c r="AD417" s="2" t="s">
        <v>42</v>
      </c>
      <c r="AE417" s="2" t="s">
        <v>43</v>
      </c>
      <c r="AF417" s="2" t="s">
        <v>1408</v>
      </c>
      <c r="AG417" s="4"/>
    </row>
    <row r="418" spans="1:33" x14ac:dyDescent="0.25">
      <c r="A418" s="2">
        <v>2012</v>
      </c>
      <c r="B418" s="2">
        <v>366</v>
      </c>
      <c r="C418" s="2" t="s">
        <v>873</v>
      </c>
      <c r="D418" s="2" t="s">
        <v>874</v>
      </c>
      <c r="E418" s="2" t="s">
        <v>875</v>
      </c>
      <c r="F418" s="2" t="s">
        <v>876</v>
      </c>
      <c r="G418" s="2" t="s">
        <v>877</v>
      </c>
      <c r="H418" s="2"/>
      <c r="I418" s="2" t="s">
        <v>409</v>
      </c>
      <c r="J418" s="2" t="s">
        <v>313</v>
      </c>
      <c r="K418" s="2" t="s">
        <v>1097</v>
      </c>
      <c r="L418" s="2" t="s">
        <v>4636</v>
      </c>
      <c r="M418" s="2" t="s">
        <v>4684</v>
      </c>
      <c r="N418" s="3">
        <v>41072</v>
      </c>
      <c r="O418" s="2" t="s">
        <v>1098</v>
      </c>
      <c r="P418" s="2" t="s">
        <v>799</v>
      </c>
      <c r="Q418" s="2"/>
      <c r="R418" s="2"/>
      <c r="S418" s="2"/>
      <c r="T418" s="2"/>
      <c r="U418" s="2"/>
      <c r="V418" s="2"/>
      <c r="W418" s="2"/>
      <c r="X418" s="23">
        <v>0.92</v>
      </c>
      <c r="Y418" s="9">
        <v>2370</v>
      </c>
      <c r="Z418" s="17">
        <f t="shared" si="9"/>
        <v>21.010334400000001</v>
      </c>
      <c r="AA418" s="2" t="s">
        <v>351</v>
      </c>
      <c r="AB418" s="2" t="s">
        <v>275</v>
      </c>
      <c r="AC418" s="2" t="s">
        <v>41</v>
      </c>
      <c r="AD418" s="2" t="s">
        <v>42</v>
      </c>
      <c r="AE418" s="2" t="s">
        <v>43</v>
      </c>
      <c r="AF418" s="2" t="s">
        <v>1408</v>
      </c>
      <c r="AG418" s="4"/>
    </row>
    <row r="419" spans="1:33" x14ac:dyDescent="0.25">
      <c r="A419" s="2">
        <v>2013</v>
      </c>
      <c r="B419" s="2">
        <v>671</v>
      </c>
      <c r="C419" s="2" t="s">
        <v>873</v>
      </c>
      <c r="D419" s="2" t="s">
        <v>874</v>
      </c>
      <c r="E419" s="2" t="s">
        <v>875</v>
      </c>
      <c r="F419" s="2" t="s">
        <v>876</v>
      </c>
      <c r="G419" s="2" t="s">
        <v>877</v>
      </c>
      <c r="H419" s="2"/>
      <c r="I419" s="2" t="s">
        <v>409</v>
      </c>
      <c r="J419" s="2" t="s">
        <v>313</v>
      </c>
      <c r="K419" s="2" t="s">
        <v>1097</v>
      </c>
      <c r="L419" s="2" t="s">
        <v>4636</v>
      </c>
      <c r="M419" s="2" t="s">
        <v>4684</v>
      </c>
      <c r="N419" s="3">
        <v>41436</v>
      </c>
      <c r="O419" s="2" t="s">
        <v>1809</v>
      </c>
      <c r="P419" s="2" t="s">
        <v>799</v>
      </c>
      <c r="Q419" s="2" t="s">
        <v>1818</v>
      </c>
      <c r="R419" s="2" t="s">
        <v>1821</v>
      </c>
      <c r="S419" s="2" t="s">
        <v>1822</v>
      </c>
      <c r="T419" s="2" t="s">
        <v>1823</v>
      </c>
      <c r="U419" s="2"/>
      <c r="V419" s="2"/>
      <c r="W419" s="2"/>
      <c r="X419" s="23">
        <v>1.01</v>
      </c>
      <c r="Y419" s="9">
        <v>2370</v>
      </c>
      <c r="Z419" s="17">
        <f t="shared" si="9"/>
        <v>23.065693200000002</v>
      </c>
      <c r="AA419" s="2" t="s">
        <v>351</v>
      </c>
      <c r="AB419" s="2" t="s">
        <v>275</v>
      </c>
      <c r="AC419" s="2" t="s">
        <v>41</v>
      </c>
      <c r="AD419" s="2" t="s">
        <v>42</v>
      </c>
      <c r="AE419" s="2" t="s">
        <v>43</v>
      </c>
      <c r="AF419" s="2"/>
      <c r="AG419" s="4"/>
    </row>
    <row r="420" spans="1:33" x14ac:dyDescent="0.25">
      <c r="A420" s="2">
        <v>2014</v>
      </c>
      <c r="B420" s="2">
        <v>1160</v>
      </c>
      <c r="C420" s="2" t="s">
        <v>873</v>
      </c>
      <c r="D420" s="2" t="s">
        <v>874</v>
      </c>
      <c r="E420" s="2" t="s">
        <v>875</v>
      </c>
      <c r="F420" s="2" t="s">
        <v>876</v>
      </c>
      <c r="G420" s="2" t="s">
        <v>877</v>
      </c>
      <c r="H420" s="2"/>
      <c r="I420" s="2" t="s">
        <v>409</v>
      </c>
      <c r="J420" s="2" t="s">
        <v>542</v>
      </c>
      <c r="K420" s="2" t="s">
        <v>2812</v>
      </c>
      <c r="L420" s="2" t="s">
        <v>4636</v>
      </c>
      <c r="M420" s="2" t="s">
        <v>4684</v>
      </c>
      <c r="N420" s="3">
        <v>41792</v>
      </c>
      <c r="O420" s="2" t="s">
        <v>2805</v>
      </c>
      <c r="P420" s="2" t="s">
        <v>404</v>
      </c>
      <c r="Q420" s="2" t="s">
        <v>1818</v>
      </c>
      <c r="R420" s="2" t="s">
        <v>2813</v>
      </c>
      <c r="S420" s="2" t="s">
        <v>2814</v>
      </c>
      <c r="T420" s="2" t="s">
        <v>2815</v>
      </c>
      <c r="U420" s="2"/>
      <c r="V420" s="2"/>
      <c r="W420" s="2"/>
      <c r="X420" s="23">
        <v>1.03</v>
      </c>
      <c r="Y420" s="9">
        <v>2370</v>
      </c>
      <c r="Z420" s="17">
        <f t="shared" si="9"/>
        <v>23.522439599999998</v>
      </c>
      <c r="AA420" s="2" t="s">
        <v>351</v>
      </c>
      <c r="AB420" s="2" t="s">
        <v>275</v>
      </c>
      <c r="AC420" s="2" t="s">
        <v>41</v>
      </c>
      <c r="AD420" s="2" t="s">
        <v>42</v>
      </c>
      <c r="AE420" s="2" t="s">
        <v>43</v>
      </c>
      <c r="AF420" s="2" t="s">
        <v>2809</v>
      </c>
      <c r="AG420" s="4"/>
    </row>
    <row r="421" spans="1:33" x14ac:dyDescent="0.25">
      <c r="A421" s="2">
        <v>2014</v>
      </c>
      <c r="B421" s="2">
        <v>1167</v>
      </c>
      <c r="C421" s="2" t="s">
        <v>873</v>
      </c>
      <c r="D421" s="2" t="s">
        <v>874</v>
      </c>
      <c r="E421" s="2" t="s">
        <v>875</v>
      </c>
      <c r="F421" s="2" t="s">
        <v>876</v>
      </c>
      <c r="G421" s="2" t="s">
        <v>877</v>
      </c>
      <c r="H421" s="2"/>
      <c r="I421" s="2" t="s">
        <v>409</v>
      </c>
      <c r="J421" s="2" t="s">
        <v>542</v>
      </c>
      <c r="K421" s="2" t="s">
        <v>2812</v>
      </c>
      <c r="L421" s="2" t="s">
        <v>4636</v>
      </c>
      <c r="M421" s="2" t="s">
        <v>4684</v>
      </c>
      <c r="N421" s="3">
        <v>41793</v>
      </c>
      <c r="O421" s="2" t="s">
        <v>2805</v>
      </c>
      <c r="P421" s="2" t="s">
        <v>404</v>
      </c>
      <c r="Q421" s="2" t="s">
        <v>1818</v>
      </c>
      <c r="R421" s="2" t="s">
        <v>2813</v>
      </c>
      <c r="S421" s="2" t="s">
        <v>2814</v>
      </c>
      <c r="T421" s="2" t="s">
        <v>2815</v>
      </c>
      <c r="U421" s="2"/>
      <c r="V421" s="2"/>
      <c r="W421" s="2"/>
      <c r="X421" s="23">
        <v>1.03</v>
      </c>
      <c r="Y421" s="9">
        <v>2370</v>
      </c>
      <c r="Z421" s="17">
        <f t="shared" si="9"/>
        <v>23.522439599999998</v>
      </c>
      <c r="AA421" s="2" t="s">
        <v>351</v>
      </c>
      <c r="AB421" s="2" t="s">
        <v>275</v>
      </c>
      <c r="AC421" s="2" t="s">
        <v>41</v>
      </c>
      <c r="AD421" s="2" t="s">
        <v>42</v>
      </c>
      <c r="AE421" s="2" t="s">
        <v>43</v>
      </c>
      <c r="AF421" s="2" t="s">
        <v>2809</v>
      </c>
      <c r="AG421" s="4"/>
    </row>
    <row r="422" spans="1:33" x14ac:dyDescent="0.25">
      <c r="A422" s="2">
        <v>2015</v>
      </c>
      <c r="B422" s="2">
        <v>716</v>
      </c>
      <c r="C422" s="2" t="s">
        <v>3344</v>
      </c>
      <c r="D422" s="2" t="s">
        <v>3345</v>
      </c>
      <c r="E422" s="2" t="s">
        <v>3346</v>
      </c>
      <c r="F422" s="2" t="s">
        <v>1888</v>
      </c>
      <c r="G422" s="2" t="s">
        <v>1889</v>
      </c>
      <c r="H422" s="2"/>
      <c r="I422" s="2" t="s">
        <v>484</v>
      </c>
      <c r="J422" s="2" t="s">
        <v>31</v>
      </c>
      <c r="K422" s="2" t="s">
        <v>3347</v>
      </c>
      <c r="L422" s="2" t="s">
        <v>4636</v>
      </c>
      <c r="M422" s="2" t="s">
        <v>4684</v>
      </c>
      <c r="N422" s="3">
        <v>42108</v>
      </c>
      <c r="O422" s="2" t="s">
        <v>2425</v>
      </c>
      <c r="P422" s="2" t="s">
        <v>1656</v>
      </c>
      <c r="Q422" s="2" t="s">
        <v>3348</v>
      </c>
      <c r="R422" s="2" t="s">
        <v>1894</v>
      </c>
      <c r="S422" s="2" t="s">
        <v>3405</v>
      </c>
      <c r="T422" s="2" t="s">
        <v>1801</v>
      </c>
      <c r="U422" s="2" t="s">
        <v>4642</v>
      </c>
      <c r="V422" s="2">
        <v>0.3</v>
      </c>
      <c r="W422" s="2">
        <v>3307</v>
      </c>
      <c r="X422" s="23">
        <v>0.3</v>
      </c>
      <c r="Y422" s="2">
        <v>3550</v>
      </c>
      <c r="Z422" s="17">
        <f t="shared" si="9"/>
        <v>10.26234</v>
      </c>
      <c r="AA422" s="2" t="s">
        <v>351</v>
      </c>
      <c r="AB422" s="2" t="s">
        <v>40</v>
      </c>
      <c r="AC422" s="2" t="s">
        <v>3332</v>
      </c>
      <c r="AD422" s="2" t="s">
        <v>42</v>
      </c>
      <c r="AE422" s="2" t="s">
        <v>43</v>
      </c>
      <c r="AF422" s="2"/>
      <c r="AG422" s="4"/>
    </row>
    <row r="423" spans="1:33" x14ac:dyDescent="0.25">
      <c r="A423" s="2">
        <v>2015</v>
      </c>
      <c r="B423" s="2">
        <v>721</v>
      </c>
      <c r="C423" s="2" t="s">
        <v>3344</v>
      </c>
      <c r="D423" s="2" t="s">
        <v>3345</v>
      </c>
      <c r="E423" s="2" t="s">
        <v>3346</v>
      </c>
      <c r="F423" s="2" t="s">
        <v>1888</v>
      </c>
      <c r="G423" s="2" t="s">
        <v>1889</v>
      </c>
      <c r="H423" s="2"/>
      <c r="I423" s="2" t="s">
        <v>484</v>
      </c>
      <c r="J423" s="2" t="s">
        <v>111</v>
      </c>
      <c r="K423" s="2" t="s">
        <v>3347</v>
      </c>
      <c r="L423" s="2" t="s">
        <v>4636</v>
      </c>
      <c r="M423" s="2" t="s">
        <v>4684</v>
      </c>
      <c r="N423" s="3">
        <v>42109</v>
      </c>
      <c r="O423" s="2" t="s">
        <v>2336</v>
      </c>
      <c r="P423" s="2" t="s">
        <v>1656</v>
      </c>
      <c r="Q423" s="2" t="s">
        <v>3348</v>
      </c>
      <c r="R423" s="2" t="s">
        <v>1894</v>
      </c>
      <c r="S423" s="2" t="s">
        <v>3386</v>
      </c>
      <c r="T423" s="2" t="s">
        <v>3613</v>
      </c>
      <c r="U423" s="2" t="s">
        <v>4642</v>
      </c>
      <c r="V423" s="2">
        <v>0.32</v>
      </c>
      <c r="W423" s="2">
        <v>3294</v>
      </c>
      <c r="X423" s="23">
        <v>0.32</v>
      </c>
      <c r="Y423" s="2">
        <v>3550</v>
      </c>
      <c r="Z423" s="17">
        <f t="shared" si="9"/>
        <v>10.946496</v>
      </c>
      <c r="AA423" s="2" t="s">
        <v>351</v>
      </c>
      <c r="AB423" s="2" t="s">
        <v>40</v>
      </c>
      <c r="AC423" s="2" t="s">
        <v>3332</v>
      </c>
      <c r="AD423" s="2" t="s">
        <v>42</v>
      </c>
      <c r="AE423" s="2" t="s">
        <v>43</v>
      </c>
      <c r="AF423" s="2"/>
      <c r="AG423" s="4"/>
    </row>
    <row r="424" spans="1:33" x14ac:dyDescent="0.25">
      <c r="A424" s="2">
        <v>2016</v>
      </c>
      <c r="B424" s="2">
        <v>1185</v>
      </c>
      <c r="C424" s="2" t="s">
        <v>3344</v>
      </c>
      <c r="D424" s="2" t="s">
        <v>3345</v>
      </c>
      <c r="E424" s="2" t="s">
        <v>3346</v>
      </c>
      <c r="F424" s="2" t="s">
        <v>1888</v>
      </c>
      <c r="G424" s="2" t="s">
        <v>1889</v>
      </c>
      <c r="H424" s="2"/>
      <c r="I424" s="2" t="s">
        <v>484</v>
      </c>
      <c r="J424" s="2" t="s">
        <v>111</v>
      </c>
      <c r="K424" s="2" t="s">
        <v>3347</v>
      </c>
      <c r="L424" s="2" t="s">
        <v>4636</v>
      </c>
      <c r="M424" s="2" t="s">
        <v>4684</v>
      </c>
      <c r="N424" s="3">
        <v>42472</v>
      </c>
      <c r="O424" s="2" t="s">
        <v>3765</v>
      </c>
      <c r="P424" s="2" t="s">
        <v>1688</v>
      </c>
      <c r="Q424" s="2" t="s">
        <v>3348</v>
      </c>
      <c r="R424" s="2" t="s">
        <v>3525</v>
      </c>
      <c r="S424" s="2" t="s">
        <v>3766</v>
      </c>
      <c r="T424" s="2" t="s">
        <v>1802</v>
      </c>
      <c r="U424" s="2" t="s">
        <v>4642</v>
      </c>
      <c r="V424" s="2">
        <v>0.33</v>
      </c>
      <c r="W424" s="2">
        <v>3402</v>
      </c>
      <c r="X424" s="23">
        <v>0.33</v>
      </c>
      <c r="Y424" s="2">
        <v>3550</v>
      </c>
      <c r="Z424" s="17">
        <f t="shared" si="9"/>
        <v>11.288574000000001</v>
      </c>
      <c r="AA424" s="2" t="s">
        <v>351</v>
      </c>
      <c r="AB424" s="2" t="s">
        <v>40</v>
      </c>
      <c r="AC424" s="2" t="s">
        <v>3332</v>
      </c>
      <c r="AD424" s="2" t="s">
        <v>43</v>
      </c>
      <c r="AE424" s="2" t="s">
        <v>42</v>
      </c>
      <c r="AF424" s="2"/>
      <c r="AG424" s="4"/>
    </row>
    <row r="425" spans="1:33" x14ac:dyDescent="0.25">
      <c r="A425" s="2">
        <v>2016</v>
      </c>
      <c r="B425" s="2">
        <v>1192</v>
      </c>
      <c r="C425" s="2" t="s">
        <v>3344</v>
      </c>
      <c r="D425" s="2" t="s">
        <v>3345</v>
      </c>
      <c r="E425" s="2" t="s">
        <v>3346</v>
      </c>
      <c r="F425" s="2" t="s">
        <v>1888</v>
      </c>
      <c r="G425" s="2" t="s">
        <v>1889</v>
      </c>
      <c r="H425" s="2"/>
      <c r="I425" s="2" t="s">
        <v>484</v>
      </c>
      <c r="J425" s="2" t="s">
        <v>203</v>
      </c>
      <c r="K425" s="2" t="s">
        <v>3347</v>
      </c>
      <c r="L425" s="2" t="s">
        <v>4636</v>
      </c>
      <c r="M425" s="2" t="s">
        <v>4684</v>
      </c>
      <c r="N425" s="3">
        <v>42473</v>
      </c>
      <c r="O425" s="2" t="s">
        <v>4175</v>
      </c>
      <c r="P425" s="2" t="s">
        <v>1688</v>
      </c>
      <c r="Q425" s="2" t="s">
        <v>3348</v>
      </c>
      <c r="R425" s="2" t="s">
        <v>3525</v>
      </c>
      <c r="S425" s="2" t="s">
        <v>3806</v>
      </c>
      <c r="T425" s="2" t="s">
        <v>1802</v>
      </c>
      <c r="U425" s="2" t="s">
        <v>4642</v>
      </c>
      <c r="V425" s="2">
        <v>0.33</v>
      </c>
      <c r="W425" s="2">
        <v>3345</v>
      </c>
      <c r="X425" s="23">
        <v>0.33</v>
      </c>
      <c r="Y425" s="2">
        <v>3550</v>
      </c>
      <c r="Z425" s="17">
        <f t="shared" si="9"/>
        <v>11.288574000000001</v>
      </c>
      <c r="AA425" s="2" t="s">
        <v>351</v>
      </c>
      <c r="AB425" s="2" t="s">
        <v>40</v>
      </c>
      <c r="AC425" s="2" t="s">
        <v>3332</v>
      </c>
      <c r="AD425" s="2" t="s">
        <v>43</v>
      </c>
      <c r="AE425" s="2" t="s">
        <v>42</v>
      </c>
      <c r="AF425" s="2"/>
      <c r="AG425" s="4"/>
    </row>
    <row r="426" spans="1:33" x14ac:dyDescent="0.25">
      <c r="A426" s="2">
        <v>2016</v>
      </c>
      <c r="B426" s="2">
        <v>1193</v>
      </c>
      <c r="C426" s="2" t="s">
        <v>3344</v>
      </c>
      <c r="D426" s="2" t="s">
        <v>3345</v>
      </c>
      <c r="E426" s="2" t="s">
        <v>3346</v>
      </c>
      <c r="F426" s="2" t="s">
        <v>1888</v>
      </c>
      <c r="G426" s="2" t="s">
        <v>1889</v>
      </c>
      <c r="H426" s="2"/>
      <c r="I426" s="2" t="s">
        <v>484</v>
      </c>
      <c r="J426" s="2" t="s">
        <v>206</v>
      </c>
      <c r="K426" s="2" t="s">
        <v>3347</v>
      </c>
      <c r="L426" s="2" t="s">
        <v>4636</v>
      </c>
      <c r="M426" s="2" t="s">
        <v>4684</v>
      </c>
      <c r="N426" s="3">
        <v>42473</v>
      </c>
      <c r="O426" s="2" t="s">
        <v>4175</v>
      </c>
      <c r="P426" s="2" t="s">
        <v>1688</v>
      </c>
      <c r="Q426" s="2" t="s">
        <v>3348</v>
      </c>
      <c r="R426" s="2" t="s">
        <v>3525</v>
      </c>
      <c r="S426" s="2" t="s">
        <v>4176</v>
      </c>
      <c r="T426" s="2" t="s">
        <v>2591</v>
      </c>
      <c r="U426" s="2" t="s">
        <v>4642</v>
      </c>
      <c r="V426" s="2">
        <v>0.34</v>
      </c>
      <c r="W426" s="2">
        <v>3341</v>
      </c>
      <c r="X426" s="23">
        <v>0.34</v>
      </c>
      <c r="Y426" s="2">
        <v>3550</v>
      </c>
      <c r="Z426" s="17">
        <f t="shared" si="9"/>
        <v>11.630652000000001</v>
      </c>
      <c r="AA426" s="2" t="s">
        <v>351</v>
      </c>
      <c r="AB426" s="2" t="s">
        <v>40</v>
      </c>
      <c r="AC426" s="2" t="s">
        <v>3332</v>
      </c>
      <c r="AD426" s="2" t="s">
        <v>43</v>
      </c>
      <c r="AE426" s="2" t="s">
        <v>42</v>
      </c>
      <c r="AF426" s="2"/>
      <c r="AG426" s="4"/>
    </row>
    <row r="427" spans="1:33" x14ac:dyDescent="0.25">
      <c r="A427" s="2">
        <v>2011</v>
      </c>
      <c r="B427" s="2">
        <v>248</v>
      </c>
      <c r="C427" s="2" t="s">
        <v>865</v>
      </c>
      <c r="D427" s="2" t="s">
        <v>866</v>
      </c>
      <c r="E427" s="2" t="s">
        <v>867</v>
      </c>
      <c r="F427" s="2" t="s">
        <v>868</v>
      </c>
      <c r="G427" s="2" t="s">
        <v>869</v>
      </c>
      <c r="H427" s="2" t="s">
        <v>152</v>
      </c>
      <c r="I427" s="2" t="s">
        <v>393</v>
      </c>
      <c r="J427" s="2" t="s">
        <v>414</v>
      </c>
      <c r="K427" s="2" t="s">
        <v>870</v>
      </c>
      <c r="L427" s="2" t="s">
        <v>4636</v>
      </c>
      <c r="M427" s="2"/>
      <c r="N427" s="3">
        <v>40773</v>
      </c>
      <c r="O427" s="2" t="s">
        <v>303</v>
      </c>
      <c r="P427" s="2" t="s">
        <v>1110</v>
      </c>
      <c r="Q427" s="2"/>
      <c r="R427" s="2"/>
      <c r="S427" s="2"/>
      <c r="T427" s="2"/>
      <c r="U427" s="2"/>
      <c r="V427" s="2"/>
      <c r="W427" s="2"/>
      <c r="X427" s="23">
        <v>1.28</v>
      </c>
      <c r="Y427" s="7">
        <v>2000</v>
      </c>
      <c r="Z427" s="17">
        <f t="shared" si="9"/>
        <v>24.66816</v>
      </c>
      <c r="AA427" s="2" t="s">
        <v>351</v>
      </c>
      <c r="AB427" s="2" t="s">
        <v>40</v>
      </c>
      <c r="AC427" s="2" t="s">
        <v>41</v>
      </c>
      <c r="AD427" s="2" t="s">
        <v>42</v>
      </c>
      <c r="AE427" s="2" t="s">
        <v>43</v>
      </c>
      <c r="AF427" s="2" t="s">
        <v>1119</v>
      </c>
      <c r="AG427" s="4"/>
    </row>
    <row r="428" spans="1:33" x14ac:dyDescent="0.25">
      <c r="A428" s="2">
        <v>2011</v>
      </c>
      <c r="B428" s="2">
        <v>249</v>
      </c>
      <c r="C428" s="2" t="s">
        <v>865</v>
      </c>
      <c r="D428" s="2" t="s">
        <v>866</v>
      </c>
      <c r="E428" s="2" t="s">
        <v>867</v>
      </c>
      <c r="F428" s="2" t="s">
        <v>868</v>
      </c>
      <c r="G428" s="2" t="s">
        <v>869</v>
      </c>
      <c r="H428" s="2" t="s">
        <v>152</v>
      </c>
      <c r="I428" s="2" t="s">
        <v>393</v>
      </c>
      <c r="J428" s="2" t="s">
        <v>414</v>
      </c>
      <c r="K428" s="2" t="s">
        <v>870</v>
      </c>
      <c r="L428" s="2" t="s">
        <v>4636</v>
      </c>
      <c r="M428" s="2"/>
      <c r="N428" s="3">
        <v>40773</v>
      </c>
      <c r="O428" s="2" t="s">
        <v>303</v>
      </c>
      <c r="P428" s="2" t="s">
        <v>1110</v>
      </c>
      <c r="Q428" s="2"/>
      <c r="R428" s="2"/>
      <c r="S428" s="2"/>
      <c r="T428" s="2"/>
      <c r="U428" s="2"/>
      <c r="V428" s="2"/>
      <c r="W428" s="2"/>
      <c r="X428" s="23">
        <v>1.28</v>
      </c>
      <c r="Y428" s="7">
        <v>2000</v>
      </c>
      <c r="Z428" s="17">
        <f t="shared" si="9"/>
        <v>24.66816</v>
      </c>
      <c r="AA428" s="2" t="s">
        <v>351</v>
      </c>
      <c r="AB428" s="2" t="s">
        <v>275</v>
      </c>
      <c r="AC428" s="2" t="s">
        <v>41</v>
      </c>
      <c r="AD428" s="2" t="s">
        <v>42</v>
      </c>
      <c r="AE428" s="2" t="s">
        <v>43</v>
      </c>
      <c r="AF428" s="2" t="s">
        <v>1119</v>
      </c>
      <c r="AG428" s="4"/>
    </row>
    <row r="429" spans="1:33" x14ac:dyDescent="0.25">
      <c r="A429" s="2">
        <v>2016</v>
      </c>
      <c r="B429" s="2">
        <v>1184</v>
      </c>
      <c r="C429" s="2" t="s">
        <v>3344</v>
      </c>
      <c r="D429" s="2" t="s">
        <v>3345</v>
      </c>
      <c r="E429" s="2" t="s">
        <v>3346</v>
      </c>
      <c r="F429" s="2" t="s">
        <v>1888</v>
      </c>
      <c r="G429" s="2" t="s">
        <v>1889</v>
      </c>
      <c r="H429" s="2"/>
      <c r="I429" s="2" t="s">
        <v>484</v>
      </c>
      <c r="J429" s="2" t="s">
        <v>31</v>
      </c>
      <c r="K429" s="2" t="s">
        <v>3347</v>
      </c>
      <c r="L429" s="2" t="s">
        <v>4636</v>
      </c>
      <c r="M429" s="2" t="s">
        <v>4684</v>
      </c>
      <c r="N429" s="3">
        <v>42472</v>
      </c>
      <c r="O429" s="2" t="s">
        <v>3765</v>
      </c>
      <c r="P429" s="2" t="s">
        <v>1688</v>
      </c>
      <c r="Q429" s="2" t="s">
        <v>3348</v>
      </c>
      <c r="R429" s="2" t="s">
        <v>3525</v>
      </c>
      <c r="S429" s="2" t="s">
        <v>3889</v>
      </c>
      <c r="T429" s="2" t="s">
        <v>2600</v>
      </c>
      <c r="U429" s="2" t="s">
        <v>4642</v>
      </c>
      <c r="V429" s="2">
        <v>0.35</v>
      </c>
      <c r="W429" s="2">
        <v>3318</v>
      </c>
      <c r="X429" s="23">
        <v>0.35</v>
      </c>
      <c r="Y429" s="2">
        <v>3550</v>
      </c>
      <c r="Z429" s="17">
        <f t="shared" si="9"/>
        <v>11.97273</v>
      </c>
      <c r="AA429" s="2" t="s">
        <v>351</v>
      </c>
      <c r="AB429" s="2" t="s">
        <v>40</v>
      </c>
      <c r="AC429" s="2" t="s">
        <v>3332</v>
      </c>
      <c r="AD429" s="2" t="s">
        <v>43</v>
      </c>
      <c r="AE429" s="2" t="s">
        <v>42</v>
      </c>
      <c r="AF429" s="2"/>
      <c r="AG429" s="4"/>
    </row>
    <row r="430" spans="1:33" x14ac:dyDescent="0.25">
      <c r="A430" s="2">
        <v>2016</v>
      </c>
      <c r="B430" s="2">
        <v>1194</v>
      </c>
      <c r="C430" s="2" t="s">
        <v>3344</v>
      </c>
      <c r="D430" s="2" t="s">
        <v>3345</v>
      </c>
      <c r="E430" s="2" t="s">
        <v>3346</v>
      </c>
      <c r="F430" s="2" t="s">
        <v>1888</v>
      </c>
      <c r="G430" s="2" t="s">
        <v>1889</v>
      </c>
      <c r="H430" s="2"/>
      <c r="I430" s="2" t="s">
        <v>484</v>
      </c>
      <c r="J430" s="2" t="s">
        <v>289</v>
      </c>
      <c r="K430" s="2" t="s">
        <v>3347</v>
      </c>
      <c r="L430" s="2" t="s">
        <v>4636</v>
      </c>
      <c r="M430" s="2" t="s">
        <v>4684</v>
      </c>
      <c r="N430" s="3">
        <v>42473</v>
      </c>
      <c r="O430" s="2" t="s">
        <v>4175</v>
      </c>
      <c r="P430" s="2" t="s">
        <v>1688</v>
      </c>
      <c r="Q430" s="2" t="s">
        <v>3348</v>
      </c>
      <c r="R430" s="2" t="s">
        <v>3525</v>
      </c>
      <c r="S430" s="2" t="s">
        <v>4177</v>
      </c>
      <c r="T430" s="2" t="s">
        <v>2600</v>
      </c>
      <c r="U430" s="2" t="s">
        <v>4642</v>
      </c>
      <c r="V430" s="2">
        <v>0.35</v>
      </c>
      <c r="W430" s="2">
        <v>3297</v>
      </c>
      <c r="X430" s="23">
        <v>0.35</v>
      </c>
      <c r="Y430" s="2">
        <v>3550</v>
      </c>
      <c r="Z430" s="17">
        <f t="shared" si="9"/>
        <v>11.97273</v>
      </c>
      <c r="AA430" s="2" t="s">
        <v>351</v>
      </c>
      <c r="AB430" s="2" t="s">
        <v>40</v>
      </c>
      <c r="AC430" s="2" t="s">
        <v>3332</v>
      </c>
      <c r="AD430" s="2" t="s">
        <v>43</v>
      </c>
      <c r="AE430" s="2" t="s">
        <v>42</v>
      </c>
      <c r="AF430" s="2"/>
      <c r="AG430" s="4"/>
    </row>
    <row r="431" spans="1:33" x14ac:dyDescent="0.25">
      <c r="A431" s="2">
        <v>2014</v>
      </c>
      <c r="B431" s="2">
        <v>1950</v>
      </c>
      <c r="C431" s="2" t="s">
        <v>2261</v>
      </c>
      <c r="D431" s="2" t="s">
        <v>2262</v>
      </c>
      <c r="E431" s="2" t="s">
        <v>2263</v>
      </c>
      <c r="F431" s="2" t="s">
        <v>2264</v>
      </c>
      <c r="G431" s="2" t="s">
        <v>2265</v>
      </c>
      <c r="H431" s="2"/>
      <c r="I431" s="2" t="s">
        <v>153</v>
      </c>
      <c r="J431" s="2" t="s">
        <v>111</v>
      </c>
      <c r="K431" s="2" t="s">
        <v>2266</v>
      </c>
      <c r="L431" s="2" t="s">
        <v>4636</v>
      </c>
      <c r="M431" s="2" t="s">
        <v>4684</v>
      </c>
      <c r="N431" s="3">
        <v>41954</v>
      </c>
      <c r="O431" s="2" t="s">
        <v>2267</v>
      </c>
      <c r="P431" s="2" t="s">
        <v>916</v>
      </c>
      <c r="Q431" s="2" t="s">
        <v>2268</v>
      </c>
      <c r="R431" s="2" t="s">
        <v>2869</v>
      </c>
      <c r="S431" s="2" t="s">
        <v>3105</v>
      </c>
      <c r="T431" s="2" t="s">
        <v>3106</v>
      </c>
      <c r="U431" s="2" t="s">
        <v>4642</v>
      </c>
      <c r="V431" s="2">
        <v>0.36</v>
      </c>
      <c r="W431" s="2">
        <v>3242</v>
      </c>
      <c r="X431" s="23">
        <v>0.36</v>
      </c>
      <c r="Y431" s="7">
        <v>3550</v>
      </c>
      <c r="Z431" s="17">
        <f t="shared" si="9"/>
        <v>12.314808000000001</v>
      </c>
      <c r="AA431" s="2" t="s">
        <v>351</v>
      </c>
      <c r="AB431" s="2" t="s">
        <v>40</v>
      </c>
      <c r="AC431" s="2" t="s">
        <v>41</v>
      </c>
      <c r="AD431" s="2" t="s">
        <v>42</v>
      </c>
      <c r="AE431" s="2" t="s">
        <v>43</v>
      </c>
      <c r="AF431" s="2"/>
      <c r="AG431" s="4"/>
    </row>
    <row r="432" spans="1:33" x14ac:dyDescent="0.25">
      <c r="A432" s="2">
        <v>2014</v>
      </c>
      <c r="B432" s="2">
        <v>2002</v>
      </c>
      <c r="C432" s="2" t="s">
        <v>2261</v>
      </c>
      <c r="D432" s="2" t="s">
        <v>2262</v>
      </c>
      <c r="E432" s="2" t="s">
        <v>2263</v>
      </c>
      <c r="F432" s="2" t="s">
        <v>2264</v>
      </c>
      <c r="G432" s="2" t="s">
        <v>2265</v>
      </c>
      <c r="H432" s="2"/>
      <c r="I432" s="2" t="s">
        <v>153</v>
      </c>
      <c r="J432" s="2" t="s">
        <v>111</v>
      </c>
      <c r="K432" s="2" t="s">
        <v>2266</v>
      </c>
      <c r="L432" s="2" t="s">
        <v>4636</v>
      </c>
      <c r="M432" s="2" t="s">
        <v>4684</v>
      </c>
      <c r="N432" s="3">
        <v>41955</v>
      </c>
      <c r="O432" s="2" t="s">
        <v>2267</v>
      </c>
      <c r="P432" s="2" t="s">
        <v>916</v>
      </c>
      <c r="Q432" s="2" t="s">
        <v>2268</v>
      </c>
      <c r="R432" s="2" t="s">
        <v>2869</v>
      </c>
      <c r="S432" s="2" t="s">
        <v>3105</v>
      </c>
      <c r="T432" s="2" t="s">
        <v>3106</v>
      </c>
      <c r="U432" s="2" t="s">
        <v>4642</v>
      </c>
      <c r="V432" s="2">
        <v>0.36</v>
      </c>
      <c r="W432" s="2">
        <v>3242</v>
      </c>
      <c r="X432" s="23">
        <v>0.36</v>
      </c>
      <c r="Y432" s="7">
        <v>3550</v>
      </c>
      <c r="Z432" s="17">
        <f t="shared" si="9"/>
        <v>12.314808000000001</v>
      </c>
      <c r="AA432" s="2" t="s">
        <v>351</v>
      </c>
      <c r="AB432" s="2" t="s">
        <v>40</v>
      </c>
      <c r="AC432" s="2" t="s">
        <v>41</v>
      </c>
      <c r="AD432" s="2" t="s">
        <v>42</v>
      </c>
      <c r="AE432" s="2" t="s">
        <v>43</v>
      </c>
      <c r="AF432" s="2"/>
      <c r="AG432" s="4"/>
    </row>
    <row r="433" spans="1:33" x14ac:dyDescent="0.25">
      <c r="A433" s="2">
        <v>2015</v>
      </c>
      <c r="B433" s="2">
        <v>713</v>
      </c>
      <c r="C433" s="2" t="s">
        <v>3344</v>
      </c>
      <c r="D433" s="2" t="s">
        <v>3345</v>
      </c>
      <c r="E433" s="2" t="s">
        <v>3346</v>
      </c>
      <c r="F433" s="2" t="s">
        <v>1888</v>
      </c>
      <c r="G433" s="2" t="s">
        <v>1889</v>
      </c>
      <c r="H433" s="2"/>
      <c r="I433" s="2" t="s">
        <v>484</v>
      </c>
      <c r="J433" s="2" t="s">
        <v>50</v>
      </c>
      <c r="K433" s="2" t="s">
        <v>3347</v>
      </c>
      <c r="L433" s="2" t="s">
        <v>4636</v>
      </c>
      <c r="M433" s="2" t="s">
        <v>4684</v>
      </c>
      <c r="N433" s="3">
        <v>42108</v>
      </c>
      <c r="O433" s="2" t="s">
        <v>2421</v>
      </c>
      <c r="P433" s="2" t="s">
        <v>1656</v>
      </c>
      <c r="Q433" s="2" t="s">
        <v>3348</v>
      </c>
      <c r="R433" s="2" t="s">
        <v>1894</v>
      </c>
      <c r="S433" s="2" t="s">
        <v>3349</v>
      </c>
      <c r="T433" s="2" t="s">
        <v>1805</v>
      </c>
      <c r="U433" s="2" t="s">
        <v>4642</v>
      </c>
      <c r="V433" s="2">
        <v>0.36</v>
      </c>
      <c r="W433" s="2">
        <v>3290</v>
      </c>
      <c r="X433" s="23">
        <v>0.36</v>
      </c>
      <c r="Y433" s="2">
        <v>3550</v>
      </c>
      <c r="Z433" s="17">
        <f t="shared" si="9"/>
        <v>12.314808000000001</v>
      </c>
      <c r="AA433" s="2" t="s">
        <v>351</v>
      </c>
      <c r="AB433" s="2" t="s">
        <v>40</v>
      </c>
      <c r="AC433" s="2" t="s">
        <v>3332</v>
      </c>
      <c r="AD433" s="2" t="s">
        <v>42</v>
      </c>
      <c r="AE433" s="2" t="s">
        <v>43</v>
      </c>
      <c r="AF433" s="2"/>
      <c r="AG433" s="4"/>
    </row>
    <row r="434" spans="1:33" x14ac:dyDescent="0.25">
      <c r="A434" s="2">
        <v>2016</v>
      </c>
      <c r="B434" s="2">
        <v>1183</v>
      </c>
      <c r="C434" s="2" t="s">
        <v>3344</v>
      </c>
      <c r="D434" s="2" t="s">
        <v>3345</v>
      </c>
      <c r="E434" s="2" t="s">
        <v>3346</v>
      </c>
      <c r="F434" s="2" t="s">
        <v>1888</v>
      </c>
      <c r="G434" s="2" t="s">
        <v>1889</v>
      </c>
      <c r="H434" s="2"/>
      <c r="I434" s="2" t="s">
        <v>484</v>
      </c>
      <c r="J434" s="2" t="s">
        <v>50</v>
      </c>
      <c r="K434" s="2" t="s">
        <v>3347</v>
      </c>
      <c r="L434" s="2" t="s">
        <v>4636</v>
      </c>
      <c r="M434" s="2" t="s">
        <v>4684</v>
      </c>
      <c r="N434" s="3">
        <v>42472</v>
      </c>
      <c r="O434" s="2" t="s">
        <v>3765</v>
      </c>
      <c r="P434" s="2" t="s">
        <v>1688</v>
      </c>
      <c r="Q434" s="2" t="s">
        <v>3348</v>
      </c>
      <c r="R434" s="2" t="s">
        <v>3525</v>
      </c>
      <c r="S434" s="2" t="s">
        <v>3806</v>
      </c>
      <c r="T434" s="2" t="s">
        <v>2920</v>
      </c>
      <c r="U434" s="2" t="s">
        <v>4642</v>
      </c>
      <c r="V434" s="2">
        <v>0.38</v>
      </c>
      <c r="W434" s="2">
        <v>3345</v>
      </c>
      <c r="X434" s="23">
        <v>0.38</v>
      </c>
      <c r="Y434" s="2">
        <v>3550</v>
      </c>
      <c r="Z434" s="17">
        <f t="shared" si="9"/>
        <v>12.998964000000001</v>
      </c>
      <c r="AA434" s="2" t="s">
        <v>351</v>
      </c>
      <c r="AB434" s="2" t="s">
        <v>40</v>
      </c>
      <c r="AC434" s="2" t="s">
        <v>3332</v>
      </c>
      <c r="AD434" s="2" t="s">
        <v>43</v>
      </c>
      <c r="AE434" s="2" t="s">
        <v>42</v>
      </c>
      <c r="AF434" s="2"/>
      <c r="AG434" s="4"/>
    </row>
    <row r="435" spans="1:33" x14ac:dyDescent="0.25">
      <c r="A435" s="2">
        <v>2014</v>
      </c>
      <c r="B435" s="2">
        <v>1436</v>
      </c>
      <c r="C435" s="2" t="s">
        <v>2261</v>
      </c>
      <c r="D435" s="2" t="s">
        <v>2262</v>
      </c>
      <c r="E435" s="2" t="s">
        <v>2263</v>
      </c>
      <c r="F435" s="2" t="s">
        <v>2264</v>
      </c>
      <c r="G435" s="2" t="s">
        <v>2265</v>
      </c>
      <c r="H435" s="2"/>
      <c r="I435" s="2" t="s">
        <v>153</v>
      </c>
      <c r="J435" s="2" t="s">
        <v>50</v>
      </c>
      <c r="K435" s="2" t="s">
        <v>2266</v>
      </c>
      <c r="L435" s="2" t="s">
        <v>4636</v>
      </c>
      <c r="M435" s="2" t="s">
        <v>4684</v>
      </c>
      <c r="N435" s="3">
        <v>41954</v>
      </c>
      <c r="O435" s="2" t="s">
        <v>2267</v>
      </c>
      <c r="P435" s="2" t="s">
        <v>916</v>
      </c>
      <c r="Q435" s="2" t="s">
        <v>2268</v>
      </c>
      <c r="R435" s="2" t="s">
        <v>2869</v>
      </c>
      <c r="S435" s="2" t="s">
        <v>2867</v>
      </c>
      <c r="T435" s="2" t="s">
        <v>2870</v>
      </c>
      <c r="U435" s="2" t="s">
        <v>4642</v>
      </c>
      <c r="V435" s="2">
        <v>0.39</v>
      </c>
      <c r="W435" s="2">
        <v>3408</v>
      </c>
      <c r="X435" s="23">
        <v>0.39</v>
      </c>
      <c r="Y435" s="7">
        <v>3550</v>
      </c>
      <c r="Z435" s="17">
        <f t="shared" si="9"/>
        <v>13.341042000000002</v>
      </c>
      <c r="AA435" s="2" t="s">
        <v>351</v>
      </c>
      <c r="AB435" s="2" t="s">
        <v>40</v>
      </c>
      <c r="AC435" s="2" t="s">
        <v>41</v>
      </c>
      <c r="AD435" s="2" t="s">
        <v>42</v>
      </c>
      <c r="AE435" s="2" t="s">
        <v>43</v>
      </c>
      <c r="AF435" s="2"/>
      <c r="AG435" s="4"/>
    </row>
    <row r="436" spans="1:33" x14ac:dyDescent="0.25">
      <c r="A436" s="2">
        <v>2014</v>
      </c>
      <c r="B436" s="2">
        <v>1955</v>
      </c>
      <c r="C436" s="2" t="s">
        <v>2261</v>
      </c>
      <c r="D436" s="2" t="s">
        <v>2262</v>
      </c>
      <c r="E436" s="2" t="s">
        <v>2263</v>
      </c>
      <c r="F436" s="2" t="s">
        <v>2264</v>
      </c>
      <c r="G436" s="2" t="s">
        <v>2265</v>
      </c>
      <c r="H436" s="2"/>
      <c r="I436" s="2" t="s">
        <v>153</v>
      </c>
      <c r="J436" s="2" t="s">
        <v>50</v>
      </c>
      <c r="K436" s="2" t="s">
        <v>2266</v>
      </c>
      <c r="L436" s="2" t="s">
        <v>4636</v>
      </c>
      <c r="M436" s="2" t="s">
        <v>4684</v>
      </c>
      <c r="N436" s="3">
        <v>41955</v>
      </c>
      <c r="O436" s="2" t="s">
        <v>2267</v>
      </c>
      <c r="P436" s="2" t="s">
        <v>916</v>
      </c>
      <c r="Q436" s="2" t="s">
        <v>2268</v>
      </c>
      <c r="R436" s="2" t="s">
        <v>2869</v>
      </c>
      <c r="S436" s="2" t="s">
        <v>2867</v>
      </c>
      <c r="T436" s="2" t="s">
        <v>2870</v>
      </c>
      <c r="U436" s="2" t="s">
        <v>4642</v>
      </c>
      <c r="V436" s="2">
        <v>0.39</v>
      </c>
      <c r="W436" s="2">
        <v>3408</v>
      </c>
      <c r="X436" s="23">
        <v>0.39</v>
      </c>
      <c r="Y436" s="7">
        <v>3550</v>
      </c>
      <c r="Z436" s="17">
        <f t="shared" si="9"/>
        <v>13.341042000000002</v>
      </c>
      <c r="AA436" s="2" t="s">
        <v>351</v>
      </c>
      <c r="AB436" s="2" t="s">
        <v>40</v>
      </c>
      <c r="AC436" s="2" t="s">
        <v>41</v>
      </c>
      <c r="AD436" s="2" t="s">
        <v>42</v>
      </c>
      <c r="AE436" s="2" t="s">
        <v>43</v>
      </c>
      <c r="AF436" s="2"/>
      <c r="AG436" s="4"/>
    </row>
    <row r="437" spans="1:33" x14ac:dyDescent="0.25">
      <c r="A437" s="2">
        <v>2015</v>
      </c>
      <c r="B437" s="2">
        <v>870</v>
      </c>
      <c r="C437" s="2" t="s">
        <v>2261</v>
      </c>
      <c r="D437" s="2" t="s">
        <v>2262</v>
      </c>
      <c r="E437" s="2" t="s">
        <v>2263</v>
      </c>
      <c r="F437" s="2" t="s">
        <v>2264</v>
      </c>
      <c r="G437" s="2" t="s">
        <v>2265</v>
      </c>
      <c r="H437" s="2"/>
      <c r="I437" s="2" t="s">
        <v>153</v>
      </c>
      <c r="J437" s="2" t="s">
        <v>31</v>
      </c>
      <c r="K437" s="2" t="s">
        <v>2266</v>
      </c>
      <c r="L437" s="2" t="s">
        <v>4636</v>
      </c>
      <c r="M437" s="2" t="s">
        <v>4684</v>
      </c>
      <c r="N437" s="3">
        <v>42020</v>
      </c>
      <c r="O437" s="2" t="s">
        <v>3371</v>
      </c>
      <c r="P437" s="2" t="s">
        <v>795</v>
      </c>
      <c r="Q437" s="2" t="s">
        <v>3372</v>
      </c>
      <c r="R437" s="2" t="s">
        <v>1797</v>
      </c>
      <c r="S437" s="2" t="s">
        <v>3373</v>
      </c>
      <c r="T437" s="2" t="s">
        <v>3682</v>
      </c>
      <c r="U437" s="2" t="s">
        <v>4642</v>
      </c>
      <c r="V437" s="2">
        <v>0.46</v>
      </c>
      <c r="W437" s="2">
        <v>3292</v>
      </c>
      <c r="X437" s="23">
        <v>0.46</v>
      </c>
      <c r="Y437" s="7">
        <v>3550</v>
      </c>
      <c r="Z437" s="17">
        <f t="shared" si="9"/>
        <v>15.735588000000002</v>
      </c>
      <c r="AA437" s="2" t="s">
        <v>2180</v>
      </c>
      <c r="AB437" s="2" t="s">
        <v>1291</v>
      </c>
      <c r="AC437" s="2" t="s">
        <v>3332</v>
      </c>
      <c r="AD437" s="2" t="s">
        <v>42</v>
      </c>
      <c r="AE437" s="2" t="s">
        <v>43</v>
      </c>
      <c r="AF437" s="2" t="s">
        <v>3374</v>
      </c>
      <c r="AG437" s="4"/>
    </row>
    <row r="438" spans="1:33" x14ac:dyDescent="0.25">
      <c r="A438" s="2">
        <v>2016</v>
      </c>
      <c r="B438" s="2">
        <v>1442</v>
      </c>
      <c r="C438" s="2" t="s">
        <v>2261</v>
      </c>
      <c r="D438" s="2" t="s">
        <v>2262</v>
      </c>
      <c r="E438" s="2" t="s">
        <v>2263</v>
      </c>
      <c r="F438" s="2" t="s">
        <v>2264</v>
      </c>
      <c r="G438" s="2" t="s">
        <v>2265</v>
      </c>
      <c r="H438" s="2"/>
      <c r="I438" s="2" t="s">
        <v>153</v>
      </c>
      <c r="J438" s="2" t="s">
        <v>111</v>
      </c>
      <c r="K438" s="2" t="s">
        <v>2266</v>
      </c>
      <c r="L438" s="2" t="s">
        <v>4636</v>
      </c>
      <c r="M438" s="2" t="s">
        <v>4684</v>
      </c>
      <c r="N438" s="3">
        <v>42635</v>
      </c>
      <c r="O438" s="2" t="s">
        <v>2689</v>
      </c>
      <c r="P438" s="2" t="s">
        <v>3986</v>
      </c>
      <c r="Q438" s="2" t="s">
        <v>3372</v>
      </c>
      <c r="R438" s="2" t="s">
        <v>1894</v>
      </c>
      <c r="S438" s="2" t="s">
        <v>3989</v>
      </c>
      <c r="T438" s="2" t="s">
        <v>4262</v>
      </c>
      <c r="U438" s="2" t="s">
        <v>4642</v>
      </c>
      <c r="V438" s="2">
        <v>0.47</v>
      </c>
      <c r="W438" s="2">
        <v>3361</v>
      </c>
      <c r="X438" s="23">
        <v>0.47</v>
      </c>
      <c r="Y438" s="7">
        <v>3550</v>
      </c>
      <c r="Z438" s="17">
        <f t="shared" si="9"/>
        <v>16.077666000000001</v>
      </c>
      <c r="AA438" s="2" t="s">
        <v>351</v>
      </c>
      <c r="AB438" s="2" t="s">
        <v>40</v>
      </c>
      <c r="AC438" s="2" t="s">
        <v>3332</v>
      </c>
      <c r="AD438" s="2" t="s">
        <v>43</v>
      </c>
      <c r="AE438" s="2" t="s">
        <v>42</v>
      </c>
      <c r="AF438" s="2"/>
      <c r="AG438" s="4"/>
    </row>
    <row r="439" spans="1:33" x14ac:dyDescent="0.25">
      <c r="A439" s="2">
        <v>2016</v>
      </c>
      <c r="B439" s="2">
        <v>1440</v>
      </c>
      <c r="C439" s="2" t="s">
        <v>2261</v>
      </c>
      <c r="D439" s="2" t="s">
        <v>2262</v>
      </c>
      <c r="E439" s="2" t="s">
        <v>2263</v>
      </c>
      <c r="F439" s="2" t="s">
        <v>2264</v>
      </c>
      <c r="G439" s="2" t="s">
        <v>2265</v>
      </c>
      <c r="H439" s="2"/>
      <c r="I439" s="2" t="s">
        <v>153</v>
      </c>
      <c r="J439" s="2" t="s">
        <v>50</v>
      </c>
      <c r="K439" s="2" t="s">
        <v>2266</v>
      </c>
      <c r="L439" s="2" t="s">
        <v>4636</v>
      </c>
      <c r="M439" s="2" t="s">
        <v>4684</v>
      </c>
      <c r="N439" s="3">
        <v>42635</v>
      </c>
      <c r="O439" s="2" t="s">
        <v>2689</v>
      </c>
      <c r="P439" s="2" t="s">
        <v>3986</v>
      </c>
      <c r="Q439" s="2" t="s">
        <v>3372</v>
      </c>
      <c r="R439" s="2" t="s">
        <v>1894</v>
      </c>
      <c r="S439" s="2" t="s">
        <v>3987</v>
      </c>
      <c r="T439" s="2" t="s">
        <v>4303</v>
      </c>
      <c r="U439" s="2" t="s">
        <v>4642</v>
      </c>
      <c r="V439" s="2">
        <v>0.52</v>
      </c>
      <c r="W439" s="2">
        <v>3307</v>
      </c>
      <c r="X439" s="23">
        <v>0.52</v>
      </c>
      <c r="Y439" s="7">
        <v>3550</v>
      </c>
      <c r="Z439" s="17">
        <f t="shared" si="9"/>
        <v>17.788056000000001</v>
      </c>
      <c r="AA439" s="2" t="s">
        <v>351</v>
      </c>
      <c r="AB439" s="2" t="s">
        <v>40</v>
      </c>
      <c r="AC439" s="2" t="s">
        <v>3332</v>
      </c>
      <c r="AD439" s="2" t="s">
        <v>43</v>
      </c>
      <c r="AE439" s="2" t="s">
        <v>42</v>
      </c>
      <c r="AF439" s="2"/>
      <c r="AG439" s="4"/>
    </row>
    <row r="440" spans="1:33" x14ac:dyDescent="0.25">
      <c r="A440" s="2">
        <v>2016</v>
      </c>
      <c r="B440" s="2">
        <v>1441</v>
      </c>
      <c r="C440" s="2" t="s">
        <v>2261</v>
      </c>
      <c r="D440" s="2" t="s">
        <v>2262</v>
      </c>
      <c r="E440" s="2" t="s">
        <v>2263</v>
      </c>
      <c r="F440" s="2" t="s">
        <v>2264</v>
      </c>
      <c r="G440" s="2" t="s">
        <v>2265</v>
      </c>
      <c r="H440" s="2"/>
      <c r="I440" s="2" t="s">
        <v>153</v>
      </c>
      <c r="J440" s="2" t="s">
        <v>31</v>
      </c>
      <c r="K440" s="2" t="s">
        <v>2266</v>
      </c>
      <c r="L440" s="2" t="s">
        <v>4636</v>
      </c>
      <c r="M440" s="2" t="s">
        <v>4684</v>
      </c>
      <c r="N440" s="3">
        <v>42635</v>
      </c>
      <c r="O440" s="2" t="s">
        <v>2689</v>
      </c>
      <c r="P440" s="2" t="s">
        <v>3986</v>
      </c>
      <c r="Q440" s="2" t="s">
        <v>3372</v>
      </c>
      <c r="R440" s="2" t="s">
        <v>1894</v>
      </c>
      <c r="S440" s="2" t="s">
        <v>3988</v>
      </c>
      <c r="T440" s="2" t="s">
        <v>4304</v>
      </c>
      <c r="U440" s="2" t="s">
        <v>4642</v>
      </c>
      <c r="V440" s="2">
        <v>0.59</v>
      </c>
      <c r="W440" s="2">
        <v>3343</v>
      </c>
      <c r="X440" s="23">
        <v>0.59</v>
      </c>
      <c r="Y440" s="7">
        <v>3550</v>
      </c>
      <c r="Z440" s="17">
        <f t="shared" si="9"/>
        <v>20.182601999999999</v>
      </c>
      <c r="AA440" s="2" t="s">
        <v>351</v>
      </c>
      <c r="AB440" s="2" t="s">
        <v>40</v>
      </c>
      <c r="AC440" s="2" t="s">
        <v>3332</v>
      </c>
      <c r="AD440" s="2" t="s">
        <v>43</v>
      </c>
      <c r="AE440" s="2" t="s">
        <v>42</v>
      </c>
      <c r="AF440" s="2"/>
      <c r="AG440" s="4"/>
    </row>
    <row r="441" spans="1:33" x14ac:dyDescent="0.25">
      <c r="A441" s="2">
        <v>2016</v>
      </c>
      <c r="B441" s="2">
        <v>1461</v>
      </c>
      <c r="C441" s="2" t="s">
        <v>4151</v>
      </c>
      <c r="D441" s="2" t="s">
        <v>4152</v>
      </c>
      <c r="E441" s="2" t="s">
        <v>4153</v>
      </c>
      <c r="F441" s="2" t="s">
        <v>2264</v>
      </c>
      <c r="G441" s="2" t="s">
        <v>4154</v>
      </c>
      <c r="H441" s="2"/>
      <c r="I441" s="2" t="s">
        <v>153</v>
      </c>
      <c r="J441" s="2" t="s">
        <v>50</v>
      </c>
      <c r="K441" s="2" t="s">
        <v>4155</v>
      </c>
      <c r="L441" s="2" t="s">
        <v>4636</v>
      </c>
      <c r="M441" s="2" t="s">
        <v>4684</v>
      </c>
      <c r="N441" s="3">
        <v>42494</v>
      </c>
      <c r="O441" s="2" t="s">
        <v>4156</v>
      </c>
      <c r="P441" s="2" t="s">
        <v>1231</v>
      </c>
      <c r="Q441" s="2" t="s">
        <v>4325</v>
      </c>
      <c r="R441" s="2" t="s">
        <v>4326</v>
      </c>
      <c r="S441" s="2" t="s">
        <v>4159</v>
      </c>
      <c r="T441" s="2" t="s">
        <v>800</v>
      </c>
      <c r="U441" s="2" t="s">
        <v>4641</v>
      </c>
      <c r="V441" s="2">
        <v>2.6</v>
      </c>
      <c r="W441" s="2">
        <v>4451</v>
      </c>
      <c r="X441" s="23">
        <f>V441*454/W441</f>
        <v>0.26519883172320829</v>
      </c>
      <c r="Y441" s="2">
        <v>4725</v>
      </c>
      <c r="Z441" s="17">
        <f t="shared" si="9"/>
        <v>12.074529328240846</v>
      </c>
      <c r="AA441" s="2" t="s">
        <v>351</v>
      </c>
      <c r="AB441" s="2" t="s">
        <v>40</v>
      </c>
      <c r="AC441" s="2" t="s">
        <v>3332</v>
      </c>
      <c r="AD441" s="2" t="s">
        <v>43</v>
      </c>
      <c r="AE441" s="2" t="s">
        <v>42</v>
      </c>
      <c r="AF441" s="2"/>
      <c r="AG441" s="4"/>
    </row>
    <row r="442" spans="1:33" x14ac:dyDescent="0.25">
      <c r="A442" s="2">
        <v>2016</v>
      </c>
      <c r="B442" s="2">
        <v>1462</v>
      </c>
      <c r="C442" s="2" t="s">
        <v>4151</v>
      </c>
      <c r="D442" s="2" t="s">
        <v>4152</v>
      </c>
      <c r="E442" s="2" t="s">
        <v>4153</v>
      </c>
      <c r="F442" s="2" t="s">
        <v>2264</v>
      </c>
      <c r="G442" s="2" t="s">
        <v>4154</v>
      </c>
      <c r="H442" s="2"/>
      <c r="I442" s="2" t="s">
        <v>153</v>
      </c>
      <c r="J442" s="2" t="s">
        <v>31</v>
      </c>
      <c r="K442" s="2" t="s">
        <v>4155</v>
      </c>
      <c r="L442" s="2" t="s">
        <v>4636</v>
      </c>
      <c r="M442" s="2" t="s">
        <v>4684</v>
      </c>
      <c r="N442" s="3">
        <v>42494</v>
      </c>
      <c r="O442" s="2" t="s">
        <v>4156</v>
      </c>
      <c r="P442" s="2" t="s">
        <v>1231</v>
      </c>
      <c r="Q442" s="2" t="s">
        <v>4157</v>
      </c>
      <c r="R442" s="2" t="s">
        <v>4326</v>
      </c>
      <c r="S442" s="2" t="s">
        <v>4159</v>
      </c>
      <c r="T442" s="2" t="s">
        <v>73</v>
      </c>
      <c r="U442" s="2" t="s">
        <v>4641</v>
      </c>
      <c r="V442" s="2">
        <v>3.59</v>
      </c>
      <c r="W442" s="2">
        <v>4451</v>
      </c>
      <c r="X442" s="23">
        <f>V442*454/W442</f>
        <v>0.36617838687935295</v>
      </c>
      <c r="Y442" s="2">
        <v>4725</v>
      </c>
      <c r="Z442" s="17">
        <f t="shared" si="9"/>
        <v>16.67213857245563</v>
      </c>
      <c r="AA442" s="2" t="s">
        <v>351</v>
      </c>
      <c r="AB442" s="2" t="s">
        <v>40</v>
      </c>
      <c r="AC442" s="2" t="s">
        <v>3332</v>
      </c>
      <c r="AD442" s="2" t="s">
        <v>43</v>
      </c>
      <c r="AE442" s="2" t="s">
        <v>42</v>
      </c>
      <c r="AF442" s="2"/>
      <c r="AG442" s="4"/>
    </row>
    <row r="443" spans="1:33" x14ac:dyDescent="0.25">
      <c r="A443" s="2">
        <v>2016</v>
      </c>
      <c r="B443" s="2">
        <v>1463</v>
      </c>
      <c r="C443" s="2" t="s">
        <v>4151</v>
      </c>
      <c r="D443" s="2" t="s">
        <v>4152</v>
      </c>
      <c r="E443" s="2" t="s">
        <v>4153</v>
      </c>
      <c r="F443" s="2" t="s">
        <v>2264</v>
      </c>
      <c r="G443" s="2" t="s">
        <v>4154</v>
      </c>
      <c r="H443" s="2"/>
      <c r="I443" s="2" t="s">
        <v>153</v>
      </c>
      <c r="J443" s="2" t="s">
        <v>111</v>
      </c>
      <c r="K443" s="2" t="s">
        <v>4155</v>
      </c>
      <c r="L443" s="2" t="s">
        <v>4636</v>
      </c>
      <c r="M443" s="2" t="s">
        <v>4684</v>
      </c>
      <c r="N443" s="3">
        <v>42494</v>
      </c>
      <c r="O443" s="2" t="s">
        <v>4156</v>
      </c>
      <c r="P443" s="2" t="s">
        <v>1231</v>
      </c>
      <c r="Q443" s="2" t="s">
        <v>4157</v>
      </c>
      <c r="R443" s="2" t="s">
        <v>4326</v>
      </c>
      <c r="S443" s="2" t="s">
        <v>4327</v>
      </c>
      <c r="T443" s="2" t="s">
        <v>858</v>
      </c>
      <c r="U443" s="2" t="s">
        <v>4641</v>
      </c>
      <c r="V443" s="2">
        <v>4.05</v>
      </c>
      <c r="W443" s="2">
        <v>4514</v>
      </c>
      <c r="X443" s="23">
        <f>V443*454/W443</f>
        <v>0.40733274257864416</v>
      </c>
      <c r="Y443" s="2">
        <v>4725</v>
      </c>
      <c r="Z443" s="17">
        <f t="shared" si="9"/>
        <v>18.545900502879924</v>
      </c>
      <c r="AA443" s="2" t="s">
        <v>351</v>
      </c>
      <c r="AB443" s="2" t="s">
        <v>40</v>
      </c>
      <c r="AC443" s="2" t="s">
        <v>3332</v>
      </c>
      <c r="AD443" s="2" t="s">
        <v>43</v>
      </c>
      <c r="AE443" s="2" t="s">
        <v>42</v>
      </c>
      <c r="AF443" s="2"/>
      <c r="AG443" s="4"/>
    </row>
    <row r="444" spans="1:33" x14ac:dyDescent="0.25">
      <c r="A444" s="2">
        <v>2014</v>
      </c>
      <c r="B444" s="2">
        <v>1758</v>
      </c>
      <c r="C444" s="2" t="s">
        <v>1943</v>
      </c>
      <c r="D444" s="2" t="s">
        <v>1944</v>
      </c>
      <c r="E444" s="2" t="s">
        <v>1945</v>
      </c>
      <c r="F444" s="2" t="s">
        <v>486</v>
      </c>
      <c r="G444" s="2" t="s">
        <v>487</v>
      </c>
      <c r="H444" s="2"/>
      <c r="I444" s="2" t="s">
        <v>488</v>
      </c>
      <c r="J444" s="2" t="s">
        <v>291</v>
      </c>
      <c r="K444" s="2" t="s">
        <v>1946</v>
      </c>
      <c r="L444" s="2" t="s">
        <v>4636</v>
      </c>
      <c r="M444" s="2" t="s">
        <v>4684</v>
      </c>
      <c r="N444" s="3">
        <v>41992</v>
      </c>
      <c r="O444" s="2" t="s">
        <v>2390</v>
      </c>
      <c r="P444" s="2" t="s">
        <v>2310</v>
      </c>
      <c r="Q444" s="2" t="s">
        <v>2953</v>
      </c>
      <c r="R444" s="2" t="s">
        <v>1797</v>
      </c>
      <c r="S444" s="2" t="s">
        <v>2493</v>
      </c>
      <c r="T444" s="2" t="s">
        <v>2954</v>
      </c>
      <c r="U444" s="2" t="s">
        <v>4642</v>
      </c>
      <c r="V444" s="2">
        <v>0.27</v>
      </c>
      <c r="W444" s="2">
        <v>4376</v>
      </c>
      <c r="X444" s="23">
        <v>0.27</v>
      </c>
      <c r="Y444" s="7">
        <v>4735</v>
      </c>
      <c r="Z444" s="17">
        <f t="shared" si="9"/>
        <v>12.319144200000002</v>
      </c>
      <c r="AA444" s="2" t="s">
        <v>351</v>
      </c>
      <c r="AB444" s="2" t="s">
        <v>40</v>
      </c>
      <c r="AC444" s="2" t="s">
        <v>41</v>
      </c>
      <c r="AD444" s="2" t="s">
        <v>42</v>
      </c>
      <c r="AE444" s="2" t="s">
        <v>43</v>
      </c>
      <c r="AF444" s="2"/>
      <c r="AG444" s="4"/>
    </row>
    <row r="445" spans="1:33" x14ac:dyDescent="0.25">
      <c r="A445" s="2">
        <v>2014</v>
      </c>
      <c r="B445" s="2">
        <v>1763</v>
      </c>
      <c r="C445" s="2" t="s">
        <v>1943</v>
      </c>
      <c r="D445" s="2" t="s">
        <v>1944</v>
      </c>
      <c r="E445" s="2" t="s">
        <v>1945</v>
      </c>
      <c r="F445" s="2" t="s">
        <v>486</v>
      </c>
      <c r="G445" s="2" t="s">
        <v>487</v>
      </c>
      <c r="H445" s="2"/>
      <c r="I445" s="2" t="s">
        <v>488</v>
      </c>
      <c r="J445" s="2" t="s">
        <v>293</v>
      </c>
      <c r="K445" s="2" t="s">
        <v>1956</v>
      </c>
      <c r="L445" s="2" t="s">
        <v>4636</v>
      </c>
      <c r="M445" s="2" t="s">
        <v>4684</v>
      </c>
      <c r="N445" s="3">
        <v>41992</v>
      </c>
      <c r="O445" s="2" t="s">
        <v>2390</v>
      </c>
      <c r="P445" s="2" t="s">
        <v>2310</v>
      </c>
      <c r="Q445" s="2" t="s">
        <v>2953</v>
      </c>
      <c r="R445" s="2" t="s">
        <v>1797</v>
      </c>
      <c r="S445" s="2" t="s">
        <v>2961</v>
      </c>
      <c r="T445" s="2" t="s">
        <v>2920</v>
      </c>
      <c r="U445" s="2" t="s">
        <v>4642</v>
      </c>
      <c r="V445" s="2">
        <v>0.38</v>
      </c>
      <c r="W445" s="2">
        <v>4378</v>
      </c>
      <c r="X445" s="23">
        <v>0.38</v>
      </c>
      <c r="Y445" s="7">
        <v>4735</v>
      </c>
      <c r="Z445" s="17">
        <f t="shared" ref="Z445:Z457" si="10">X445*Y445*8760/1000000*1.1</f>
        <v>17.338054800000002</v>
      </c>
      <c r="AA445" s="2" t="s">
        <v>351</v>
      </c>
      <c r="AB445" s="2" t="s">
        <v>40</v>
      </c>
      <c r="AC445" s="2" t="s">
        <v>41</v>
      </c>
      <c r="AD445" s="2" t="s">
        <v>42</v>
      </c>
      <c r="AE445" s="2" t="s">
        <v>43</v>
      </c>
      <c r="AF445" s="2"/>
      <c r="AG445" s="4"/>
    </row>
    <row r="446" spans="1:33" x14ac:dyDescent="0.25">
      <c r="A446" s="2">
        <v>2011</v>
      </c>
      <c r="B446" s="2">
        <v>250</v>
      </c>
      <c r="C446" s="2" t="s">
        <v>865</v>
      </c>
      <c r="D446" s="2" t="s">
        <v>866</v>
      </c>
      <c r="E446" s="2" t="s">
        <v>867</v>
      </c>
      <c r="F446" s="2" t="s">
        <v>868</v>
      </c>
      <c r="G446" s="2" t="s">
        <v>869</v>
      </c>
      <c r="H446" s="2" t="s">
        <v>152</v>
      </c>
      <c r="I446" s="2" t="s">
        <v>393</v>
      </c>
      <c r="J446" s="2" t="s">
        <v>462</v>
      </c>
      <c r="K446" s="2" t="s">
        <v>870</v>
      </c>
      <c r="L446" s="2" t="s">
        <v>4636</v>
      </c>
      <c r="M446" s="2"/>
      <c r="N446" s="3">
        <v>40773</v>
      </c>
      <c r="O446" s="2" t="s">
        <v>303</v>
      </c>
      <c r="P446" s="2" t="s">
        <v>1110</v>
      </c>
      <c r="Q446" s="2"/>
      <c r="R446" s="2"/>
      <c r="S446" s="2"/>
      <c r="T446" s="2"/>
      <c r="U446" s="2"/>
      <c r="V446" s="2"/>
      <c r="W446" s="2"/>
      <c r="X446" s="23">
        <v>3.56</v>
      </c>
      <c r="Y446" s="7">
        <v>2000</v>
      </c>
      <c r="Z446" s="17">
        <f t="shared" si="10"/>
        <v>68.608320000000006</v>
      </c>
      <c r="AA446" s="2" t="s">
        <v>351</v>
      </c>
      <c r="AB446" s="2" t="s">
        <v>40</v>
      </c>
      <c r="AC446" s="2" t="s">
        <v>41</v>
      </c>
      <c r="AD446" s="2" t="s">
        <v>42</v>
      </c>
      <c r="AE446" s="2" t="s">
        <v>43</v>
      </c>
      <c r="AF446" s="2" t="s">
        <v>1120</v>
      </c>
      <c r="AG446" s="4"/>
    </row>
    <row r="447" spans="1:33" x14ac:dyDescent="0.25">
      <c r="A447" s="2">
        <v>2011</v>
      </c>
      <c r="B447" s="2">
        <v>251</v>
      </c>
      <c r="C447" s="2" t="s">
        <v>865</v>
      </c>
      <c r="D447" s="2" t="s">
        <v>866</v>
      </c>
      <c r="E447" s="2" t="s">
        <v>867</v>
      </c>
      <c r="F447" s="2" t="s">
        <v>868</v>
      </c>
      <c r="G447" s="2" t="s">
        <v>869</v>
      </c>
      <c r="H447" s="2" t="s">
        <v>152</v>
      </c>
      <c r="I447" s="2" t="s">
        <v>393</v>
      </c>
      <c r="J447" s="2" t="s">
        <v>462</v>
      </c>
      <c r="K447" s="2" t="s">
        <v>870</v>
      </c>
      <c r="L447" s="2" t="s">
        <v>4636</v>
      </c>
      <c r="M447" s="2"/>
      <c r="N447" s="3">
        <v>40773</v>
      </c>
      <c r="O447" s="2" t="s">
        <v>303</v>
      </c>
      <c r="P447" s="2" t="s">
        <v>1110</v>
      </c>
      <c r="Q447" s="2"/>
      <c r="R447" s="2"/>
      <c r="S447" s="2"/>
      <c r="T447" s="2"/>
      <c r="U447" s="2"/>
      <c r="V447" s="2"/>
      <c r="W447" s="2"/>
      <c r="X447" s="23">
        <v>3.56</v>
      </c>
      <c r="Y447" s="7">
        <v>2000</v>
      </c>
      <c r="Z447" s="17">
        <f t="shared" si="10"/>
        <v>68.608320000000006</v>
      </c>
      <c r="AA447" s="2" t="s">
        <v>351</v>
      </c>
      <c r="AB447" s="2" t="s">
        <v>275</v>
      </c>
      <c r="AC447" s="2" t="s">
        <v>41</v>
      </c>
      <c r="AD447" s="2" t="s">
        <v>42</v>
      </c>
      <c r="AE447" s="2" t="s">
        <v>43</v>
      </c>
      <c r="AF447" s="2" t="s">
        <v>1120</v>
      </c>
      <c r="AG447" s="4"/>
    </row>
    <row r="448" spans="1:33" x14ac:dyDescent="0.25">
      <c r="A448" s="2">
        <v>2011</v>
      </c>
      <c r="B448" s="2">
        <v>244</v>
      </c>
      <c r="C448" s="2" t="s">
        <v>865</v>
      </c>
      <c r="D448" s="2" t="s">
        <v>866</v>
      </c>
      <c r="E448" s="2" t="s">
        <v>867</v>
      </c>
      <c r="F448" s="2" t="s">
        <v>868</v>
      </c>
      <c r="G448" s="2" t="s">
        <v>869</v>
      </c>
      <c r="H448" s="2" t="s">
        <v>152</v>
      </c>
      <c r="I448" s="2" t="s">
        <v>393</v>
      </c>
      <c r="J448" s="2" t="s">
        <v>416</v>
      </c>
      <c r="K448" s="2" t="s">
        <v>870</v>
      </c>
      <c r="L448" s="2" t="s">
        <v>4636</v>
      </c>
      <c r="M448" s="2"/>
      <c r="N448" s="3">
        <v>40772</v>
      </c>
      <c r="O448" s="2" t="s">
        <v>303</v>
      </c>
      <c r="P448" s="2" t="s">
        <v>1110</v>
      </c>
      <c r="Q448" s="2"/>
      <c r="R448" s="2"/>
      <c r="S448" s="2"/>
      <c r="T448" s="2"/>
      <c r="U448" s="2"/>
      <c r="V448" s="2"/>
      <c r="W448" s="2"/>
      <c r="X448" s="23">
        <v>7.16</v>
      </c>
      <c r="Y448" s="7">
        <v>2000</v>
      </c>
      <c r="Z448" s="17">
        <f t="shared" si="10"/>
        <v>137.98752000000002</v>
      </c>
      <c r="AA448" s="2" t="s">
        <v>351</v>
      </c>
      <c r="AB448" s="2" t="s">
        <v>275</v>
      </c>
      <c r="AC448" s="2" t="s">
        <v>41</v>
      </c>
      <c r="AD448" s="2" t="s">
        <v>42</v>
      </c>
      <c r="AE448" s="2" t="s">
        <v>43</v>
      </c>
      <c r="AF448" s="2" t="s">
        <v>1117</v>
      </c>
      <c r="AG448" s="4"/>
    </row>
    <row r="449" spans="1:33" x14ac:dyDescent="0.25">
      <c r="A449" s="2">
        <v>2011</v>
      </c>
      <c r="B449" s="2">
        <v>245</v>
      </c>
      <c r="C449" s="2" t="s">
        <v>865</v>
      </c>
      <c r="D449" s="2" t="s">
        <v>866</v>
      </c>
      <c r="E449" s="2" t="s">
        <v>867</v>
      </c>
      <c r="F449" s="2" t="s">
        <v>868</v>
      </c>
      <c r="G449" s="2" t="s">
        <v>869</v>
      </c>
      <c r="H449" s="2" t="s">
        <v>152</v>
      </c>
      <c r="I449" s="2" t="s">
        <v>393</v>
      </c>
      <c r="J449" s="2" t="s">
        <v>416</v>
      </c>
      <c r="K449" s="2" t="s">
        <v>870</v>
      </c>
      <c r="L449" s="2" t="s">
        <v>4636</v>
      </c>
      <c r="M449" s="2"/>
      <c r="N449" s="3">
        <v>40772</v>
      </c>
      <c r="O449" s="2" t="s">
        <v>303</v>
      </c>
      <c r="P449" s="2" t="s">
        <v>1110</v>
      </c>
      <c r="Q449" s="2"/>
      <c r="R449" s="2"/>
      <c r="S449" s="2"/>
      <c r="T449" s="2"/>
      <c r="U449" s="2"/>
      <c r="V449" s="2"/>
      <c r="W449" s="2"/>
      <c r="X449" s="23">
        <v>7.16</v>
      </c>
      <c r="Y449" s="7">
        <v>2000</v>
      </c>
      <c r="Z449" s="17">
        <f t="shared" si="10"/>
        <v>137.98752000000002</v>
      </c>
      <c r="AA449" s="2" t="s">
        <v>351</v>
      </c>
      <c r="AB449" s="2" t="s">
        <v>40</v>
      </c>
      <c r="AC449" s="2" t="s">
        <v>41</v>
      </c>
      <c r="AD449" s="2" t="s">
        <v>42</v>
      </c>
      <c r="AE449" s="2" t="s">
        <v>43</v>
      </c>
      <c r="AF449" s="2" t="s">
        <v>1117</v>
      </c>
      <c r="AG449" s="4"/>
    </row>
    <row r="450" spans="1:33" x14ac:dyDescent="0.25">
      <c r="A450" s="2">
        <v>2011</v>
      </c>
      <c r="B450" s="2">
        <v>242</v>
      </c>
      <c r="C450" s="2" t="s">
        <v>865</v>
      </c>
      <c r="D450" s="2" t="s">
        <v>866</v>
      </c>
      <c r="E450" s="2" t="s">
        <v>867</v>
      </c>
      <c r="F450" s="2" t="s">
        <v>868</v>
      </c>
      <c r="G450" s="2" t="s">
        <v>869</v>
      </c>
      <c r="H450" s="2" t="s">
        <v>152</v>
      </c>
      <c r="I450" s="2" t="s">
        <v>393</v>
      </c>
      <c r="J450" s="2" t="s">
        <v>346</v>
      </c>
      <c r="K450" s="2" t="s">
        <v>870</v>
      </c>
      <c r="L450" s="2" t="s">
        <v>4636</v>
      </c>
      <c r="M450" s="2"/>
      <c r="N450" s="3">
        <v>40772</v>
      </c>
      <c r="O450" s="2" t="s">
        <v>303</v>
      </c>
      <c r="P450" s="2" t="s">
        <v>1110</v>
      </c>
      <c r="Q450" s="2"/>
      <c r="R450" s="2"/>
      <c r="S450" s="2"/>
      <c r="T450" s="2"/>
      <c r="U450" s="2"/>
      <c r="V450" s="2"/>
      <c r="W450" s="2"/>
      <c r="X450" s="23">
        <v>7.6</v>
      </c>
      <c r="Y450" s="7">
        <v>2000</v>
      </c>
      <c r="Z450" s="17">
        <f t="shared" si="10"/>
        <v>146.46719999999999</v>
      </c>
      <c r="AA450" s="2" t="s">
        <v>351</v>
      </c>
      <c r="AB450" s="2" t="s">
        <v>275</v>
      </c>
      <c r="AC450" s="2" t="s">
        <v>41</v>
      </c>
      <c r="AD450" s="2" t="s">
        <v>42</v>
      </c>
      <c r="AE450" s="2" t="s">
        <v>43</v>
      </c>
      <c r="AF450" s="2" t="s">
        <v>1116</v>
      </c>
      <c r="AG450" s="4"/>
    </row>
    <row r="451" spans="1:33" x14ac:dyDescent="0.25">
      <c r="A451" s="2">
        <v>2011</v>
      </c>
      <c r="B451" s="2">
        <v>243</v>
      </c>
      <c r="C451" s="2" t="s">
        <v>865</v>
      </c>
      <c r="D451" s="2" t="s">
        <v>866</v>
      </c>
      <c r="E451" s="2" t="s">
        <v>867</v>
      </c>
      <c r="F451" s="2" t="s">
        <v>868</v>
      </c>
      <c r="G451" s="2" t="s">
        <v>869</v>
      </c>
      <c r="H451" s="2" t="s">
        <v>152</v>
      </c>
      <c r="I451" s="2" t="s">
        <v>393</v>
      </c>
      <c r="J451" s="2" t="s">
        <v>346</v>
      </c>
      <c r="K451" s="2" t="s">
        <v>870</v>
      </c>
      <c r="L451" s="2" t="s">
        <v>4636</v>
      </c>
      <c r="M451" s="2"/>
      <c r="N451" s="3">
        <v>40772</v>
      </c>
      <c r="O451" s="2" t="s">
        <v>303</v>
      </c>
      <c r="P451" s="2" t="s">
        <v>1110</v>
      </c>
      <c r="Q451" s="2"/>
      <c r="R451" s="2"/>
      <c r="S451" s="2"/>
      <c r="T451" s="2"/>
      <c r="U451" s="2"/>
      <c r="V451" s="2"/>
      <c r="W451" s="2"/>
      <c r="X451" s="23">
        <v>7.6</v>
      </c>
      <c r="Y451" s="7">
        <v>2000</v>
      </c>
      <c r="Z451" s="17">
        <f t="shared" si="10"/>
        <v>146.46719999999999</v>
      </c>
      <c r="AA451" s="2" t="s">
        <v>351</v>
      </c>
      <c r="AB451" s="2" t="s">
        <v>40</v>
      </c>
      <c r="AC451" s="2" t="s">
        <v>41</v>
      </c>
      <c r="AD451" s="2" t="s">
        <v>42</v>
      </c>
      <c r="AE451" s="2" t="s">
        <v>43</v>
      </c>
      <c r="AF451" s="2" t="s">
        <v>1116</v>
      </c>
      <c r="AG451" s="4"/>
    </row>
    <row r="452" spans="1:33" x14ac:dyDescent="0.25">
      <c r="A452" s="2">
        <v>2010</v>
      </c>
      <c r="B452" s="2">
        <v>23</v>
      </c>
      <c r="C452" s="2" t="s">
        <v>865</v>
      </c>
      <c r="D452" s="2" t="s">
        <v>866</v>
      </c>
      <c r="E452" s="2" t="s">
        <v>867</v>
      </c>
      <c r="F452" s="2" t="s">
        <v>868</v>
      </c>
      <c r="G452" s="2" t="s">
        <v>869</v>
      </c>
      <c r="H452" s="2" t="s">
        <v>152</v>
      </c>
      <c r="I452" s="2" t="s">
        <v>393</v>
      </c>
      <c r="J452" s="2" t="s">
        <v>414</v>
      </c>
      <c r="K452" s="2" t="s">
        <v>870</v>
      </c>
      <c r="L452" s="2" t="s">
        <v>4636</v>
      </c>
      <c r="M452" s="2"/>
      <c r="N452" s="3">
        <v>40422</v>
      </c>
      <c r="O452" s="2" t="s">
        <v>1092</v>
      </c>
      <c r="P452" s="2" t="s">
        <v>1031</v>
      </c>
      <c r="Q452" s="2"/>
      <c r="R452" s="2"/>
      <c r="S452" s="2"/>
      <c r="T452" s="2"/>
      <c r="U452" s="2"/>
      <c r="V452" s="2"/>
      <c r="W452" s="2"/>
      <c r="X452" s="23">
        <v>19.62</v>
      </c>
      <c r="Y452" s="7">
        <v>2000</v>
      </c>
      <c r="Z452" s="17">
        <f t="shared" si="10"/>
        <v>378.11664000000002</v>
      </c>
      <c r="AA452" s="2" t="s">
        <v>351</v>
      </c>
      <c r="AB452" s="2" t="s">
        <v>275</v>
      </c>
      <c r="AC452" s="2" t="s">
        <v>41</v>
      </c>
      <c r="AD452" s="2" t="s">
        <v>42</v>
      </c>
      <c r="AE452" s="2" t="s">
        <v>43</v>
      </c>
      <c r="AF452" s="2" t="s">
        <v>1093</v>
      </c>
      <c r="AG452" s="4"/>
    </row>
    <row r="453" spans="1:33" x14ac:dyDescent="0.25">
      <c r="A453" s="2">
        <v>2010</v>
      </c>
      <c r="B453" s="2">
        <v>24</v>
      </c>
      <c r="C453" s="2" t="s">
        <v>865</v>
      </c>
      <c r="D453" s="2" t="s">
        <v>866</v>
      </c>
      <c r="E453" s="2" t="s">
        <v>867</v>
      </c>
      <c r="F453" s="2" t="s">
        <v>868</v>
      </c>
      <c r="G453" s="2" t="s">
        <v>869</v>
      </c>
      <c r="H453" s="2" t="s">
        <v>152</v>
      </c>
      <c r="I453" s="2" t="s">
        <v>393</v>
      </c>
      <c r="J453" s="2" t="s">
        <v>462</v>
      </c>
      <c r="K453" s="2" t="s">
        <v>870</v>
      </c>
      <c r="L453" s="2" t="s">
        <v>4636</v>
      </c>
      <c r="M453" s="2"/>
      <c r="N453" s="3">
        <v>40415</v>
      </c>
      <c r="O453" s="2" t="s">
        <v>1092</v>
      </c>
      <c r="P453" s="2" t="s">
        <v>1031</v>
      </c>
      <c r="Q453" s="2"/>
      <c r="R453" s="2"/>
      <c r="S453" s="2"/>
      <c r="T453" s="2"/>
      <c r="U453" s="2"/>
      <c r="V453" s="2"/>
      <c r="W453" s="2"/>
      <c r="X453" s="23">
        <v>19.850000000000001</v>
      </c>
      <c r="Y453" s="7">
        <v>2000</v>
      </c>
      <c r="Z453" s="17">
        <f t="shared" si="10"/>
        <v>382.54920000000004</v>
      </c>
      <c r="AA453" s="2" t="s">
        <v>351</v>
      </c>
      <c r="AB453" s="2" t="s">
        <v>275</v>
      </c>
      <c r="AC453" s="2" t="s">
        <v>41</v>
      </c>
      <c r="AD453" s="2" t="s">
        <v>42</v>
      </c>
      <c r="AE453" s="2" t="s">
        <v>43</v>
      </c>
      <c r="AF453" s="2" t="s">
        <v>1094</v>
      </c>
      <c r="AG453" s="4"/>
    </row>
    <row r="454" spans="1:33" x14ac:dyDescent="0.25">
      <c r="A454" s="2">
        <v>2010</v>
      </c>
      <c r="B454" s="2">
        <v>25</v>
      </c>
      <c r="C454" s="2" t="s">
        <v>865</v>
      </c>
      <c r="D454" s="2" t="s">
        <v>866</v>
      </c>
      <c r="E454" s="2" t="s">
        <v>867</v>
      </c>
      <c r="F454" s="2" t="s">
        <v>868</v>
      </c>
      <c r="G454" s="2" t="s">
        <v>869</v>
      </c>
      <c r="H454" s="2" t="s">
        <v>152</v>
      </c>
      <c r="I454" s="2" t="s">
        <v>393</v>
      </c>
      <c r="J454" s="2" t="s">
        <v>346</v>
      </c>
      <c r="K454" s="2" t="s">
        <v>870</v>
      </c>
      <c r="L454" s="2" t="s">
        <v>4636</v>
      </c>
      <c r="M454" s="2"/>
      <c r="N454" s="3">
        <v>40415</v>
      </c>
      <c r="O454" s="2" t="s">
        <v>1092</v>
      </c>
      <c r="P454" s="2" t="s">
        <v>1031</v>
      </c>
      <c r="Q454" s="2"/>
      <c r="R454" s="2"/>
      <c r="S454" s="2"/>
      <c r="T454" s="2"/>
      <c r="U454" s="2"/>
      <c r="V454" s="2"/>
      <c r="W454" s="2"/>
      <c r="X454" s="23">
        <v>22.35</v>
      </c>
      <c r="Y454" s="7">
        <v>2000</v>
      </c>
      <c r="Z454" s="17">
        <f t="shared" si="10"/>
        <v>430.72920000000005</v>
      </c>
      <c r="AA454" s="2" t="s">
        <v>351</v>
      </c>
      <c r="AB454" s="2" t="s">
        <v>40</v>
      </c>
      <c r="AC454" s="2" t="s">
        <v>41</v>
      </c>
      <c r="AD454" s="2" t="s">
        <v>42</v>
      </c>
      <c r="AE454" s="2" t="s">
        <v>43</v>
      </c>
      <c r="AF454" s="2" t="s">
        <v>1095</v>
      </c>
      <c r="AG454" s="4"/>
    </row>
    <row r="455" spans="1:33" x14ac:dyDescent="0.25">
      <c r="A455" s="2">
        <v>2010</v>
      </c>
      <c r="B455" s="2">
        <v>26</v>
      </c>
      <c r="C455" s="2" t="s">
        <v>865</v>
      </c>
      <c r="D455" s="2" t="s">
        <v>866</v>
      </c>
      <c r="E455" s="2" t="s">
        <v>867</v>
      </c>
      <c r="F455" s="2" t="s">
        <v>868</v>
      </c>
      <c r="G455" s="2" t="s">
        <v>869</v>
      </c>
      <c r="H455" s="2" t="s">
        <v>152</v>
      </c>
      <c r="I455" s="2" t="s">
        <v>393</v>
      </c>
      <c r="J455" s="2" t="s">
        <v>416</v>
      </c>
      <c r="K455" s="2" t="s">
        <v>870</v>
      </c>
      <c r="L455" s="2" t="s">
        <v>4636</v>
      </c>
      <c r="M455" s="2"/>
      <c r="N455" s="3">
        <v>40414</v>
      </c>
      <c r="O455" s="2" t="s">
        <v>1092</v>
      </c>
      <c r="P455" s="2" t="s">
        <v>1031</v>
      </c>
      <c r="Q455" s="2"/>
      <c r="R455" s="2"/>
      <c r="S455" s="2"/>
      <c r="T455" s="2"/>
      <c r="U455" s="2"/>
      <c r="V455" s="2"/>
      <c r="W455" s="2"/>
      <c r="X455" s="23">
        <v>26.38</v>
      </c>
      <c r="Y455" s="7">
        <v>2000</v>
      </c>
      <c r="Z455" s="17">
        <f t="shared" si="10"/>
        <v>508.39536000000004</v>
      </c>
      <c r="AA455" s="2" t="s">
        <v>351</v>
      </c>
      <c r="AB455" s="2" t="s">
        <v>40</v>
      </c>
      <c r="AC455" s="2" t="s">
        <v>41</v>
      </c>
      <c r="AD455" s="2" t="s">
        <v>42</v>
      </c>
      <c r="AE455" s="2" t="s">
        <v>43</v>
      </c>
      <c r="AF455" s="2" t="s">
        <v>1096</v>
      </c>
      <c r="AG455" s="4"/>
    </row>
    <row r="456" spans="1:33" x14ac:dyDescent="0.25">
      <c r="A456" s="2">
        <v>2013</v>
      </c>
      <c r="B456" s="2">
        <v>1177</v>
      </c>
      <c r="C456" s="2" t="s">
        <v>1943</v>
      </c>
      <c r="D456" s="2" t="s">
        <v>1944</v>
      </c>
      <c r="E456" s="2" t="s">
        <v>1945</v>
      </c>
      <c r="F456" s="2" t="s">
        <v>486</v>
      </c>
      <c r="G456" s="2" t="s">
        <v>487</v>
      </c>
      <c r="H456" s="2"/>
      <c r="I456" s="2" t="s">
        <v>488</v>
      </c>
      <c r="J456" s="2" t="s">
        <v>291</v>
      </c>
      <c r="K456" s="2" t="s">
        <v>1946</v>
      </c>
      <c r="L456" s="2" t="s">
        <v>4636</v>
      </c>
      <c r="M456" s="2" t="s">
        <v>4684</v>
      </c>
      <c r="N456" s="3">
        <v>41592</v>
      </c>
      <c r="O456" s="2" t="s">
        <v>1947</v>
      </c>
      <c r="P456" s="2" t="s">
        <v>1892</v>
      </c>
      <c r="Q456" s="2" t="s">
        <v>1948</v>
      </c>
      <c r="R456" s="2" t="s">
        <v>1955</v>
      </c>
      <c r="S456" s="2" t="s">
        <v>1950</v>
      </c>
      <c r="T456" s="2" t="s">
        <v>1014</v>
      </c>
      <c r="U456" s="2"/>
      <c r="V456" s="2"/>
      <c r="W456" s="2">
        <v>4715</v>
      </c>
      <c r="X456" s="23"/>
      <c r="Y456" s="7">
        <v>4735</v>
      </c>
      <c r="Z456" s="17">
        <f t="shared" si="10"/>
        <v>0</v>
      </c>
      <c r="AA456" s="2" t="s">
        <v>351</v>
      </c>
      <c r="AB456" s="2" t="s">
        <v>40</v>
      </c>
      <c r="AC456" s="2" t="s">
        <v>41</v>
      </c>
      <c r="AD456" s="2" t="s">
        <v>42</v>
      </c>
      <c r="AE456" s="2" t="s">
        <v>43</v>
      </c>
      <c r="AF456" s="2"/>
      <c r="AG456" s="4"/>
    </row>
    <row r="457" spans="1:33" x14ac:dyDescent="0.25">
      <c r="A457" s="2">
        <v>2013</v>
      </c>
      <c r="B457" s="2">
        <v>1179</v>
      </c>
      <c r="C457" s="2" t="s">
        <v>1943</v>
      </c>
      <c r="D457" s="2" t="s">
        <v>1944</v>
      </c>
      <c r="E457" s="2" t="s">
        <v>1945</v>
      </c>
      <c r="F457" s="2" t="s">
        <v>486</v>
      </c>
      <c r="G457" s="2" t="s">
        <v>487</v>
      </c>
      <c r="H457" s="2"/>
      <c r="I457" s="2" t="s">
        <v>488</v>
      </c>
      <c r="J457" s="2" t="s">
        <v>293</v>
      </c>
      <c r="K457" s="2" t="s">
        <v>1956</v>
      </c>
      <c r="L457" s="2" t="s">
        <v>4636</v>
      </c>
      <c r="M457" s="2" t="s">
        <v>4684</v>
      </c>
      <c r="N457" s="3">
        <v>41592</v>
      </c>
      <c r="O457" s="2" t="s">
        <v>1957</v>
      </c>
      <c r="P457" s="2" t="s">
        <v>1892</v>
      </c>
      <c r="Q457" s="2" t="s">
        <v>1948</v>
      </c>
      <c r="R457" s="2" t="s">
        <v>1955</v>
      </c>
      <c r="S457" s="2" t="s">
        <v>1960</v>
      </c>
      <c r="T457" s="2" t="s">
        <v>1961</v>
      </c>
      <c r="U457" s="2"/>
      <c r="V457" s="2"/>
      <c r="W457" s="2">
        <v>4725</v>
      </c>
      <c r="X457" s="23"/>
      <c r="Y457" s="7">
        <v>4735</v>
      </c>
      <c r="Z457" s="17">
        <f t="shared" si="10"/>
        <v>0</v>
      </c>
      <c r="AA457" s="2" t="s">
        <v>351</v>
      </c>
      <c r="AB457" s="2" t="s">
        <v>40</v>
      </c>
      <c r="AC457" s="2" t="s">
        <v>41</v>
      </c>
      <c r="AD457" s="2" t="s">
        <v>42</v>
      </c>
      <c r="AE457" s="2" t="s">
        <v>43</v>
      </c>
      <c r="AF457" s="2"/>
      <c r="AG457" s="4"/>
    </row>
    <row r="458" spans="1:33" x14ac:dyDescent="0.25">
      <c r="A458" s="2">
        <v>2015</v>
      </c>
      <c r="B458" s="2">
        <v>340</v>
      </c>
      <c r="C458" s="2" t="s">
        <v>3478</v>
      </c>
      <c r="D458" s="2" t="s">
        <v>3479</v>
      </c>
      <c r="E458" s="2" t="s">
        <v>3480</v>
      </c>
      <c r="F458" s="2" t="s">
        <v>3481</v>
      </c>
      <c r="G458" s="2" t="s">
        <v>1414</v>
      </c>
      <c r="H458" s="2"/>
      <c r="I458" s="2" t="s">
        <v>1381</v>
      </c>
      <c r="J458" s="2" t="s">
        <v>415</v>
      </c>
      <c r="K458" s="2" t="s">
        <v>3482</v>
      </c>
      <c r="L458" s="2" t="s">
        <v>4636</v>
      </c>
      <c r="M458" s="2"/>
      <c r="N458" s="3">
        <v>42110</v>
      </c>
      <c r="O458" s="2" t="s">
        <v>3483</v>
      </c>
      <c r="P458" s="2" t="s">
        <v>585</v>
      </c>
      <c r="Q458" s="2" t="s">
        <v>3491</v>
      </c>
      <c r="R458" s="2" t="s">
        <v>3492</v>
      </c>
      <c r="S458" s="2" t="s">
        <v>3493</v>
      </c>
      <c r="T458" s="2" t="s">
        <v>3494</v>
      </c>
      <c r="U458" s="2"/>
      <c r="V458" s="2"/>
      <c r="W458" s="2"/>
      <c r="X458" s="23"/>
      <c r="Y458" s="2"/>
      <c r="Z458" s="2"/>
      <c r="AA458" s="2" t="s">
        <v>351</v>
      </c>
      <c r="AB458" s="2" t="s">
        <v>275</v>
      </c>
      <c r="AC458" s="2" t="s">
        <v>3332</v>
      </c>
      <c r="AD458" s="2" t="s">
        <v>42</v>
      </c>
      <c r="AE458" s="2" t="s">
        <v>43</v>
      </c>
      <c r="AF458" s="2" t="s">
        <v>3495</v>
      </c>
      <c r="AG458" s="4" t="s">
        <v>198</v>
      </c>
    </row>
    <row r="459" spans="1:33" x14ac:dyDescent="0.25">
      <c r="A459" s="2">
        <v>2007</v>
      </c>
      <c r="B459" s="2">
        <v>321</v>
      </c>
      <c r="C459" s="2" t="s">
        <v>865</v>
      </c>
      <c r="D459" s="2" t="s">
        <v>866</v>
      </c>
      <c r="E459" s="2" t="s">
        <v>867</v>
      </c>
      <c r="F459" s="2" t="s">
        <v>868</v>
      </c>
      <c r="G459" s="2" t="s">
        <v>869</v>
      </c>
      <c r="H459" s="2" t="s">
        <v>152</v>
      </c>
      <c r="I459" s="2" t="s">
        <v>393</v>
      </c>
      <c r="J459" s="2" t="s">
        <v>462</v>
      </c>
      <c r="K459" s="2" t="s">
        <v>870</v>
      </c>
      <c r="L459" s="2" t="s">
        <v>4636</v>
      </c>
      <c r="M459" s="2"/>
      <c r="N459" s="3">
        <v>39182</v>
      </c>
      <c r="O459" s="2" t="s">
        <v>871</v>
      </c>
      <c r="P459" s="2" t="s">
        <v>809</v>
      </c>
      <c r="Q459" s="2"/>
      <c r="R459" s="2"/>
      <c r="S459" s="2"/>
      <c r="T459" s="2"/>
      <c r="U459" s="2"/>
      <c r="V459" s="2"/>
      <c r="W459" s="2"/>
      <c r="X459" s="23"/>
      <c r="Y459" s="7">
        <v>2000</v>
      </c>
      <c r="Z459" s="17">
        <f t="shared" ref="Z459:Z522" si="11">X459*Y459*8760/1000000*1.1</f>
        <v>0</v>
      </c>
      <c r="AA459" s="2" t="s">
        <v>39</v>
      </c>
      <c r="AB459" s="2" t="s">
        <v>40</v>
      </c>
      <c r="AC459" s="2" t="s">
        <v>41</v>
      </c>
      <c r="AD459" s="2" t="s">
        <v>42</v>
      </c>
      <c r="AE459" s="2" t="s">
        <v>43</v>
      </c>
      <c r="AF459" s="2"/>
      <c r="AG459" s="4"/>
    </row>
    <row r="460" spans="1:33" x14ac:dyDescent="0.25">
      <c r="A460" s="2">
        <v>2007</v>
      </c>
      <c r="B460" s="2">
        <v>322</v>
      </c>
      <c r="C460" s="2" t="s">
        <v>865</v>
      </c>
      <c r="D460" s="2" t="s">
        <v>866</v>
      </c>
      <c r="E460" s="2" t="s">
        <v>867</v>
      </c>
      <c r="F460" s="2" t="s">
        <v>868</v>
      </c>
      <c r="G460" s="2" t="s">
        <v>869</v>
      </c>
      <c r="H460" s="2" t="s">
        <v>152</v>
      </c>
      <c r="I460" s="2" t="s">
        <v>393</v>
      </c>
      <c r="J460" s="2" t="s">
        <v>462</v>
      </c>
      <c r="K460" s="2" t="s">
        <v>870</v>
      </c>
      <c r="L460" s="2" t="s">
        <v>4636</v>
      </c>
      <c r="M460" s="2"/>
      <c r="N460" s="3">
        <v>39182</v>
      </c>
      <c r="O460" s="2" t="s">
        <v>871</v>
      </c>
      <c r="P460" s="2" t="s">
        <v>809</v>
      </c>
      <c r="Q460" s="2"/>
      <c r="R460" s="2"/>
      <c r="S460" s="2"/>
      <c r="T460" s="2"/>
      <c r="U460" s="2"/>
      <c r="V460" s="2"/>
      <c r="W460" s="2"/>
      <c r="X460" s="23"/>
      <c r="Y460" s="7">
        <v>2000</v>
      </c>
      <c r="Z460" s="17">
        <f t="shared" si="11"/>
        <v>0</v>
      </c>
      <c r="AA460" s="2" t="s">
        <v>39</v>
      </c>
      <c r="AB460" s="2" t="s">
        <v>275</v>
      </c>
      <c r="AC460" s="2" t="s">
        <v>41</v>
      </c>
      <c r="AD460" s="2" t="s">
        <v>42</v>
      </c>
      <c r="AE460" s="2" t="s">
        <v>43</v>
      </c>
      <c r="AF460" s="2"/>
      <c r="AG460" s="4"/>
    </row>
    <row r="461" spans="1:33" x14ac:dyDescent="0.25">
      <c r="A461" s="2">
        <v>2007</v>
      </c>
      <c r="B461" s="2">
        <v>323</v>
      </c>
      <c r="C461" s="2" t="s">
        <v>865</v>
      </c>
      <c r="D461" s="2" t="s">
        <v>866</v>
      </c>
      <c r="E461" s="2" t="s">
        <v>867</v>
      </c>
      <c r="F461" s="2" t="s">
        <v>868</v>
      </c>
      <c r="G461" s="2" t="s">
        <v>869</v>
      </c>
      <c r="H461" s="2" t="s">
        <v>152</v>
      </c>
      <c r="I461" s="2" t="s">
        <v>393</v>
      </c>
      <c r="J461" s="2" t="s">
        <v>416</v>
      </c>
      <c r="K461" s="2" t="s">
        <v>870</v>
      </c>
      <c r="L461" s="2" t="s">
        <v>4636</v>
      </c>
      <c r="M461" s="2"/>
      <c r="N461" s="3">
        <v>39183</v>
      </c>
      <c r="O461" s="2" t="s">
        <v>871</v>
      </c>
      <c r="P461" s="2" t="s">
        <v>809</v>
      </c>
      <c r="Q461" s="2"/>
      <c r="R461" s="2"/>
      <c r="S461" s="2"/>
      <c r="T461" s="2"/>
      <c r="U461" s="2"/>
      <c r="V461" s="2"/>
      <c r="W461" s="2"/>
      <c r="X461" s="23"/>
      <c r="Y461" s="7">
        <v>2000</v>
      </c>
      <c r="Z461" s="17">
        <f t="shared" si="11"/>
        <v>0</v>
      </c>
      <c r="AA461" s="2" t="s">
        <v>39</v>
      </c>
      <c r="AB461" s="2" t="s">
        <v>275</v>
      </c>
      <c r="AC461" s="2" t="s">
        <v>41</v>
      </c>
      <c r="AD461" s="2" t="s">
        <v>42</v>
      </c>
      <c r="AE461" s="2" t="s">
        <v>43</v>
      </c>
      <c r="AF461" s="2"/>
      <c r="AG461" s="4"/>
    </row>
    <row r="462" spans="1:33" x14ac:dyDescent="0.25">
      <c r="A462" s="2">
        <v>2007</v>
      </c>
      <c r="B462" s="2">
        <v>324</v>
      </c>
      <c r="C462" s="2" t="s">
        <v>865</v>
      </c>
      <c r="D462" s="2" t="s">
        <v>866</v>
      </c>
      <c r="E462" s="2" t="s">
        <v>867</v>
      </c>
      <c r="F462" s="2" t="s">
        <v>868</v>
      </c>
      <c r="G462" s="2" t="s">
        <v>869</v>
      </c>
      <c r="H462" s="2" t="s">
        <v>152</v>
      </c>
      <c r="I462" s="2" t="s">
        <v>393</v>
      </c>
      <c r="J462" s="2" t="s">
        <v>416</v>
      </c>
      <c r="K462" s="2" t="s">
        <v>870</v>
      </c>
      <c r="L462" s="2" t="s">
        <v>4636</v>
      </c>
      <c r="M462" s="2"/>
      <c r="N462" s="3">
        <v>39183</v>
      </c>
      <c r="O462" s="2" t="s">
        <v>871</v>
      </c>
      <c r="P462" s="2" t="s">
        <v>809</v>
      </c>
      <c r="Q462" s="2"/>
      <c r="R462" s="2"/>
      <c r="S462" s="2"/>
      <c r="T462" s="2"/>
      <c r="U462" s="2"/>
      <c r="V462" s="2"/>
      <c r="W462" s="2"/>
      <c r="X462" s="23"/>
      <c r="Y462" s="7">
        <v>2000</v>
      </c>
      <c r="Z462" s="17">
        <f t="shared" si="11"/>
        <v>0</v>
      </c>
      <c r="AA462" s="2" t="s">
        <v>39</v>
      </c>
      <c r="AB462" s="2" t="s">
        <v>40</v>
      </c>
      <c r="AC462" s="2" t="s">
        <v>41</v>
      </c>
      <c r="AD462" s="2" t="s">
        <v>42</v>
      </c>
      <c r="AE462" s="2" t="s">
        <v>43</v>
      </c>
      <c r="AF462" s="2"/>
      <c r="AG462" s="4"/>
    </row>
    <row r="463" spans="1:33" x14ac:dyDescent="0.25">
      <c r="A463" s="2">
        <v>2007</v>
      </c>
      <c r="B463" s="2">
        <v>325</v>
      </c>
      <c r="C463" s="2" t="s">
        <v>865</v>
      </c>
      <c r="D463" s="2" t="s">
        <v>866</v>
      </c>
      <c r="E463" s="2" t="s">
        <v>867</v>
      </c>
      <c r="F463" s="2" t="s">
        <v>868</v>
      </c>
      <c r="G463" s="2" t="s">
        <v>869</v>
      </c>
      <c r="H463" s="2" t="s">
        <v>152</v>
      </c>
      <c r="I463" s="2" t="s">
        <v>393</v>
      </c>
      <c r="J463" s="2" t="s">
        <v>414</v>
      </c>
      <c r="K463" s="2" t="s">
        <v>870</v>
      </c>
      <c r="L463" s="2" t="s">
        <v>4636</v>
      </c>
      <c r="M463" s="2"/>
      <c r="N463" s="3">
        <v>39183</v>
      </c>
      <c r="O463" s="2" t="s">
        <v>871</v>
      </c>
      <c r="P463" s="2" t="s">
        <v>809</v>
      </c>
      <c r="Q463" s="2"/>
      <c r="R463" s="2"/>
      <c r="S463" s="2"/>
      <c r="T463" s="2"/>
      <c r="U463" s="2"/>
      <c r="V463" s="2"/>
      <c r="W463" s="2"/>
      <c r="X463" s="23"/>
      <c r="Y463" s="7">
        <v>2000</v>
      </c>
      <c r="Z463" s="17">
        <f t="shared" si="11"/>
        <v>0</v>
      </c>
      <c r="AA463" s="2" t="s">
        <v>39</v>
      </c>
      <c r="AB463" s="2" t="s">
        <v>40</v>
      </c>
      <c r="AC463" s="2" t="s">
        <v>41</v>
      </c>
      <c r="AD463" s="2" t="s">
        <v>42</v>
      </c>
      <c r="AE463" s="2" t="s">
        <v>43</v>
      </c>
      <c r="AF463" s="2"/>
      <c r="AG463" s="4"/>
    </row>
    <row r="464" spans="1:33" x14ac:dyDescent="0.25">
      <c r="A464" s="2">
        <v>2007</v>
      </c>
      <c r="B464" s="2">
        <v>326</v>
      </c>
      <c r="C464" s="2" t="s">
        <v>865</v>
      </c>
      <c r="D464" s="2" t="s">
        <v>866</v>
      </c>
      <c r="E464" s="2" t="s">
        <v>867</v>
      </c>
      <c r="F464" s="2" t="s">
        <v>868</v>
      </c>
      <c r="G464" s="2" t="s">
        <v>869</v>
      </c>
      <c r="H464" s="2" t="s">
        <v>152</v>
      </c>
      <c r="I464" s="2" t="s">
        <v>393</v>
      </c>
      <c r="J464" s="2" t="s">
        <v>414</v>
      </c>
      <c r="K464" s="2" t="s">
        <v>870</v>
      </c>
      <c r="L464" s="2" t="s">
        <v>4636</v>
      </c>
      <c r="M464" s="2"/>
      <c r="N464" s="3">
        <v>39183</v>
      </c>
      <c r="O464" s="2" t="s">
        <v>871</v>
      </c>
      <c r="P464" s="2" t="s">
        <v>809</v>
      </c>
      <c r="Q464" s="2"/>
      <c r="R464" s="2"/>
      <c r="S464" s="2"/>
      <c r="T464" s="2"/>
      <c r="U464" s="2"/>
      <c r="V464" s="2"/>
      <c r="W464" s="2"/>
      <c r="X464" s="23"/>
      <c r="Y464" s="7">
        <v>2000</v>
      </c>
      <c r="Z464" s="17">
        <f t="shared" si="11"/>
        <v>0</v>
      </c>
      <c r="AA464" s="2" t="s">
        <v>39</v>
      </c>
      <c r="AB464" s="2" t="s">
        <v>275</v>
      </c>
      <c r="AC464" s="2" t="s">
        <v>41</v>
      </c>
      <c r="AD464" s="2" t="s">
        <v>42</v>
      </c>
      <c r="AE464" s="2" t="s">
        <v>43</v>
      </c>
      <c r="AF464" s="2"/>
      <c r="AG464" s="4"/>
    </row>
    <row r="465" spans="1:33" x14ac:dyDescent="0.25">
      <c r="A465" s="2">
        <v>2007</v>
      </c>
      <c r="B465" s="2">
        <v>329</v>
      </c>
      <c r="C465" s="2" t="s">
        <v>865</v>
      </c>
      <c r="D465" s="2" t="s">
        <v>866</v>
      </c>
      <c r="E465" s="2" t="s">
        <v>867</v>
      </c>
      <c r="F465" s="2" t="s">
        <v>868</v>
      </c>
      <c r="G465" s="2" t="s">
        <v>869</v>
      </c>
      <c r="H465" s="2" t="s">
        <v>152</v>
      </c>
      <c r="I465" s="2" t="s">
        <v>393</v>
      </c>
      <c r="J465" s="2" t="s">
        <v>346</v>
      </c>
      <c r="K465" s="2" t="s">
        <v>870</v>
      </c>
      <c r="L465" s="2" t="s">
        <v>4636</v>
      </c>
      <c r="M465" s="2"/>
      <c r="N465" s="3">
        <v>39185</v>
      </c>
      <c r="O465" s="2" t="s">
        <v>871</v>
      </c>
      <c r="P465" s="2" t="s">
        <v>809</v>
      </c>
      <c r="Q465" s="2"/>
      <c r="R465" s="2"/>
      <c r="S465" s="2"/>
      <c r="T465" s="2"/>
      <c r="U465" s="2"/>
      <c r="V465" s="2"/>
      <c r="W465" s="2"/>
      <c r="X465" s="23"/>
      <c r="Y465" s="7">
        <v>2000</v>
      </c>
      <c r="Z465" s="17">
        <f t="shared" si="11"/>
        <v>0</v>
      </c>
      <c r="AA465" s="2" t="s">
        <v>39</v>
      </c>
      <c r="AB465" s="2" t="s">
        <v>40</v>
      </c>
      <c r="AC465" s="2" t="s">
        <v>41</v>
      </c>
      <c r="AD465" s="2" t="s">
        <v>42</v>
      </c>
      <c r="AE465" s="2" t="s">
        <v>43</v>
      </c>
      <c r="AF465" s="2"/>
      <c r="AG465" s="4"/>
    </row>
    <row r="466" spans="1:33" x14ac:dyDescent="0.25">
      <c r="A466" s="2">
        <v>2007</v>
      </c>
      <c r="B466" s="2">
        <v>330</v>
      </c>
      <c r="C466" s="2" t="s">
        <v>865</v>
      </c>
      <c r="D466" s="2" t="s">
        <v>866</v>
      </c>
      <c r="E466" s="2" t="s">
        <v>867</v>
      </c>
      <c r="F466" s="2" t="s">
        <v>868</v>
      </c>
      <c r="G466" s="2" t="s">
        <v>869</v>
      </c>
      <c r="H466" s="2" t="s">
        <v>152</v>
      </c>
      <c r="I466" s="2" t="s">
        <v>393</v>
      </c>
      <c r="J466" s="2" t="s">
        <v>346</v>
      </c>
      <c r="K466" s="2" t="s">
        <v>870</v>
      </c>
      <c r="L466" s="2" t="s">
        <v>4636</v>
      </c>
      <c r="M466" s="2"/>
      <c r="N466" s="3">
        <v>39185</v>
      </c>
      <c r="O466" s="2" t="s">
        <v>871</v>
      </c>
      <c r="P466" s="2" t="s">
        <v>809</v>
      </c>
      <c r="Q466" s="2"/>
      <c r="R466" s="2"/>
      <c r="S466" s="2"/>
      <c r="T466" s="2"/>
      <c r="U466" s="2"/>
      <c r="V466" s="2"/>
      <c r="W466" s="2"/>
      <c r="X466" s="23"/>
      <c r="Y466" s="7">
        <v>2000</v>
      </c>
      <c r="Z466" s="17">
        <f t="shared" si="11"/>
        <v>0</v>
      </c>
      <c r="AA466" s="2" t="s">
        <v>39</v>
      </c>
      <c r="AB466" s="2" t="s">
        <v>275</v>
      </c>
      <c r="AC466" s="2" t="s">
        <v>41</v>
      </c>
      <c r="AD466" s="2" t="s">
        <v>42</v>
      </c>
      <c r="AE466" s="2" t="s">
        <v>43</v>
      </c>
      <c r="AF466" s="2"/>
      <c r="AG466" s="4"/>
    </row>
    <row r="467" spans="1:33" x14ac:dyDescent="0.25">
      <c r="A467" s="2">
        <v>2009</v>
      </c>
      <c r="B467" s="2">
        <v>15</v>
      </c>
      <c r="C467" s="2" t="s">
        <v>865</v>
      </c>
      <c r="D467" s="2" t="s">
        <v>866</v>
      </c>
      <c r="E467" s="2" t="s">
        <v>867</v>
      </c>
      <c r="F467" s="2" t="s">
        <v>868</v>
      </c>
      <c r="G467" s="2" t="s">
        <v>869</v>
      </c>
      <c r="H467" s="2" t="s">
        <v>152</v>
      </c>
      <c r="I467" s="2" t="s">
        <v>393</v>
      </c>
      <c r="J467" s="2" t="s">
        <v>346</v>
      </c>
      <c r="K467" s="2" t="s">
        <v>870</v>
      </c>
      <c r="L467" s="2" t="s">
        <v>4636</v>
      </c>
      <c r="M467" s="2"/>
      <c r="N467" s="3">
        <v>39986</v>
      </c>
      <c r="O467" s="2" t="s">
        <v>780</v>
      </c>
      <c r="P467" s="2" t="s">
        <v>1031</v>
      </c>
      <c r="Q467" s="2"/>
      <c r="R467" s="2"/>
      <c r="S467" s="2"/>
      <c r="T467" s="2"/>
      <c r="U467" s="2"/>
      <c r="V467" s="2"/>
      <c r="W467" s="2"/>
      <c r="X467" s="23"/>
      <c r="Y467" s="7">
        <v>2000</v>
      </c>
      <c r="Z467" s="17">
        <f t="shared" si="11"/>
        <v>0</v>
      </c>
      <c r="AA467" s="2" t="s">
        <v>351</v>
      </c>
      <c r="AB467" s="2" t="s">
        <v>275</v>
      </c>
      <c r="AC467" s="2" t="s">
        <v>41</v>
      </c>
      <c r="AD467" s="2" t="s">
        <v>42</v>
      </c>
      <c r="AE467" s="2" t="s">
        <v>43</v>
      </c>
      <c r="AF467" s="2"/>
      <c r="AG467" s="4"/>
    </row>
    <row r="468" spans="1:33" x14ac:dyDescent="0.25">
      <c r="A468" s="2">
        <v>2009</v>
      </c>
      <c r="B468" s="2">
        <v>16</v>
      </c>
      <c r="C468" s="2" t="s">
        <v>865</v>
      </c>
      <c r="D468" s="2" t="s">
        <v>866</v>
      </c>
      <c r="E468" s="2" t="s">
        <v>867</v>
      </c>
      <c r="F468" s="2" t="s">
        <v>868</v>
      </c>
      <c r="G468" s="2" t="s">
        <v>869</v>
      </c>
      <c r="H468" s="2" t="s">
        <v>152</v>
      </c>
      <c r="I468" s="2" t="s">
        <v>393</v>
      </c>
      <c r="J468" s="2" t="s">
        <v>346</v>
      </c>
      <c r="K468" s="2" t="s">
        <v>870</v>
      </c>
      <c r="L468" s="2" t="s">
        <v>4636</v>
      </c>
      <c r="M468" s="2"/>
      <c r="N468" s="3">
        <v>39986</v>
      </c>
      <c r="O468" s="2" t="s">
        <v>780</v>
      </c>
      <c r="P468" s="2" t="s">
        <v>1031</v>
      </c>
      <c r="Q468" s="2"/>
      <c r="R468" s="2"/>
      <c r="S468" s="2"/>
      <c r="T468" s="2"/>
      <c r="U468" s="2"/>
      <c r="V468" s="2"/>
      <c r="W468" s="2"/>
      <c r="X468" s="23"/>
      <c r="Y468" s="7">
        <v>2000</v>
      </c>
      <c r="Z468" s="17">
        <f t="shared" si="11"/>
        <v>0</v>
      </c>
      <c r="AA468" s="2" t="s">
        <v>351</v>
      </c>
      <c r="AB468" s="2" t="s">
        <v>40</v>
      </c>
      <c r="AC468" s="2" t="s">
        <v>41</v>
      </c>
      <c r="AD468" s="2" t="s">
        <v>42</v>
      </c>
      <c r="AE468" s="2" t="s">
        <v>43</v>
      </c>
      <c r="AF468" s="2"/>
      <c r="AG468" s="4"/>
    </row>
    <row r="469" spans="1:33" x14ac:dyDescent="0.25">
      <c r="A469" s="2">
        <v>2009</v>
      </c>
      <c r="B469" s="2">
        <v>17</v>
      </c>
      <c r="C469" s="2" t="s">
        <v>865</v>
      </c>
      <c r="D469" s="2" t="s">
        <v>866</v>
      </c>
      <c r="E469" s="2" t="s">
        <v>867</v>
      </c>
      <c r="F469" s="2" t="s">
        <v>868</v>
      </c>
      <c r="G469" s="2" t="s">
        <v>869</v>
      </c>
      <c r="H469" s="2" t="s">
        <v>152</v>
      </c>
      <c r="I469" s="2" t="s">
        <v>393</v>
      </c>
      <c r="J469" s="2" t="s">
        <v>416</v>
      </c>
      <c r="K469" s="2" t="s">
        <v>870</v>
      </c>
      <c r="L469" s="2" t="s">
        <v>4636</v>
      </c>
      <c r="M469" s="2"/>
      <c r="N469" s="3">
        <v>39987</v>
      </c>
      <c r="O469" s="2" t="s">
        <v>780</v>
      </c>
      <c r="P469" s="2" t="s">
        <v>1031</v>
      </c>
      <c r="Q469" s="2"/>
      <c r="R469" s="2"/>
      <c r="S469" s="2"/>
      <c r="T469" s="2"/>
      <c r="U469" s="2"/>
      <c r="V469" s="2"/>
      <c r="W469" s="2"/>
      <c r="X469" s="23"/>
      <c r="Y469" s="7">
        <v>2000</v>
      </c>
      <c r="Z469" s="17">
        <f t="shared" si="11"/>
        <v>0</v>
      </c>
      <c r="AA469" s="2" t="s">
        <v>351</v>
      </c>
      <c r="AB469" s="2" t="s">
        <v>40</v>
      </c>
      <c r="AC469" s="2" t="s">
        <v>41</v>
      </c>
      <c r="AD469" s="2" t="s">
        <v>42</v>
      </c>
      <c r="AE469" s="2" t="s">
        <v>43</v>
      </c>
      <c r="AF469" s="2"/>
      <c r="AG469" s="4"/>
    </row>
    <row r="470" spans="1:33" x14ac:dyDescent="0.25">
      <c r="A470" s="2">
        <v>2009</v>
      </c>
      <c r="B470" s="2">
        <v>18</v>
      </c>
      <c r="C470" s="2" t="s">
        <v>865</v>
      </c>
      <c r="D470" s="2" t="s">
        <v>866</v>
      </c>
      <c r="E470" s="2" t="s">
        <v>867</v>
      </c>
      <c r="F470" s="2" t="s">
        <v>868</v>
      </c>
      <c r="G470" s="2" t="s">
        <v>869</v>
      </c>
      <c r="H470" s="2" t="s">
        <v>152</v>
      </c>
      <c r="I470" s="2" t="s">
        <v>393</v>
      </c>
      <c r="J470" s="2" t="s">
        <v>416</v>
      </c>
      <c r="K470" s="2" t="s">
        <v>870</v>
      </c>
      <c r="L470" s="2" t="s">
        <v>4636</v>
      </c>
      <c r="M470" s="2"/>
      <c r="N470" s="3">
        <v>39987</v>
      </c>
      <c r="O470" s="2" t="s">
        <v>780</v>
      </c>
      <c r="P470" s="2" t="s">
        <v>1031</v>
      </c>
      <c r="Q470" s="2"/>
      <c r="R470" s="2"/>
      <c r="S470" s="2"/>
      <c r="T470" s="2"/>
      <c r="U470" s="2"/>
      <c r="V470" s="2"/>
      <c r="W470" s="2"/>
      <c r="X470" s="23"/>
      <c r="Y470" s="7">
        <v>2000</v>
      </c>
      <c r="Z470" s="17">
        <f t="shared" si="11"/>
        <v>0</v>
      </c>
      <c r="AA470" s="2" t="s">
        <v>351</v>
      </c>
      <c r="AB470" s="2" t="s">
        <v>275</v>
      </c>
      <c r="AC470" s="2" t="s">
        <v>41</v>
      </c>
      <c r="AD470" s="2" t="s">
        <v>42</v>
      </c>
      <c r="AE470" s="2" t="s">
        <v>43</v>
      </c>
      <c r="AF470" s="2"/>
      <c r="AG470" s="4"/>
    </row>
    <row r="471" spans="1:33" x14ac:dyDescent="0.25">
      <c r="A471" s="2">
        <v>2009</v>
      </c>
      <c r="B471" s="2">
        <v>19</v>
      </c>
      <c r="C471" s="2" t="s">
        <v>865</v>
      </c>
      <c r="D471" s="2" t="s">
        <v>866</v>
      </c>
      <c r="E471" s="2" t="s">
        <v>867</v>
      </c>
      <c r="F471" s="2" t="s">
        <v>868</v>
      </c>
      <c r="G471" s="2" t="s">
        <v>869</v>
      </c>
      <c r="H471" s="2" t="s">
        <v>152</v>
      </c>
      <c r="I471" s="2" t="s">
        <v>393</v>
      </c>
      <c r="J471" s="2" t="s">
        <v>414</v>
      </c>
      <c r="K471" s="2" t="s">
        <v>870</v>
      </c>
      <c r="L471" s="2" t="s">
        <v>4636</v>
      </c>
      <c r="M471" s="2"/>
      <c r="N471" s="3">
        <v>39987</v>
      </c>
      <c r="O471" s="2" t="s">
        <v>780</v>
      </c>
      <c r="P471" s="2" t="s">
        <v>1031</v>
      </c>
      <c r="Q471" s="2"/>
      <c r="R471" s="2"/>
      <c r="S471" s="2"/>
      <c r="T471" s="2"/>
      <c r="U471" s="2"/>
      <c r="V471" s="2"/>
      <c r="W471" s="2"/>
      <c r="X471" s="23"/>
      <c r="Y471" s="7">
        <v>2000</v>
      </c>
      <c r="Z471" s="17">
        <f t="shared" si="11"/>
        <v>0</v>
      </c>
      <c r="AA471" s="2" t="s">
        <v>351</v>
      </c>
      <c r="AB471" s="2" t="s">
        <v>40</v>
      </c>
      <c r="AC471" s="2" t="s">
        <v>41</v>
      </c>
      <c r="AD471" s="2" t="s">
        <v>42</v>
      </c>
      <c r="AE471" s="2" t="s">
        <v>43</v>
      </c>
      <c r="AF471" s="2"/>
      <c r="AG471" s="4"/>
    </row>
    <row r="472" spans="1:33" x14ac:dyDescent="0.25">
      <c r="A472" s="2">
        <v>2009</v>
      </c>
      <c r="B472" s="2">
        <v>20</v>
      </c>
      <c r="C472" s="2" t="s">
        <v>865</v>
      </c>
      <c r="D472" s="2" t="s">
        <v>866</v>
      </c>
      <c r="E472" s="2" t="s">
        <v>867</v>
      </c>
      <c r="F472" s="2" t="s">
        <v>868</v>
      </c>
      <c r="G472" s="2" t="s">
        <v>869</v>
      </c>
      <c r="H472" s="2" t="s">
        <v>152</v>
      </c>
      <c r="I472" s="2" t="s">
        <v>393</v>
      </c>
      <c r="J472" s="2" t="s">
        <v>414</v>
      </c>
      <c r="K472" s="2" t="s">
        <v>870</v>
      </c>
      <c r="L472" s="2" t="s">
        <v>4636</v>
      </c>
      <c r="M472" s="2"/>
      <c r="N472" s="3">
        <v>39987</v>
      </c>
      <c r="O472" s="2" t="s">
        <v>780</v>
      </c>
      <c r="P472" s="2" t="s">
        <v>1031</v>
      </c>
      <c r="Q472" s="2"/>
      <c r="R472" s="2"/>
      <c r="S472" s="2"/>
      <c r="T472" s="2"/>
      <c r="U472" s="2"/>
      <c r="V472" s="2"/>
      <c r="W472" s="2"/>
      <c r="X472" s="23"/>
      <c r="Y472" s="7">
        <v>2000</v>
      </c>
      <c r="Z472" s="17">
        <f t="shared" si="11"/>
        <v>0</v>
      </c>
      <c r="AA472" s="2" t="s">
        <v>351</v>
      </c>
      <c r="AB472" s="2" t="s">
        <v>275</v>
      </c>
      <c r="AC472" s="2" t="s">
        <v>41</v>
      </c>
      <c r="AD472" s="2" t="s">
        <v>42</v>
      </c>
      <c r="AE472" s="2" t="s">
        <v>43</v>
      </c>
      <c r="AF472" s="2"/>
      <c r="AG472" s="4"/>
    </row>
    <row r="473" spans="1:33" x14ac:dyDescent="0.25">
      <c r="A473" s="2">
        <v>2009</v>
      </c>
      <c r="B473" s="2">
        <v>23</v>
      </c>
      <c r="C473" s="2" t="s">
        <v>865</v>
      </c>
      <c r="D473" s="2" t="s">
        <v>866</v>
      </c>
      <c r="E473" s="2" t="s">
        <v>867</v>
      </c>
      <c r="F473" s="2" t="s">
        <v>868</v>
      </c>
      <c r="G473" s="2" t="s">
        <v>869</v>
      </c>
      <c r="H473" s="2" t="s">
        <v>152</v>
      </c>
      <c r="I473" s="2" t="s">
        <v>393</v>
      </c>
      <c r="J473" s="2" t="s">
        <v>462</v>
      </c>
      <c r="K473" s="2" t="s">
        <v>870</v>
      </c>
      <c r="L473" s="2" t="s">
        <v>4636</v>
      </c>
      <c r="M473" s="2"/>
      <c r="N473" s="3">
        <v>39988</v>
      </c>
      <c r="O473" s="2" t="s">
        <v>780</v>
      </c>
      <c r="P473" s="2" t="s">
        <v>1031</v>
      </c>
      <c r="Q473" s="2"/>
      <c r="R473" s="2"/>
      <c r="S473" s="2"/>
      <c r="T473" s="2"/>
      <c r="U473" s="2"/>
      <c r="V473" s="2"/>
      <c r="W473" s="2"/>
      <c r="X473" s="23"/>
      <c r="Y473" s="7">
        <v>2000</v>
      </c>
      <c r="Z473" s="17">
        <f t="shared" si="11"/>
        <v>0</v>
      </c>
      <c r="AA473" s="2" t="s">
        <v>351</v>
      </c>
      <c r="AB473" s="2" t="s">
        <v>40</v>
      </c>
      <c r="AC473" s="2" t="s">
        <v>41</v>
      </c>
      <c r="AD473" s="2" t="s">
        <v>42</v>
      </c>
      <c r="AE473" s="2" t="s">
        <v>43</v>
      </c>
      <c r="AF473" s="2"/>
      <c r="AG473" s="4"/>
    </row>
    <row r="474" spans="1:33" x14ac:dyDescent="0.25">
      <c r="A474" s="2">
        <v>2009</v>
      </c>
      <c r="B474" s="2">
        <v>24</v>
      </c>
      <c r="C474" s="2" t="s">
        <v>865</v>
      </c>
      <c r="D474" s="2" t="s">
        <v>866</v>
      </c>
      <c r="E474" s="2" t="s">
        <v>867</v>
      </c>
      <c r="F474" s="2" t="s">
        <v>868</v>
      </c>
      <c r="G474" s="2" t="s">
        <v>869</v>
      </c>
      <c r="H474" s="2" t="s">
        <v>152</v>
      </c>
      <c r="I474" s="2" t="s">
        <v>393</v>
      </c>
      <c r="J474" s="2" t="s">
        <v>462</v>
      </c>
      <c r="K474" s="2" t="s">
        <v>870</v>
      </c>
      <c r="L474" s="2" t="s">
        <v>4636</v>
      </c>
      <c r="M474" s="2"/>
      <c r="N474" s="3">
        <v>39988</v>
      </c>
      <c r="O474" s="2" t="s">
        <v>780</v>
      </c>
      <c r="P474" s="2" t="s">
        <v>1031</v>
      </c>
      <c r="Q474" s="2"/>
      <c r="R474" s="2"/>
      <c r="S474" s="2"/>
      <c r="T474" s="2"/>
      <c r="U474" s="2"/>
      <c r="V474" s="2"/>
      <c r="W474" s="2"/>
      <c r="X474" s="23"/>
      <c r="Y474" s="7">
        <v>2000</v>
      </c>
      <c r="Z474" s="17">
        <f t="shared" si="11"/>
        <v>0</v>
      </c>
      <c r="AA474" s="2" t="s">
        <v>351</v>
      </c>
      <c r="AB474" s="2" t="s">
        <v>275</v>
      </c>
      <c r="AC474" s="2" t="s">
        <v>41</v>
      </c>
      <c r="AD474" s="2" t="s">
        <v>42</v>
      </c>
      <c r="AE474" s="2" t="s">
        <v>43</v>
      </c>
      <c r="AF474" s="2"/>
      <c r="AG474" s="4"/>
    </row>
    <row r="475" spans="1:33" x14ac:dyDescent="0.25">
      <c r="A475" s="2">
        <v>2014</v>
      </c>
      <c r="B475" s="2">
        <v>1824</v>
      </c>
      <c r="C475" s="2" t="s">
        <v>2321</v>
      </c>
      <c r="D475" s="2" t="s">
        <v>2322</v>
      </c>
      <c r="E475" s="2" t="s">
        <v>2323</v>
      </c>
      <c r="F475" s="2" t="s">
        <v>2324</v>
      </c>
      <c r="G475" s="2" t="s">
        <v>687</v>
      </c>
      <c r="H475" s="2"/>
      <c r="I475" s="2" t="s">
        <v>488</v>
      </c>
      <c r="J475" s="2" t="s">
        <v>111</v>
      </c>
      <c r="K475" s="2" t="s">
        <v>1890</v>
      </c>
      <c r="L475" s="2" t="s">
        <v>4635</v>
      </c>
      <c r="M475" s="2" t="s">
        <v>4687</v>
      </c>
      <c r="N475" s="3">
        <v>41988</v>
      </c>
      <c r="O475" s="2" t="s">
        <v>2380</v>
      </c>
      <c r="P475" s="2" t="s">
        <v>1688</v>
      </c>
      <c r="Q475" s="2" t="s">
        <v>2357</v>
      </c>
      <c r="R475" s="2" t="s">
        <v>2978</v>
      </c>
      <c r="S475" s="2" t="s">
        <v>2437</v>
      </c>
      <c r="T475" s="2" t="s">
        <v>2960</v>
      </c>
      <c r="U475" s="2" t="s">
        <v>4642</v>
      </c>
      <c r="V475" s="2">
        <v>1E-3</v>
      </c>
      <c r="W475" s="2">
        <v>1571</v>
      </c>
      <c r="X475" s="23">
        <v>1E-3</v>
      </c>
      <c r="Y475" s="7">
        <v>1980</v>
      </c>
      <c r="Z475" s="17">
        <f t="shared" si="11"/>
        <v>1.9079280000000001E-2</v>
      </c>
      <c r="AA475" s="2" t="s">
        <v>351</v>
      </c>
      <c r="AB475" s="2" t="s">
        <v>40</v>
      </c>
      <c r="AC475" s="2" t="s">
        <v>41</v>
      </c>
      <c r="AD475" s="2" t="s">
        <v>42</v>
      </c>
      <c r="AE475" s="2" t="s">
        <v>43</v>
      </c>
      <c r="AF475" s="2"/>
      <c r="AG475" s="4"/>
    </row>
    <row r="476" spans="1:33" x14ac:dyDescent="0.25">
      <c r="A476" s="2">
        <v>2014</v>
      </c>
      <c r="B476" s="2">
        <v>1837</v>
      </c>
      <c r="C476" s="2" t="s">
        <v>2321</v>
      </c>
      <c r="D476" s="2" t="s">
        <v>2322</v>
      </c>
      <c r="E476" s="2" t="s">
        <v>2323</v>
      </c>
      <c r="F476" s="2" t="s">
        <v>2324</v>
      </c>
      <c r="G476" s="2" t="s">
        <v>687</v>
      </c>
      <c r="H476" s="2"/>
      <c r="I476" s="2" t="s">
        <v>488</v>
      </c>
      <c r="J476" s="2" t="s">
        <v>111</v>
      </c>
      <c r="K476" s="2" t="s">
        <v>1890</v>
      </c>
      <c r="L476" s="2" t="s">
        <v>4635</v>
      </c>
      <c r="M476" s="2" t="s">
        <v>4687</v>
      </c>
      <c r="N476" s="3">
        <v>41989</v>
      </c>
      <c r="O476" s="2" t="s">
        <v>2380</v>
      </c>
      <c r="P476" s="2" t="s">
        <v>1688</v>
      </c>
      <c r="Q476" s="2" t="s">
        <v>2357</v>
      </c>
      <c r="R476" s="2" t="s">
        <v>2978</v>
      </c>
      <c r="S476" s="2" t="s">
        <v>2437</v>
      </c>
      <c r="T476" s="2" t="s">
        <v>2960</v>
      </c>
      <c r="U476" s="2" t="s">
        <v>4642</v>
      </c>
      <c r="V476" s="2">
        <v>1E-3</v>
      </c>
      <c r="W476" s="2">
        <v>1571</v>
      </c>
      <c r="X476" s="23">
        <v>1E-3</v>
      </c>
      <c r="Y476" s="7">
        <v>1980</v>
      </c>
      <c r="Z476" s="17">
        <f t="shared" si="11"/>
        <v>1.9079280000000001E-2</v>
      </c>
      <c r="AA476" s="2" t="s">
        <v>351</v>
      </c>
      <c r="AB476" s="2" t="s">
        <v>40</v>
      </c>
      <c r="AC476" s="2" t="s">
        <v>41</v>
      </c>
      <c r="AD476" s="2" t="s">
        <v>42</v>
      </c>
      <c r="AE476" s="2" t="s">
        <v>43</v>
      </c>
      <c r="AF476" s="2"/>
      <c r="AG476" s="4"/>
    </row>
    <row r="477" spans="1:33" x14ac:dyDescent="0.25">
      <c r="A477" s="2">
        <v>2016</v>
      </c>
      <c r="B477" s="2">
        <v>1166</v>
      </c>
      <c r="C477" s="2" t="s">
        <v>1885</v>
      </c>
      <c r="D477" s="2" t="s">
        <v>1886</v>
      </c>
      <c r="E477" s="2" t="s">
        <v>3905</v>
      </c>
      <c r="F477" s="2" t="s">
        <v>1888</v>
      </c>
      <c r="G477" s="2" t="s">
        <v>1889</v>
      </c>
      <c r="H477" s="2"/>
      <c r="I477" s="2" t="s">
        <v>484</v>
      </c>
      <c r="J477" s="2" t="s">
        <v>203</v>
      </c>
      <c r="K477" s="2" t="s">
        <v>1898</v>
      </c>
      <c r="L477" s="2" t="s">
        <v>4635</v>
      </c>
      <c r="M477" s="2" t="s">
        <v>4687</v>
      </c>
      <c r="N477" s="3">
        <v>42599</v>
      </c>
      <c r="O477" s="2" t="s">
        <v>1891</v>
      </c>
      <c r="P477" s="2" t="s">
        <v>3417</v>
      </c>
      <c r="Q477" s="2" t="s">
        <v>2357</v>
      </c>
      <c r="R477" s="2" t="s">
        <v>4146</v>
      </c>
      <c r="S477" s="2" t="s">
        <v>4023</v>
      </c>
      <c r="T477" s="2" t="s">
        <v>3659</v>
      </c>
      <c r="U477" s="2" t="s">
        <v>4642</v>
      </c>
      <c r="V477" s="2">
        <v>0.01</v>
      </c>
      <c r="W477" s="2">
        <v>1668</v>
      </c>
      <c r="X477" s="23">
        <v>0.01</v>
      </c>
      <c r="Y477" s="7">
        <v>1980</v>
      </c>
      <c r="Z477" s="17">
        <f t="shared" si="11"/>
        <v>0.19079280000000001</v>
      </c>
      <c r="AA477" s="2" t="s">
        <v>351</v>
      </c>
      <c r="AB477" s="2" t="s">
        <v>40</v>
      </c>
      <c r="AC477" s="2" t="s">
        <v>3332</v>
      </c>
      <c r="AD477" s="2" t="s">
        <v>43</v>
      </c>
      <c r="AE477" s="2" t="s">
        <v>42</v>
      </c>
      <c r="AF477" s="2"/>
      <c r="AG477" s="4"/>
    </row>
    <row r="478" spans="1:33" x14ac:dyDescent="0.25">
      <c r="A478" s="2">
        <v>2016</v>
      </c>
      <c r="B478" s="2">
        <v>1168</v>
      </c>
      <c r="C478" s="2" t="s">
        <v>1885</v>
      </c>
      <c r="D478" s="2" t="s">
        <v>1886</v>
      </c>
      <c r="E478" s="2" t="s">
        <v>3905</v>
      </c>
      <c r="F478" s="2" t="s">
        <v>1888</v>
      </c>
      <c r="G478" s="2" t="s">
        <v>1889</v>
      </c>
      <c r="H478" s="2"/>
      <c r="I478" s="2" t="s">
        <v>484</v>
      </c>
      <c r="J478" s="2" t="s">
        <v>289</v>
      </c>
      <c r="K478" s="2" t="s">
        <v>1940</v>
      </c>
      <c r="L478" s="2" t="s">
        <v>4635</v>
      </c>
      <c r="M478" s="2" t="s">
        <v>4687</v>
      </c>
      <c r="N478" s="3">
        <v>42599</v>
      </c>
      <c r="O478" s="2" t="s">
        <v>1891</v>
      </c>
      <c r="P478" s="2" t="s">
        <v>3417</v>
      </c>
      <c r="Q478" s="2" t="s">
        <v>2357</v>
      </c>
      <c r="R478" s="2" t="s">
        <v>4146</v>
      </c>
      <c r="S478" s="2" t="s">
        <v>4106</v>
      </c>
      <c r="T478" s="2" t="s">
        <v>3659</v>
      </c>
      <c r="U478" s="2" t="s">
        <v>4642</v>
      </c>
      <c r="V478" s="2">
        <v>0.01</v>
      </c>
      <c r="W478" s="2">
        <v>1709</v>
      </c>
      <c r="X478" s="23">
        <v>0.01</v>
      </c>
      <c r="Y478" s="7">
        <v>1980</v>
      </c>
      <c r="Z478" s="17">
        <f t="shared" si="11"/>
        <v>0.19079280000000001</v>
      </c>
      <c r="AA478" s="2" t="s">
        <v>351</v>
      </c>
      <c r="AB478" s="2" t="s">
        <v>40</v>
      </c>
      <c r="AC478" s="2" t="s">
        <v>3332</v>
      </c>
      <c r="AD478" s="2" t="s">
        <v>43</v>
      </c>
      <c r="AE478" s="2" t="s">
        <v>42</v>
      </c>
      <c r="AF478" s="2"/>
      <c r="AG478" s="4"/>
    </row>
    <row r="479" spans="1:33" x14ac:dyDescent="0.25">
      <c r="A479" s="2">
        <v>2016</v>
      </c>
      <c r="B479" s="2">
        <v>1293</v>
      </c>
      <c r="C479" s="2" t="s">
        <v>2366</v>
      </c>
      <c r="D479" s="2" t="s">
        <v>2367</v>
      </c>
      <c r="E479" s="2" t="s">
        <v>2368</v>
      </c>
      <c r="F479" s="2" t="s">
        <v>2324</v>
      </c>
      <c r="G479" s="2" t="s">
        <v>687</v>
      </c>
      <c r="H479" s="2"/>
      <c r="I479" s="2" t="s">
        <v>488</v>
      </c>
      <c r="J479" s="2" t="s">
        <v>291</v>
      </c>
      <c r="K479" s="2" t="s">
        <v>2369</v>
      </c>
      <c r="L479" s="2" t="s">
        <v>4635</v>
      </c>
      <c r="M479" s="2" t="s">
        <v>4687</v>
      </c>
      <c r="N479" s="3">
        <v>42503</v>
      </c>
      <c r="O479" s="2" t="s">
        <v>3909</v>
      </c>
      <c r="P479" s="2" t="s">
        <v>1892</v>
      </c>
      <c r="Q479" s="2" t="s">
        <v>2900</v>
      </c>
      <c r="R479" s="2" t="s">
        <v>1894</v>
      </c>
      <c r="S479" s="2" t="s">
        <v>3910</v>
      </c>
      <c r="T479" s="2" t="s">
        <v>3659</v>
      </c>
      <c r="U479" s="2" t="s">
        <v>4642</v>
      </c>
      <c r="V479" s="2">
        <v>0.01</v>
      </c>
      <c r="W479" s="2">
        <v>1613</v>
      </c>
      <c r="X479" s="23">
        <v>0.01</v>
      </c>
      <c r="Y479" s="7">
        <v>1980</v>
      </c>
      <c r="Z479" s="17">
        <f t="shared" si="11"/>
        <v>0.19079280000000001</v>
      </c>
      <c r="AA479" s="2" t="s">
        <v>351</v>
      </c>
      <c r="AB479" s="2" t="s">
        <v>40</v>
      </c>
      <c r="AC479" s="2" t="s">
        <v>3332</v>
      </c>
      <c r="AD479" s="2" t="s">
        <v>43</v>
      </c>
      <c r="AE479" s="2" t="s">
        <v>42</v>
      </c>
      <c r="AF479" s="2"/>
      <c r="AG479" s="4"/>
    </row>
    <row r="480" spans="1:33" x14ac:dyDescent="0.25">
      <c r="A480" s="2">
        <v>2014</v>
      </c>
      <c r="B480" s="2">
        <v>1829</v>
      </c>
      <c r="C480" s="2" t="s">
        <v>2321</v>
      </c>
      <c r="D480" s="2" t="s">
        <v>2322</v>
      </c>
      <c r="E480" s="2" t="s">
        <v>2323</v>
      </c>
      <c r="F480" s="2" t="s">
        <v>2324</v>
      </c>
      <c r="G480" s="2" t="s">
        <v>687</v>
      </c>
      <c r="H480" s="2"/>
      <c r="I480" s="2" t="s">
        <v>488</v>
      </c>
      <c r="J480" s="2" t="s">
        <v>203</v>
      </c>
      <c r="K480" s="2" t="s">
        <v>1898</v>
      </c>
      <c r="L480" s="2" t="s">
        <v>4635</v>
      </c>
      <c r="M480" s="2" t="s">
        <v>4687</v>
      </c>
      <c r="N480" s="3">
        <v>41988</v>
      </c>
      <c r="O480" s="2" t="s">
        <v>2380</v>
      </c>
      <c r="P480" s="2" t="s">
        <v>1688</v>
      </c>
      <c r="Q480" s="2" t="s">
        <v>2357</v>
      </c>
      <c r="R480" s="2" t="s">
        <v>2978</v>
      </c>
      <c r="S480" s="2" t="s">
        <v>2381</v>
      </c>
      <c r="T480" s="2" t="s">
        <v>3007</v>
      </c>
      <c r="U480" s="2" t="s">
        <v>4642</v>
      </c>
      <c r="V480" s="2">
        <v>1.9E-2</v>
      </c>
      <c r="W480" s="2">
        <v>1677</v>
      </c>
      <c r="X480" s="23">
        <v>1.9E-2</v>
      </c>
      <c r="Y480" s="7">
        <v>1980</v>
      </c>
      <c r="Z480" s="17">
        <f t="shared" si="11"/>
        <v>0.36250631999999994</v>
      </c>
      <c r="AA480" s="2" t="s">
        <v>351</v>
      </c>
      <c r="AB480" s="2" t="s">
        <v>40</v>
      </c>
      <c r="AC480" s="2" t="s">
        <v>41</v>
      </c>
      <c r="AD480" s="2" t="s">
        <v>42</v>
      </c>
      <c r="AE480" s="2" t="s">
        <v>43</v>
      </c>
      <c r="AF480" s="2"/>
      <c r="AG480" s="4"/>
    </row>
    <row r="481" spans="1:33" x14ac:dyDescent="0.25">
      <c r="A481" s="2">
        <v>2014</v>
      </c>
      <c r="B481" s="2">
        <v>1841</v>
      </c>
      <c r="C481" s="2" t="s">
        <v>2321</v>
      </c>
      <c r="D481" s="2" t="s">
        <v>2322</v>
      </c>
      <c r="E481" s="2" t="s">
        <v>2323</v>
      </c>
      <c r="F481" s="2" t="s">
        <v>2324</v>
      </c>
      <c r="G481" s="2" t="s">
        <v>687</v>
      </c>
      <c r="H481" s="2"/>
      <c r="I481" s="2" t="s">
        <v>488</v>
      </c>
      <c r="J481" s="2" t="s">
        <v>203</v>
      </c>
      <c r="K481" s="2" t="s">
        <v>1898</v>
      </c>
      <c r="L481" s="2" t="s">
        <v>4635</v>
      </c>
      <c r="M481" s="2" t="s">
        <v>4687</v>
      </c>
      <c r="N481" s="3">
        <v>41989</v>
      </c>
      <c r="O481" s="2" t="s">
        <v>2380</v>
      </c>
      <c r="P481" s="2" t="s">
        <v>1688</v>
      </c>
      <c r="Q481" s="2" t="s">
        <v>2357</v>
      </c>
      <c r="R481" s="2" t="s">
        <v>2978</v>
      </c>
      <c r="S481" s="2" t="s">
        <v>2381</v>
      </c>
      <c r="T481" s="2" t="s">
        <v>3007</v>
      </c>
      <c r="U481" s="2" t="s">
        <v>4642</v>
      </c>
      <c r="V481" s="2">
        <v>1.9E-2</v>
      </c>
      <c r="W481" s="2">
        <v>1677</v>
      </c>
      <c r="X481" s="23">
        <v>1.9E-2</v>
      </c>
      <c r="Y481" s="7">
        <v>1980</v>
      </c>
      <c r="Z481" s="17">
        <f t="shared" si="11"/>
        <v>0.36250631999999994</v>
      </c>
      <c r="AA481" s="2" t="s">
        <v>351</v>
      </c>
      <c r="AB481" s="2" t="s">
        <v>40</v>
      </c>
      <c r="AC481" s="2" t="s">
        <v>41</v>
      </c>
      <c r="AD481" s="2" t="s">
        <v>42</v>
      </c>
      <c r="AE481" s="2" t="s">
        <v>43</v>
      </c>
      <c r="AF481" s="2"/>
      <c r="AG481" s="4"/>
    </row>
    <row r="482" spans="1:33" x14ac:dyDescent="0.25">
      <c r="A482" s="2">
        <v>2014</v>
      </c>
      <c r="B482" s="2">
        <v>1785</v>
      </c>
      <c r="C482" s="2" t="s">
        <v>2366</v>
      </c>
      <c r="D482" s="2" t="s">
        <v>2367</v>
      </c>
      <c r="E482" s="2" t="s">
        <v>2368</v>
      </c>
      <c r="F482" s="2" t="s">
        <v>2324</v>
      </c>
      <c r="G482" s="2" t="s">
        <v>687</v>
      </c>
      <c r="H482" s="2"/>
      <c r="I482" s="2" t="s">
        <v>488</v>
      </c>
      <c r="J482" s="2" t="s">
        <v>111</v>
      </c>
      <c r="K482" s="2" t="s">
        <v>1890</v>
      </c>
      <c r="L482" s="2" t="s">
        <v>4635</v>
      </c>
      <c r="M482" s="2" t="s">
        <v>4687</v>
      </c>
      <c r="N482" s="3">
        <v>41984</v>
      </c>
      <c r="O482" s="2" t="s">
        <v>2370</v>
      </c>
      <c r="P482" s="2" t="s">
        <v>1656</v>
      </c>
      <c r="Q482" s="2" t="s">
        <v>2357</v>
      </c>
      <c r="R482" s="2" t="s">
        <v>2978</v>
      </c>
      <c r="S482" s="2" t="s">
        <v>2435</v>
      </c>
      <c r="T482" s="2" t="s">
        <v>1942</v>
      </c>
      <c r="U482" s="2" t="s">
        <v>4642</v>
      </c>
      <c r="V482" s="2">
        <v>0.02</v>
      </c>
      <c r="W482" s="2">
        <v>1820</v>
      </c>
      <c r="X482" s="23">
        <v>0.02</v>
      </c>
      <c r="Y482" s="7">
        <v>1980</v>
      </c>
      <c r="Z482" s="17">
        <f t="shared" si="11"/>
        <v>0.38158560000000002</v>
      </c>
      <c r="AA482" s="2" t="s">
        <v>351</v>
      </c>
      <c r="AB482" s="2" t="s">
        <v>40</v>
      </c>
      <c r="AC482" s="2" t="s">
        <v>41</v>
      </c>
      <c r="AD482" s="2" t="s">
        <v>42</v>
      </c>
      <c r="AE482" s="2" t="s">
        <v>43</v>
      </c>
      <c r="AF482" s="2"/>
      <c r="AG482" s="4"/>
    </row>
    <row r="483" spans="1:33" x14ac:dyDescent="0.25">
      <c r="A483" s="2">
        <v>2014</v>
      </c>
      <c r="B483" s="2">
        <v>1797</v>
      </c>
      <c r="C483" s="2" t="s">
        <v>2366</v>
      </c>
      <c r="D483" s="2" t="s">
        <v>2367</v>
      </c>
      <c r="E483" s="2" t="s">
        <v>2368</v>
      </c>
      <c r="F483" s="2" t="s">
        <v>2324</v>
      </c>
      <c r="G483" s="2" t="s">
        <v>687</v>
      </c>
      <c r="H483" s="2"/>
      <c r="I483" s="2" t="s">
        <v>488</v>
      </c>
      <c r="J483" s="2" t="s">
        <v>111</v>
      </c>
      <c r="K483" s="2" t="s">
        <v>1890</v>
      </c>
      <c r="L483" s="2" t="s">
        <v>4635</v>
      </c>
      <c r="M483" s="2" t="s">
        <v>4687</v>
      </c>
      <c r="N483" s="3">
        <v>41985</v>
      </c>
      <c r="O483" s="2" t="s">
        <v>2370</v>
      </c>
      <c r="P483" s="2" t="s">
        <v>1656</v>
      </c>
      <c r="Q483" s="2" t="s">
        <v>2357</v>
      </c>
      <c r="R483" s="2" t="s">
        <v>2978</v>
      </c>
      <c r="S483" s="2" t="s">
        <v>2435</v>
      </c>
      <c r="T483" s="2" t="s">
        <v>1942</v>
      </c>
      <c r="U483" s="2" t="s">
        <v>4642</v>
      </c>
      <c r="V483" s="2">
        <v>0.02</v>
      </c>
      <c r="W483" s="2">
        <v>1820</v>
      </c>
      <c r="X483" s="23">
        <v>0.02</v>
      </c>
      <c r="Y483" s="7">
        <v>1980</v>
      </c>
      <c r="Z483" s="17">
        <f t="shared" si="11"/>
        <v>0.38158560000000002</v>
      </c>
      <c r="AA483" s="2" t="s">
        <v>351</v>
      </c>
      <c r="AB483" s="2" t="s">
        <v>40</v>
      </c>
      <c r="AC483" s="2" t="s">
        <v>41</v>
      </c>
      <c r="AD483" s="2" t="s">
        <v>42</v>
      </c>
      <c r="AE483" s="2" t="s">
        <v>43</v>
      </c>
      <c r="AF483" s="2"/>
      <c r="AG483" s="4"/>
    </row>
    <row r="484" spans="1:33" x14ac:dyDescent="0.25">
      <c r="A484" s="2">
        <v>2013</v>
      </c>
      <c r="B484" s="2">
        <v>1157</v>
      </c>
      <c r="C484" s="2" t="s">
        <v>1885</v>
      </c>
      <c r="D484" s="2" t="s">
        <v>1886</v>
      </c>
      <c r="E484" s="2" t="s">
        <v>1887</v>
      </c>
      <c r="F484" s="2" t="s">
        <v>1888</v>
      </c>
      <c r="G484" s="2" t="s">
        <v>1889</v>
      </c>
      <c r="H484" s="2"/>
      <c r="I484" s="2" t="s">
        <v>484</v>
      </c>
      <c r="J484" s="2" t="s">
        <v>289</v>
      </c>
      <c r="K484" s="2" t="s">
        <v>1940</v>
      </c>
      <c r="L484" s="2" t="s">
        <v>4635</v>
      </c>
      <c r="M484" s="2" t="s">
        <v>4687</v>
      </c>
      <c r="N484" s="3">
        <v>41593</v>
      </c>
      <c r="O484" s="2" t="s">
        <v>1891</v>
      </c>
      <c r="P484" s="2" t="s">
        <v>1892</v>
      </c>
      <c r="Q484" s="2" t="s">
        <v>1893</v>
      </c>
      <c r="R484" s="2" t="s">
        <v>1894</v>
      </c>
      <c r="S484" s="2" t="s">
        <v>1895</v>
      </c>
      <c r="T484" s="2" t="s">
        <v>1942</v>
      </c>
      <c r="U484" s="2" t="s">
        <v>4642</v>
      </c>
      <c r="V484" s="2">
        <v>0.02</v>
      </c>
      <c r="W484" s="2">
        <v>1861</v>
      </c>
      <c r="X484" s="23">
        <v>0.02</v>
      </c>
      <c r="Y484" s="7">
        <v>1980</v>
      </c>
      <c r="Z484" s="17">
        <f t="shared" si="11"/>
        <v>0.38158560000000002</v>
      </c>
      <c r="AA484" s="2" t="s">
        <v>351</v>
      </c>
      <c r="AB484" s="2" t="s">
        <v>40</v>
      </c>
      <c r="AC484" s="2" t="s">
        <v>41</v>
      </c>
      <c r="AD484" s="2" t="s">
        <v>42</v>
      </c>
      <c r="AE484" s="2" t="s">
        <v>43</v>
      </c>
      <c r="AF484" s="2" t="s">
        <v>1897</v>
      </c>
      <c r="AG484" s="4"/>
    </row>
    <row r="485" spans="1:33" x14ac:dyDescent="0.25">
      <c r="A485" s="2">
        <v>2015</v>
      </c>
      <c r="B485" s="2">
        <v>768</v>
      </c>
      <c r="C485" s="2" t="s">
        <v>2366</v>
      </c>
      <c r="D485" s="2" t="s">
        <v>2367</v>
      </c>
      <c r="E485" s="2" t="s">
        <v>2368</v>
      </c>
      <c r="F485" s="2" t="s">
        <v>2324</v>
      </c>
      <c r="G485" s="2" t="s">
        <v>687</v>
      </c>
      <c r="H485" s="2"/>
      <c r="I485" s="2" t="s">
        <v>488</v>
      </c>
      <c r="J485" s="2" t="s">
        <v>203</v>
      </c>
      <c r="K485" s="2" t="s">
        <v>1898</v>
      </c>
      <c r="L485" s="2" t="s">
        <v>4635</v>
      </c>
      <c r="M485" s="2" t="s">
        <v>4687</v>
      </c>
      <c r="N485" s="3">
        <v>42151</v>
      </c>
      <c r="O485" s="2" t="s">
        <v>2535</v>
      </c>
      <c r="P485" s="2" t="s">
        <v>3387</v>
      </c>
      <c r="Q485" s="2" t="s">
        <v>2900</v>
      </c>
      <c r="R485" s="2" t="s">
        <v>3645</v>
      </c>
      <c r="S485" s="2" t="s">
        <v>3514</v>
      </c>
      <c r="T485" s="2" t="s">
        <v>2276</v>
      </c>
      <c r="U485" s="2" t="s">
        <v>4642</v>
      </c>
      <c r="V485" s="2">
        <v>0.03</v>
      </c>
      <c r="W485" s="2">
        <v>1636</v>
      </c>
      <c r="X485" s="23">
        <v>0.03</v>
      </c>
      <c r="Y485" s="7">
        <v>1980</v>
      </c>
      <c r="Z485" s="17">
        <f t="shared" si="11"/>
        <v>0.57237840000000006</v>
      </c>
      <c r="AA485" s="2" t="s">
        <v>351</v>
      </c>
      <c r="AB485" s="2" t="s">
        <v>40</v>
      </c>
      <c r="AC485" s="2" t="s">
        <v>3332</v>
      </c>
      <c r="AD485" s="2" t="s">
        <v>42</v>
      </c>
      <c r="AE485" s="2" t="s">
        <v>43</v>
      </c>
      <c r="AF485" s="2"/>
      <c r="AG485" s="4"/>
    </row>
    <row r="486" spans="1:33" x14ac:dyDescent="0.25">
      <c r="A486" s="2">
        <v>2014</v>
      </c>
      <c r="B486" s="2">
        <v>1788</v>
      </c>
      <c r="C486" s="2" t="s">
        <v>2366</v>
      </c>
      <c r="D486" s="2" t="s">
        <v>2367</v>
      </c>
      <c r="E486" s="2" t="s">
        <v>2368</v>
      </c>
      <c r="F486" s="2" t="s">
        <v>2324</v>
      </c>
      <c r="G486" s="2" t="s">
        <v>687</v>
      </c>
      <c r="H486" s="2"/>
      <c r="I486" s="2" t="s">
        <v>488</v>
      </c>
      <c r="J486" s="2" t="s">
        <v>203</v>
      </c>
      <c r="K486" s="2" t="s">
        <v>1898</v>
      </c>
      <c r="L486" s="2" t="s">
        <v>4635</v>
      </c>
      <c r="M486" s="2" t="s">
        <v>4687</v>
      </c>
      <c r="N486" s="3">
        <v>41984</v>
      </c>
      <c r="O486" s="2" t="s">
        <v>2370</v>
      </c>
      <c r="P486" s="2" t="s">
        <v>1656</v>
      </c>
      <c r="Q486" s="2" t="s">
        <v>2357</v>
      </c>
      <c r="R486" s="2" t="s">
        <v>2978</v>
      </c>
      <c r="S486" s="2" t="s">
        <v>2483</v>
      </c>
      <c r="T486" s="2" t="s">
        <v>2986</v>
      </c>
      <c r="U486" s="2" t="s">
        <v>4642</v>
      </c>
      <c r="V486" s="2">
        <v>3.1E-2</v>
      </c>
      <c r="W486" s="2">
        <v>1824</v>
      </c>
      <c r="X486" s="23">
        <v>3.1E-2</v>
      </c>
      <c r="Y486" s="7">
        <v>1980</v>
      </c>
      <c r="Z486" s="17">
        <f t="shared" si="11"/>
        <v>0.5914576800000001</v>
      </c>
      <c r="AA486" s="2" t="s">
        <v>351</v>
      </c>
      <c r="AB486" s="2" t="s">
        <v>40</v>
      </c>
      <c r="AC486" s="2" t="s">
        <v>41</v>
      </c>
      <c r="AD486" s="2" t="s">
        <v>42</v>
      </c>
      <c r="AE486" s="2" t="s">
        <v>43</v>
      </c>
      <c r="AF486" s="2"/>
      <c r="AG486" s="4"/>
    </row>
    <row r="487" spans="1:33" x14ac:dyDescent="0.25">
      <c r="A487" s="2">
        <v>2014</v>
      </c>
      <c r="B487" s="2">
        <v>1802</v>
      </c>
      <c r="C487" s="2" t="s">
        <v>2366</v>
      </c>
      <c r="D487" s="2" t="s">
        <v>2367</v>
      </c>
      <c r="E487" s="2" t="s">
        <v>2368</v>
      </c>
      <c r="F487" s="2" t="s">
        <v>2324</v>
      </c>
      <c r="G487" s="2" t="s">
        <v>687</v>
      </c>
      <c r="H487" s="2"/>
      <c r="I487" s="2" t="s">
        <v>488</v>
      </c>
      <c r="J487" s="2" t="s">
        <v>203</v>
      </c>
      <c r="K487" s="2" t="s">
        <v>1898</v>
      </c>
      <c r="L487" s="2" t="s">
        <v>4635</v>
      </c>
      <c r="M487" s="2" t="s">
        <v>4687</v>
      </c>
      <c r="N487" s="3">
        <v>41985</v>
      </c>
      <c r="O487" s="2" t="s">
        <v>2370</v>
      </c>
      <c r="P487" s="2" t="s">
        <v>1656</v>
      </c>
      <c r="Q487" s="2" t="s">
        <v>2357</v>
      </c>
      <c r="R487" s="2" t="s">
        <v>2978</v>
      </c>
      <c r="S487" s="2" t="s">
        <v>2483</v>
      </c>
      <c r="T487" s="2" t="s">
        <v>2986</v>
      </c>
      <c r="U487" s="2" t="s">
        <v>4642</v>
      </c>
      <c r="V487" s="2">
        <v>3.1E-2</v>
      </c>
      <c r="W487" s="2">
        <v>1824</v>
      </c>
      <c r="X487" s="23">
        <v>3.1E-2</v>
      </c>
      <c r="Y487" s="7">
        <v>1980</v>
      </c>
      <c r="Z487" s="17">
        <f t="shared" si="11"/>
        <v>0.5914576800000001</v>
      </c>
      <c r="AA487" s="2" t="s">
        <v>351</v>
      </c>
      <c r="AB487" s="2" t="s">
        <v>40</v>
      </c>
      <c r="AC487" s="2" t="s">
        <v>41</v>
      </c>
      <c r="AD487" s="2" t="s">
        <v>42</v>
      </c>
      <c r="AE487" s="2" t="s">
        <v>43</v>
      </c>
      <c r="AF487" s="2"/>
      <c r="AG487" s="4"/>
    </row>
    <row r="488" spans="1:33" x14ac:dyDescent="0.25">
      <c r="A488" s="2">
        <v>2014</v>
      </c>
      <c r="B488" s="2">
        <v>1764</v>
      </c>
      <c r="C488" s="2" t="s">
        <v>2366</v>
      </c>
      <c r="D488" s="2" t="s">
        <v>2367</v>
      </c>
      <c r="E488" s="2" t="s">
        <v>2368</v>
      </c>
      <c r="F488" s="2" t="s">
        <v>2324</v>
      </c>
      <c r="G488" s="2" t="s">
        <v>687</v>
      </c>
      <c r="H488" s="2"/>
      <c r="I488" s="2" t="s">
        <v>488</v>
      </c>
      <c r="J488" s="2" t="s">
        <v>203</v>
      </c>
      <c r="K488" s="2" t="s">
        <v>1898</v>
      </c>
      <c r="L488" s="2" t="s">
        <v>4635</v>
      </c>
      <c r="M488" s="2" t="s">
        <v>4687</v>
      </c>
      <c r="N488" s="3">
        <v>41737</v>
      </c>
      <c r="O488" s="2" t="s">
        <v>2535</v>
      </c>
      <c r="P488" s="2" t="s">
        <v>1892</v>
      </c>
      <c r="Q488" s="2" t="s">
        <v>2357</v>
      </c>
      <c r="R488" s="2" t="s">
        <v>1894</v>
      </c>
      <c r="S488" s="2" t="s">
        <v>2536</v>
      </c>
      <c r="T488" s="2" t="s">
        <v>2962</v>
      </c>
      <c r="U488" s="2" t="s">
        <v>4642</v>
      </c>
      <c r="V488" s="2">
        <v>3.2000000000000001E-2</v>
      </c>
      <c r="W488" s="2">
        <v>1782</v>
      </c>
      <c r="X488" s="23">
        <v>3.2000000000000001E-2</v>
      </c>
      <c r="Y488" s="7">
        <v>1980</v>
      </c>
      <c r="Z488" s="17">
        <f t="shared" si="11"/>
        <v>0.61053696000000002</v>
      </c>
      <c r="AA488" s="2" t="s">
        <v>351</v>
      </c>
      <c r="AB488" s="2" t="s">
        <v>40</v>
      </c>
      <c r="AC488" s="2" t="s">
        <v>41</v>
      </c>
      <c r="AD488" s="2" t="s">
        <v>42</v>
      </c>
      <c r="AE488" s="2" t="s">
        <v>43</v>
      </c>
      <c r="AF488" s="2"/>
      <c r="AG488" s="4"/>
    </row>
    <row r="489" spans="1:33" x14ac:dyDescent="0.25">
      <c r="A489" s="2">
        <v>2013</v>
      </c>
      <c r="B489" s="2">
        <v>1154</v>
      </c>
      <c r="C489" s="2" t="s">
        <v>1885</v>
      </c>
      <c r="D489" s="2" t="s">
        <v>1886</v>
      </c>
      <c r="E489" s="2" t="s">
        <v>1887</v>
      </c>
      <c r="F489" s="2" t="s">
        <v>1888</v>
      </c>
      <c r="G489" s="2" t="s">
        <v>1889</v>
      </c>
      <c r="H489" s="2"/>
      <c r="I489" s="2" t="s">
        <v>484</v>
      </c>
      <c r="J489" s="2" t="s">
        <v>206</v>
      </c>
      <c r="K489" s="2" t="s">
        <v>1906</v>
      </c>
      <c r="L489" s="2" t="s">
        <v>4635</v>
      </c>
      <c r="M489" s="2" t="s">
        <v>4687</v>
      </c>
      <c r="N489" s="3">
        <v>41593</v>
      </c>
      <c r="O489" s="2" t="s">
        <v>1891</v>
      </c>
      <c r="P489" s="2" t="s">
        <v>1892</v>
      </c>
      <c r="Q489" s="2" t="s">
        <v>1893</v>
      </c>
      <c r="R489" s="2" t="s">
        <v>1894</v>
      </c>
      <c r="S489" s="2" t="s">
        <v>1899</v>
      </c>
      <c r="T489" s="2" t="s">
        <v>1939</v>
      </c>
      <c r="U489" s="2" t="s">
        <v>4642</v>
      </c>
      <c r="V489" s="2">
        <v>0.04</v>
      </c>
      <c r="W489" s="2">
        <v>1881</v>
      </c>
      <c r="X489" s="23">
        <v>0.04</v>
      </c>
      <c r="Y489" s="7">
        <v>1980</v>
      </c>
      <c r="Z489" s="17">
        <f t="shared" si="11"/>
        <v>0.76317120000000005</v>
      </c>
      <c r="AA489" s="2" t="s">
        <v>351</v>
      </c>
      <c r="AB489" s="2" t="s">
        <v>40</v>
      </c>
      <c r="AC489" s="2" t="s">
        <v>41</v>
      </c>
      <c r="AD489" s="2" t="s">
        <v>42</v>
      </c>
      <c r="AE489" s="2" t="s">
        <v>43</v>
      </c>
      <c r="AF489" s="2" t="s">
        <v>1897</v>
      </c>
      <c r="AG489" s="4"/>
    </row>
    <row r="490" spans="1:33" x14ac:dyDescent="0.25">
      <c r="A490" s="2">
        <v>2016</v>
      </c>
      <c r="B490" s="2">
        <v>1291</v>
      </c>
      <c r="C490" s="2" t="s">
        <v>2366</v>
      </c>
      <c r="D490" s="2" t="s">
        <v>2367</v>
      </c>
      <c r="E490" s="2" t="s">
        <v>2368</v>
      </c>
      <c r="F490" s="2" t="s">
        <v>2324</v>
      </c>
      <c r="G490" s="2" t="s">
        <v>687</v>
      </c>
      <c r="H490" s="2"/>
      <c r="I490" s="2" t="s">
        <v>488</v>
      </c>
      <c r="J490" s="2" t="s">
        <v>206</v>
      </c>
      <c r="K490" s="2" t="s">
        <v>1906</v>
      </c>
      <c r="L490" s="2" t="s">
        <v>4635</v>
      </c>
      <c r="M490" s="2" t="s">
        <v>4687</v>
      </c>
      <c r="N490" s="3">
        <v>42503</v>
      </c>
      <c r="O490" s="2" t="s">
        <v>3909</v>
      </c>
      <c r="P490" s="2" t="s">
        <v>1892</v>
      </c>
      <c r="Q490" s="2" t="s">
        <v>2900</v>
      </c>
      <c r="R490" s="2" t="s">
        <v>1894</v>
      </c>
      <c r="S490" s="2" t="s">
        <v>4015</v>
      </c>
      <c r="T490" s="2" t="s">
        <v>1939</v>
      </c>
      <c r="U490" s="2" t="s">
        <v>4642</v>
      </c>
      <c r="V490" s="2">
        <v>0.04</v>
      </c>
      <c r="W490" s="2">
        <v>1612</v>
      </c>
      <c r="X490" s="23">
        <v>0.04</v>
      </c>
      <c r="Y490" s="7">
        <v>1980</v>
      </c>
      <c r="Z490" s="17">
        <f t="shared" si="11"/>
        <v>0.76317120000000005</v>
      </c>
      <c r="AA490" s="2" t="s">
        <v>351</v>
      </c>
      <c r="AB490" s="2" t="s">
        <v>40</v>
      </c>
      <c r="AC490" s="2" t="s">
        <v>3332</v>
      </c>
      <c r="AD490" s="2" t="s">
        <v>43</v>
      </c>
      <c r="AE490" s="2" t="s">
        <v>42</v>
      </c>
      <c r="AF490" s="2"/>
      <c r="AG490" s="4"/>
    </row>
    <row r="491" spans="1:33" x14ac:dyDescent="0.25">
      <c r="A491" s="2">
        <v>2015</v>
      </c>
      <c r="B491" s="2">
        <v>774</v>
      </c>
      <c r="C491" s="2" t="s">
        <v>2321</v>
      </c>
      <c r="D491" s="2" t="s">
        <v>2322</v>
      </c>
      <c r="E491" s="2" t="s">
        <v>2323</v>
      </c>
      <c r="F491" s="2" t="s">
        <v>2324</v>
      </c>
      <c r="G491" s="2" t="s">
        <v>687</v>
      </c>
      <c r="H491" s="2"/>
      <c r="I491" s="2" t="s">
        <v>488</v>
      </c>
      <c r="J491" s="2" t="s">
        <v>206</v>
      </c>
      <c r="K491" s="2" t="s">
        <v>1906</v>
      </c>
      <c r="L491" s="2" t="s">
        <v>4635</v>
      </c>
      <c r="M491" s="2" t="s">
        <v>4687</v>
      </c>
      <c r="N491" s="3">
        <v>42110</v>
      </c>
      <c r="O491" s="2" t="s">
        <v>3650</v>
      </c>
      <c r="P491" s="2" t="s">
        <v>1656</v>
      </c>
      <c r="Q491" s="2" t="s">
        <v>2900</v>
      </c>
      <c r="R491" s="2" t="s">
        <v>1894</v>
      </c>
      <c r="S491" s="2" t="s">
        <v>3409</v>
      </c>
      <c r="T491" s="2" t="s">
        <v>2312</v>
      </c>
      <c r="U491" s="2" t="s">
        <v>4642</v>
      </c>
      <c r="V491" s="2">
        <v>0.05</v>
      </c>
      <c r="W491" s="2">
        <v>1617</v>
      </c>
      <c r="X491" s="23">
        <v>0.05</v>
      </c>
      <c r="Y491" s="7">
        <v>1980</v>
      </c>
      <c r="Z491" s="17">
        <f t="shared" si="11"/>
        <v>0.95396400000000003</v>
      </c>
      <c r="AA491" s="2" t="s">
        <v>351</v>
      </c>
      <c r="AB491" s="2" t="s">
        <v>40</v>
      </c>
      <c r="AC491" s="2" t="s">
        <v>3332</v>
      </c>
      <c r="AD491" s="2" t="s">
        <v>42</v>
      </c>
      <c r="AE491" s="2" t="s">
        <v>43</v>
      </c>
      <c r="AF491" s="2"/>
      <c r="AG491" s="4"/>
    </row>
    <row r="492" spans="1:33" x14ac:dyDescent="0.25">
      <c r="A492" s="2">
        <v>2013</v>
      </c>
      <c r="B492" s="2">
        <v>1047</v>
      </c>
      <c r="C492" s="2" t="s">
        <v>1885</v>
      </c>
      <c r="D492" s="2" t="s">
        <v>1886</v>
      </c>
      <c r="E492" s="2" t="s">
        <v>1887</v>
      </c>
      <c r="F492" s="2" t="s">
        <v>1888</v>
      </c>
      <c r="G492" s="2" t="s">
        <v>1889</v>
      </c>
      <c r="H492" s="2"/>
      <c r="I492" s="2" t="s">
        <v>484</v>
      </c>
      <c r="J492" s="2" t="s">
        <v>111</v>
      </c>
      <c r="K492" s="2" t="s">
        <v>1890</v>
      </c>
      <c r="L492" s="2" t="s">
        <v>4635</v>
      </c>
      <c r="M492" s="2" t="s">
        <v>4687</v>
      </c>
      <c r="N492" s="3">
        <v>41593</v>
      </c>
      <c r="O492" s="2" t="s">
        <v>1891</v>
      </c>
      <c r="P492" s="2" t="s">
        <v>1892</v>
      </c>
      <c r="Q492" s="2" t="s">
        <v>1893</v>
      </c>
      <c r="R492" s="2" t="s">
        <v>1894</v>
      </c>
      <c r="S492" s="2" t="s">
        <v>1895</v>
      </c>
      <c r="T492" s="2" t="s">
        <v>1896</v>
      </c>
      <c r="U492" s="2" t="s">
        <v>4642</v>
      </c>
      <c r="V492" s="2">
        <v>0.06</v>
      </c>
      <c r="W492" s="2">
        <v>1861</v>
      </c>
      <c r="X492" s="23">
        <v>0.06</v>
      </c>
      <c r="Y492" s="7">
        <v>1980</v>
      </c>
      <c r="Z492" s="17">
        <f t="shared" si="11"/>
        <v>1.1447568000000001</v>
      </c>
      <c r="AA492" s="2" t="s">
        <v>351</v>
      </c>
      <c r="AB492" s="2" t="s">
        <v>40</v>
      </c>
      <c r="AC492" s="2" t="s">
        <v>41</v>
      </c>
      <c r="AD492" s="2" t="s">
        <v>42</v>
      </c>
      <c r="AE492" s="2" t="s">
        <v>43</v>
      </c>
      <c r="AF492" s="2" t="s">
        <v>1897</v>
      </c>
      <c r="AG492" s="4"/>
    </row>
    <row r="493" spans="1:33" x14ac:dyDescent="0.25">
      <c r="A493" s="2">
        <v>2015</v>
      </c>
      <c r="B493" s="2">
        <v>785</v>
      </c>
      <c r="C493" s="2" t="s">
        <v>2321</v>
      </c>
      <c r="D493" s="2" t="s">
        <v>2322</v>
      </c>
      <c r="E493" s="2" t="s">
        <v>2323</v>
      </c>
      <c r="F493" s="2" t="s">
        <v>2324</v>
      </c>
      <c r="G493" s="2" t="s">
        <v>687</v>
      </c>
      <c r="H493" s="2"/>
      <c r="I493" s="2" t="s">
        <v>488</v>
      </c>
      <c r="J493" s="2" t="s">
        <v>203</v>
      </c>
      <c r="K493" s="2" t="s">
        <v>1898</v>
      </c>
      <c r="L493" s="2" t="s">
        <v>4635</v>
      </c>
      <c r="M493" s="2" t="s">
        <v>4687</v>
      </c>
      <c r="N493" s="3">
        <v>42111</v>
      </c>
      <c r="O493" s="2" t="s">
        <v>2535</v>
      </c>
      <c r="P493" s="2" t="s">
        <v>1656</v>
      </c>
      <c r="Q493" s="2" t="s">
        <v>2900</v>
      </c>
      <c r="R493" s="2" t="s">
        <v>1894</v>
      </c>
      <c r="S493" s="2" t="s">
        <v>3411</v>
      </c>
      <c r="T493" s="2" t="s">
        <v>1896</v>
      </c>
      <c r="U493" s="2" t="s">
        <v>4642</v>
      </c>
      <c r="V493" s="2">
        <v>0.06</v>
      </c>
      <c r="W493" s="2">
        <v>1626</v>
      </c>
      <c r="X493" s="23">
        <v>0.06</v>
      </c>
      <c r="Y493" s="7">
        <v>1980</v>
      </c>
      <c r="Z493" s="17">
        <f t="shared" si="11"/>
        <v>1.1447568000000001</v>
      </c>
      <c r="AA493" s="2" t="s">
        <v>351</v>
      </c>
      <c r="AB493" s="2" t="s">
        <v>40</v>
      </c>
      <c r="AC493" s="2" t="s">
        <v>3332</v>
      </c>
      <c r="AD493" s="2" t="s">
        <v>42</v>
      </c>
      <c r="AE493" s="2" t="s">
        <v>43</v>
      </c>
      <c r="AF493" s="2"/>
      <c r="AG493" s="4"/>
    </row>
    <row r="494" spans="1:33" x14ac:dyDescent="0.25">
      <c r="A494" s="2">
        <v>2015</v>
      </c>
      <c r="B494" s="2">
        <v>448</v>
      </c>
      <c r="C494" s="2" t="s">
        <v>2366</v>
      </c>
      <c r="D494" s="2" t="s">
        <v>2367</v>
      </c>
      <c r="E494" s="2" t="s">
        <v>2368</v>
      </c>
      <c r="F494" s="2" t="s">
        <v>2324</v>
      </c>
      <c r="G494" s="2" t="s">
        <v>687</v>
      </c>
      <c r="H494" s="2"/>
      <c r="I494" s="2" t="s">
        <v>488</v>
      </c>
      <c r="J494" s="2" t="s">
        <v>206</v>
      </c>
      <c r="K494" s="2" t="s">
        <v>1906</v>
      </c>
      <c r="L494" s="2" t="s">
        <v>4635</v>
      </c>
      <c r="M494" s="2" t="s">
        <v>4687</v>
      </c>
      <c r="N494" s="3">
        <v>42151</v>
      </c>
      <c r="O494" s="2" t="s">
        <v>2553</v>
      </c>
      <c r="P494" s="2" t="s">
        <v>3387</v>
      </c>
      <c r="Q494" s="2" t="s">
        <v>2900</v>
      </c>
      <c r="R494" s="2" t="s">
        <v>1894</v>
      </c>
      <c r="S494" s="2" t="s">
        <v>3466</v>
      </c>
      <c r="T494" s="2" t="s">
        <v>1896</v>
      </c>
      <c r="U494" s="2" t="s">
        <v>4642</v>
      </c>
      <c r="V494" s="2">
        <v>0.06</v>
      </c>
      <c r="W494" s="2">
        <v>1650</v>
      </c>
      <c r="X494" s="23">
        <v>0.06</v>
      </c>
      <c r="Y494" s="7">
        <v>1980</v>
      </c>
      <c r="Z494" s="17">
        <f t="shared" si="11"/>
        <v>1.1447568000000001</v>
      </c>
      <c r="AA494" s="2" t="s">
        <v>351</v>
      </c>
      <c r="AB494" s="2" t="s">
        <v>40</v>
      </c>
      <c r="AC494" s="2" t="s">
        <v>3332</v>
      </c>
      <c r="AD494" s="2" t="s">
        <v>42</v>
      </c>
      <c r="AE494" s="2" t="s">
        <v>43</v>
      </c>
      <c r="AF494" s="2"/>
      <c r="AG494" s="4"/>
    </row>
    <row r="495" spans="1:33" x14ac:dyDescent="0.25">
      <c r="A495" s="2">
        <v>2016</v>
      </c>
      <c r="B495" s="2">
        <v>1292</v>
      </c>
      <c r="C495" s="2" t="s">
        <v>2366</v>
      </c>
      <c r="D495" s="2" t="s">
        <v>2367</v>
      </c>
      <c r="E495" s="2" t="s">
        <v>2368</v>
      </c>
      <c r="F495" s="2" t="s">
        <v>2324</v>
      </c>
      <c r="G495" s="2" t="s">
        <v>687</v>
      </c>
      <c r="H495" s="2"/>
      <c r="I495" s="2" t="s">
        <v>488</v>
      </c>
      <c r="J495" s="2" t="s">
        <v>289</v>
      </c>
      <c r="K495" s="2" t="s">
        <v>1940</v>
      </c>
      <c r="L495" s="2" t="s">
        <v>4635</v>
      </c>
      <c r="M495" s="2" t="s">
        <v>4687</v>
      </c>
      <c r="N495" s="3">
        <v>42503</v>
      </c>
      <c r="O495" s="2" t="s">
        <v>3909</v>
      </c>
      <c r="P495" s="2" t="s">
        <v>1892</v>
      </c>
      <c r="Q495" s="2" t="s">
        <v>2900</v>
      </c>
      <c r="R495" s="2" t="s">
        <v>1894</v>
      </c>
      <c r="S495" s="2" t="s">
        <v>3997</v>
      </c>
      <c r="T495" s="2" t="s">
        <v>1896</v>
      </c>
      <c r="U495" s="2" t="s">
        <v>4642</v>
      </c>
      <c r="V495" s="2">
        <v>0.06</v>
      </c>
      <c r="W495" s="2">
        <v>1638</v>
      </c>
      <c r="X495" s="23">
        <v>0.06</v>
      </c>
      <c r="Y495" s="7">
        <v>1980</v>
      </c>
      <c r="Z495" s="17">
        <f t="shared" si="11"/>
        <v>1.1447568000000001</v>
      </c>
      <c r="AA495" s="2" t="s">
        <v>351</v>
      </c>
      <c r="AB495" s="2" t="s">
        <v>40</v>
      </c>
      <c r="AC495" s="2" t="s">
        <v>3332</v>
      </c>
      <c r="AD495" s="2" t="s">
        <v>43</v>
      </c>
      <c r="AE495" s="2" t="s">
        <v>42</v>
      </c>
      <c r="AF495" s="2"/>
      <c r="AG495" s="4"/>
    </row>
    <row r="496" spans="1:33" x14ac:dyDescent="0.25">
      <c r="A496" s="2">
        <v>2014</v>
      </c>
      <c r="B496" s="2">
        <v>1664</v>
      </c>
      <c r="C496" s="2" t="s">
        <v>1885</v>
      </c>
      <c r="D496" s="2" t="s">
        <v>1886</v>
      </c>
      <c r="E496" s="2" t="s">
        <v>1887</v>
      </c>
      <c r="F496" s="2" t="s">
        <v>1888</v>
      </c>
      <c r="G496" s="2" t="s">
        <v>1889</v>
      </c>
      <c r="H496" s="2"/>
      <c r="I496" s="2" t="s">
        <v>484</v>
      </c>
      <c r="J496" s="2" t="s">
        <v>111</v>
      </c>
      <c r="K496" s="2" t="s">
        <v>1890</v>
      </c>
      <c r="L496" s="2" t="s">
        <v>4635</v>
      </c>
      <c r="M496" s="2" t="s">
        <v>4687</v>
      </c>
      <c r="N496" s="3">
        <v>41954</v>
      </c>
      <c r="O496" s="2" t="s">
        <v>1891</v>
      </c>
      <c r="P496" s="2" t="s">
        <v>1688</v>
      </c>
      <c r="Q496" s="2" t="s">
        <v>2900</v>
      </c>
      <c r="R496" s="2" t="s">
        <v>1894</v>
      </c>
      <c r="S496" s="2" t="s">
        <v>2551</v>
      </c>
      <c r="T496" s="2" t="s">
        <v>1900</v>
      </c>
      <c r="U496" s="2" t="s">
        <v>4642</v>
      </c>
      <c r="V496" s="2">
        <v>0.08</v>
      </c>
      <c r="W496" s="2">
        <v>1526</v>
      </c>
      <c r="X496" s="23">
        <v>0.08</v>
      </c>
      <c r="Y496" s="7">
        <v>1980</v>
      </c>
      <c r="Z496" s="17">
        <f t="shared" si="11"/>
        <v>1.5263424000000001</v>
      </c>
      <c r="AA496" s="2" t="s">
        <v>351</v>
      </c>
      <c r="AB496" s="2" t="s">
        <v>40</v>
      </c>
      <c r="AC496" s="2" t="s">
        <v>41</v>
      </c>
      <c r="AD496" s="2" t="s">
        <v>42</v>
      </c>
      <c r="AE496" s="2" t="s">
        <v>43</v>
      </c>
      <c r="AF496" s="2"/>
      <c r="AG496" s="4"/>
    </row>
    <row r="497" spans="1:33" x14ac:dyDescent="0.25">
      <c r="A497" s="2">
        <v>2014</v>
      </c>
      <c r="B497" s="2">
        <v>1677</v>
      </c>
      <c r="C497" s="2" t="s">
        <v>1885</v>
      </c>
      <c r="D497" s="2" t="s">
        <v>1886</v>
      </c>
      <c r="E497" s="2" t="s">
        <v>1887</v>
      </c>
      <c r="F497" s="2" t="s">
        <v>1888</v>
      </c>
      <c r="G497" s="2" t="s">
        <v>1889</v>
      </c>
      <c r="H497" s="2"/>
      <c r="I497" s="2" t="s">
        <v>484</v>
      </c>
      <c r="J497" s="2" t="s">
        <v>111</v>
      </c>
      <c r="K497" s="2" t="s">
        <v>1890</v>
      </c>
      <c r="L497" s="2" t="s">
        <v>4635</v>
      </c>
      <c r="M497" s="2" t="s">
        <v>4687</v>
      </c>
      <c r="N497" s="3">
        <v>41955</v>
      </c>
      <c r="O497" s="2" t="s">
        <v>1891</v>
      </c>
      <c r="P497" s="2" t="s">
        <v>1688</v>
      </c>
      <c r="Q497" s="2" t="s">
        <v>2900</v>
      </c>
      <c r="R497" s="2" t="s">
        <v>1894</v>
      </c>
      <c r="S497" s="2" t="s">
        <v>2551</v>
      </c>
      <c r="T497" s="2" t="s">
        <v>1900</v>
      </c>
      <c r="U497" s="2" t="s">
        <v>4642</v>
      </c>
      <c r="V497" s="2">
        <v>0.08</v>
      </c>
      <c r="W497" s="2">
        <v>1526</v>
      </c>
      <c r="X497" s="23">
        <v>0.08</v>
      </c>
      <c r="Y497" s="7">
        <v>1980</v>
      </c>
      <c r="Z497" s="17">
        <f t="shared" si="11"/>
        <v>1.5263424000000001</v>
      </c>
      <c r="AA497" s="2" t="s">
        <v>351</v>
      </c>
      <c r="AB497" s="2" t="s">
        <v>40</v>
      </c>
      <c r="AC497" s="2" t="s">
        <v>41</v>
      </c>
      <c r="AD497" s="2" t="s">
        <v>42</v>
      </c>
      <c r="AE497" s="2" t="s">
        <v>43</v>
      </c>
      <c r="AF497" s="2"/>
      <c r="AG497" s="4"/>
    </row>
    <row r="498" spans="1:33" x14ac:dyDescent="0.25">
      <c r="A498" s="2">
        <v>2014</v>
      </c>
      <c r="B498" s="2">
        <v>1687</v>
      </c>
      <c r="C498" s="2" t="s">
        <v>1885</v>
      </c>
      <c r="D498" s="2" t="s">
        <v>1886</v>
      </c>
      <c r="E498" s="2" t="s">
        <v>1887</v>
      </c>
      <c r="F498" s="2" t="s">
        <v>1888</v>
      </c>
      <c r="G498" s="2" t="s">
        <v>1889</v>
      </c>
      <c r="H498" s="2"/>
      <c r="I498" s="2" t="s">
        <v>484</v>
      </c>
      <c r="J498" s="2" t="s">
        <v>111</v>
      </c>
      <c r="K498" s="2" t="s">
        <v>1890</v>
      </c>
      <c r="L498" s="2" t="s">
        <v>4635</v>
      </c>
      <c r="M498" s="2" t="s">
        <v>4687</v>
      </c>
      <c r="N498" s="3">
        <v>41972</v>
      </c>
      <c r="O498" s="2" t="s">
        <v>1891</v>
      </c>
      <c r="P498" s="2" t="s">
        <v>1688</v>
      </c>
      <c r="Q498" s="2" t="s">
        <v>2900</v>
      </c>
      <c r="R498" s="2" t="s">
        <v>1894</v>
      </c>
      <c r="S498" s="2" t="s">
        <v>2551</v>
      </c>
      <c r="T498" s="2" t="s">
        <v>1900</v>
      </c>
      <c r="U498" s="2" t="s">
        <v>4642</v>
      </c>
      <c r="V498" s="2">
        <v>0.08</v>
      </c>
      <c r="W498" s="2">
        <v>1526</v>
      </c>
      <c r="X498" s="23">
        <v>0.08</v>
      </c>
      <c r="Y498" s="7">
        <v>1980</v>
      </c>
      <c r="Z498" s="17">
        <f t="shared" si="11"/>
        <v>1.5263424000000001</v>
      </c>
      <c r="AA498" s="2" t="s">
        <v>351</v>
      </c>
      <c r="AB498" s="2" t="s">
        <v>40</v>
      </c>
      <c r="AC498" s="2" t="s">
        <v>41</v>
      </c>
      <c r="AD498" s="2" t="s">
        <v>42</v>
      </c>
      <c r="AE498" s="2" t="s">
        <v>43</v>
      </c>
      <c r="AF498" s="2"/>
      <c r="AG498" s="4"/>
    </row>
    <row r="499" spans="1:33" x14ac:dyDescent="0.25">
      <c r="A499" s="2">
        <v>2013</v>
      </c>
      <c r="B499" s="2">
        <v>1048</v>
      </c>
      <c r="C499" s="2" t="s">
        <v>1885</v>
      </c>
      <c r="D499" s="2" t="s">
        <v>1886</v>
      </c>
      <c r="E499" s="2" t="s">
        <v>1887</v>
      </c>
      <c r="F499" s="2" t="s">
        <v>1888</v>
      </c>
      <c r="G499" s="2" t="s">
        <v>1889</v>
      </c>
      <c r="H499" s="2"/>
      <c r="I499" s="2" t="s">
        <v>484</v>
      </c>
      <c r="J499" s="2" t="s">
        <v>203</v>
      </c>
      <c r="K499" s="2" t="s">
        <v>1898</v>
      </c>
      <c r="L499" s="2" t="s">
        <v>4635</v>
      </c>
      <c r="M499" s="2" t="s">
        <v>4687</v>
      </c>
      <c r="N499" s="3">
        <v>41593</v>
      </c>
      <c r="O499" s="2" t="s">
        <v>1891</v>
      </c>
      <c r="P499" s="2" t="s">
        <v>1892</v>
      </c>
      <c r="Q499" s="2" t="s">
        <v>1893</v>
      </c>
      <c r="R499" s="2" t="s">
        <v>1894</v>
      </c>
      <c r="S499" s="2" t="s">
        <v>1899</v>
      </c>
      <c r="T499" s="2" t="s">
        <v>1900</v>
      </c>
      <c r="U499" s="2" t="s">
        <v>4642</v>
      </c>
      <c r="V499" s="2">
        <v>0.08</v>
      </c>
      <c r="W499" s="2">
        <v>1881</v>
      </c>
      <c r="X499" s="23">
        <v>0.08</v>
      </c>
      <c r="Y499" s="7">
        <v>1980</v>
      </c>
      <c r="Z499" s="17">
        <f t="shared" si="11"/>
        <v>1.5263424000000001</v>
      </c>
      <c r="AA499" s="2" t="s">
        <v>351</v>
      </c>
      <c r="AB499" s="2" t="s">
        <v>40</v>
      </c>
      <c r="AC499" s="2" t="s">
        <v>41</v>
      </c>
      <c r="AD499" s="2" t="s">
        <v>42</v>
      </c>
      <c r="AE499" s="2" t="s">
        <v>43</v>
      </c>
      <c r="AF499" s="2" t="s">
        <v>1897</v>
      </c>
      <c r="AG499" s="4"/>
    </row>
    <row r="500" spans="1:33" x14ac:dyDescent="0.25">
      <c r="A500" s="2">
        <v>2015</v>
      </c>
      <c r="B500" s="2">
        <v>763</v>
      </c>
      <c r="C500" s="2" t="s">
        <v>2366</v>
      </c>
      <c r="D500" s="2" t="s">
        <v>2367</v>
      </c>
      <c r="E500" s="2" t="s">
        <v>2368</v>
      </c>
      <c r="F500" s="2" t="s">
        <v>2324</v>
      </c>
      <c r="G500" s="2" t="s">
        <v>687</v>
      </c>
      <c r="H500" s="2"/>
      <c r="I500" s="2" t="s">
        <v>488</v>
      </c>
      <c r="J500" s="2" t="s">
        <v>111</v>
      </c>
      <c r="K500" s="2" t="s">
        <v>1890</v>
      </c>
      <c r="L500" s="2" t="s">
        <v>4635</v>
      </c>
      <c r="M500" s="2" t="s">
        <v>4687</v>
      </c>
      <c r="N500" s="3">
        <v>42150</v>
      </c>
      <c r="O500" s="2" t="s">
        <v>2615</v>
      </c>
      <c r="P500" s="2" t="s">
        <v>3387</v>
      </c>
      <c r="Q500" s="2" t="s">
        <v>2900</v>
      </c>
      <c r="R500" s="2" t="s">
        <v>1894</v>
      </c>
      <c r="S500" s="2" t="s">
        <v>3388</v>
      </c>
      <c r="T500" s="2" t="s">
        <v>1900</v>
      </c>
      <c r="U500" s="2" t="s">
        <v>4642</v>
      </c>
      <c r="V500" s="2">
        <v>0.08</v>
      </c>
      <c r="W500" s="2">
        <v>1661</v>
      </c>
      <c r="X500" s="23">
        <v>0.08</v>
      </c>
      <c r="Y500" s="7">
        <v>1980</v>
      </c>
      <c r="Z500" s="17">
        <f t="shared" si="11"/>
        <v>1.5263424000000001</v>
      </c>
      <c r="AA500" s="2" t="s">
        <v>351</v>
      </c>
      <c r="AB500" s="2" t="s">
        <v>40</v>
      </c>
      <c r="AC500" s="2" t="s">
        <v>3332</v>
      </c>
      <c r="AD500" s="2" t="s">
        <v>42</v>
      </c>
      <c r="AE500" s="2" t="s">
        <v>43</v>
      </c>
      <c r="AF500" s="2"/>
      <c r="AG500" s="4"/>
    </row>
    <row r="501" spans="1:33" x14ac:dyDescent="0.25">
      <c r="A501" s="2">
        <v>2016</v>
      </c>
      <c r="B501" s="2">
        <v>1316</v>
      </c>
      <c r="C501" s="2" t="s">
        <v>2321</v>
      </c>
      <c r="D501" s="2" t="s">
        <v>2322</v>
      </c>
      <c r="E501" s="2" t="s">
        <v>2323</v>
      </c>
      <c r="F501" s="2" t="s">
        <v>2324</v>
      </c>
      <c r="G501" s="2" t="s">
        <v>687</v>
      </c>
      <c r="H501" s="2"/>
      <c r="I501" s="2" t="s">
        <v>488</v>
      </c>
      <c r="J501" s="2" t="s">
        <v>206</v>
      </c>
      <c r="K501" s="2" t="s">
        <v>1906</v>
      </c>
      <c r="L501" s="2" t="s">
        <v>4635</v>
      </c>
      <c r="M501" s="2" t="s">
        <v>4687</v>
      </c>
      <c r="N501" s="3">
        <v>42474</v>
      </c>
      <c r="O501" s="2" t="s">
        <v>3998</v>
      </c>
      <c r="P501" s="2" t="s">
        <v>1688</v>
      </c>
      <c r="Q501" s="2" t="s">
        <v>2900</v>
      </c>
      <c r="R501" s="2" t="s">
        <v>1894</v>
      </c>
      <c r="S501" s="2" t="s">
        <v>3999</v>
      </c>
      <c r="T501" s="2" t="s">
        <v>1900</v>
      </c>
      <c r="U501" s="2" t="s">
        <v>4642</v>
      </c>
      <c r="V501" s="2">
        <v>0.08</v>
      </c>
      <c r="W501" s="2">
        <v>1642</v>
      </c>
      <c r="X501" s="23">
        <v>0.08</v>
      </c>
      <c r="Y501" s="7">
        <v>1980</v>
      </c>
      <c r="Z501" s="17">
        <f t="shared" si="11"/>
        <v>1.5263424000000001</v>
      </c>
      <c r="AA501" s="2" t="s">
        <v>351</v>
      </c>
      <c r="AB501" s="2" t="s">
        <v>40</v>
      </c>
      <c r="AC501" s="2" t="s">
        <v>3332</v>
      </c>
      <c r="AD501" s="2" t="s">
        <v>338</v>
      </c>
      <c r="AE501" s="2" t="s">
        <v>42</v>
      </c>
      <c r="AF501" s="2" t="s">
        <v>4000</v>
      </c>
      <c r="AG501" s="4"/>
    </row>
    <row r="502" spans="1:33" x14ac:dyDescent="0.25">
      <c r="A502" s="2">
        <v>2014</v>
      </c>
      <c r="B502" s="2">
        <v>1771</v>
      </c>
      <c r="C502" s="2" t="s">
        <v>2366</v>
      </c>
      <c r="D502" s="2" t="s">
        <v>2367</v>
      </c>
      <c r="E502" s="2" t="s">
        <v>2368</v>
      </c>
      <c r="F502" s="2" t="s">
        <v>2324</v>
      </c>
      <c r="G502" s="2" t="s">
        <v>687</v>
      </c>
      <c r="H502" s="2"/>
      <c r="I502" s="2" t="s">
        <v>488</v>
      </c>
      <c r="J502" s="2" t="s">
        <v>289</v>
      </c>
      <c r="K502" s="2" t="s">
        <v>1940</v>
      </c>
      <c r="L502" s="2" t="s">
        <v>4635</v>
      </c>
      <c r="M502" s="2" t="s">
        <v>4687</v>
      </c>
      <c r="N502" s="3">
        <v>41737</v>
      </c>
      <c r="O502" s="2" t="s">
        <v>2399</v>
      </c>
      <c r="P502" s="2" t="s">
        <v>1892</v>
      </c>
      <c r="Q502" s="2" t="s">
        <v>2357</v>
      </c>
      <c r="R502" s="2" t="s">
        <v>1894</v>
      </c>
      <c r="S502" s="2" t="s">
        <v>2400</v>
      </c>
      <c r="T502" s="2" t="s">
        <v>2970</v>
      </c>
      <c r="U502" s="2" t="s">
        <v>4642</v>
      </c>
      <c r="V502" s="2">
        <v>8.5000000000000006E-2</v>
      </c>
      <c r="W502" s="2">
        <v>1840</v>
      </c>
      <c r="X502" s="23">
        <v>8.5000000000000006E-2</v>
      </c>
      <c r="Y502" s="7">
        <v>1980</v>
      </c>
      <c r="Z502" s="17">
        <f t="shared" si="11"/>
        <v>1.6217388000000001</v>
      </c>
      <c r="AA502" s="2" t="s">
        <v>351</v>
      </c>
      <c r="AB502" s="2" t="s">
        <v>40</v>
      </c>
      <c r="AC502" s="2" t="s">
        <v>41</v>
      </c>
      <c r="AD502" s="2" t="s">
        <v>42</v>
      </c>
      <c r="AE502" s="2" t="s">
        <v>43</v>
      </c>
      <c r="AF502" s="2"/>
      <c r="AG502" s="4"/>
    </row>
    <row r="503" spans="1:33" x14ac:dyDescent="0.25">
      <c r="A503" s="2">
        <v>2014</v>
      </c>
      <c r="B503" s="2">
        <v>1673</v>
      </c>
      <c r="C503" s="2" t="s">
        <v>1885</v>
      </c>
      <c r="D503" s="2" t="s">
        <v>1886</v>
      </c>
      <c r="E503" s="2" t="s">
        <v>1887</v>
      </c>
      <c r="F503" s="2" t="s">
        <v>1888</v>
      </c>
      <c r="G503" s="2" t="s">
        <v>1889</v>
      </c>
      <c r="H503" s="2"/>
      <c r="I503" s="2" t="s">
        <v>484</v>
      </c>
      <c r="J503" s="2" t="s">
        <v>289</v>
      </c>
      <c r="K503" s="2" t="s">
        <v>1940</v>
      </c>
      <c r="L503" s="2" t="s">
        <v>4635</v>
      </c>
      <c r="M503" s="2" t="s">
        <v>4687</v>
      </c>
      <c r="N503" s="3">
        <v>41954</v>
      </c>
      <c r="O503" s="2" t="s">
        <v>1891</v>
      </c>
      <c r="P503" s="2" t="s">
        <v>1688</v>
      </c>
      <c r="Q503" s="2" t="s">
        <v>2900</v>
      </c>
      <c r="R503" s="2" t="s">
        <v>1894</v>
      </c>
      <c r="S503" s="2" t="s">
        <v>2358</v>
      </c>
      <c r="T503" s="2" t="s">
        <v>2436</v>
      </c>
      <c r="U503" s="2" t="s">
        <v>4642</v>
      </c>
      <c r="V503" s="2">
        <v>0.1</v>
      </c>
      <c r="W503" s="2">
        <v>1794</v>
      </c>
      <c r="X503" s="23">
        <v>0.1</v>
      </c>
      <c r="Y503" s="7">
        <v>1980</v>
      </c>
      <c r="Z503" s="17">
        <f t="shared" si="11"/>
        <v>1.9079280000000001</v>
      </c>
      <c r="AA503" s="2" t="s">
        <v>351</v>
      </c>
      <c r="AB503" s="2" t="s">
        <v>40</v>
      </c>
      <c r="AC503" s="2" t="s">
        <v>41</v>
      </c>
      <c r="AD503" s="2" t="s">
        <v>42</v>
      </c>
      <c r="AE503" s="2" t="s">
        <v>43</v>
      </c>
      <c r="AF503" s="2"/>
      <c r="AG503" s="4"/>
    </row>
    <row r="504" spans="1:33" x14ac:dyDescent="0.25">
      <c r="A504" s="2">
        <v>2014</v>
      </c>
      <c r="B504" s="2">
        <v>1684</v>
      </c>
      <c r="C504" s="2" t="s">
        <v>1885</v>
      </c>
      <c r="D504" s="2" t="s">
        <v>1886</v>
      </c>
      <c r="E504" s="2" t="s">
        <v>1887</v>
      </c>
      <c r="F504" s="2" t="s">
        <v>1888</v>
      </c>
      <c r="G504" s="2" t="s">
        <v>1889</v>
      </c>
      <c r="H504" s="2"/>
      <c r="I504" s="2" t="s">
        <v>484</v>
      </c>
      <c r="J504" s="2" t="s">
        <v>289</v>
      </c>
      <c r="K504" s="2" t="s">
        <v>1940</v>
      </c>
      <c r="L504" s="2" t="s">
        <v>4635</v>
      </c>
      <c r="M504" s="2" t="s">
        <v>4687</v>
      </c>
      <c r="N504" s="3">
        <v>41955</v>
      </c>
      <c r="O504" s="2" t="s">
        <v>1891</v>
      </c>
      <c r="P504" s="2" t="s">
        <v>1688</v>
      </c>
      <c r="Q504" s="2" t="s">
        <v>2900</v>
      </c>
      <c r="R504" s="2" t="s">
        <v>1894</v>
      </c>
      <c r="S504" s="2" t="s">
        <v>2358</v>
      </c>
      <c r="T504" s="2" t="s">
        <v>2436</v>
      </c>
      <c r="U504" s="2" t="s">
        <v>4642</v>
      </c>
      <c r="V504" s="2">
        <v>0.1</v>
      </c>
      <c r="W504" s="2">
        <v>1794</v>
      </c>
      <c r="X504" s="23">
        <v>0.1</v>
      </c>
      <c r="Y504" s="7">
        <v>1980</v>
      </c>
      <c r="Z504" s="17">
        <f t="shared" si="11"/>
        <v>1.9079280000000001</v>
      </c>
      <c r="AA504" s="2" t="s">
        <v>351</v>
      </c>
      <c r="AB504" s="2" t="s">
        <v>40</v>
      </c>
      <c r="AC504" s="2" t="s">
        <v>41</v>
      </c>
      <c r="AD504" s="2" t="s">
        <v>42</v>
      </c>
      <c r="AE504" s="2" t="s">
        <v>43</v>
      </c>
      <c r="AF504" s="2"/>
      <c r="AG504" s="4"/>
    </row>
    <row r="505" spans="1:33" x14ac:dyDescent="0.25">
      <c r="A505" s="2">
        <v>2014</v>
      </c>
      <c r="B505" s="2">
        <v>1696</v>
      </c>
      <c r="C505" s="2" t="s">
        <v>1885</v>
      </c>
      <c r="D505" s="2" t="s">
        <v>1886</v>
      </c>
      <c r="E505" s="2" t="s">
        <v>1887</v>
      </c>
      <c r="F505" s="2" t="s">
        <v>1888</v>
      </c>
      <c r="G505" s="2" t="s">
        <v>1889</v>
      </c>
      <c r="H505" s="2"/>
      <c r="I505" s="2" t="s">
        <v>484</v>
      </c>
      <c r="J505" s="2" t="s">
        <v>289</v>
      </c>
      <c r="K505" s="2" t="s">
        <v>1940</v>
      </c>
      <c r="L505" s="2" t="s">
        <v>4635</v>
      </c>
      <c r="M505" s="2" t="s">
        <v>4687</v>
      </c>
      <c r="N505" s="3">
        <v>41972</v>
      </c>
      <c r="O505" s="2" t="s">
        <v>1891</v>
      </c>
      <c r="P505" s="2" t="s">
        <v>1688</v>
      </c>
      <c r="Q505" s="2" t="s">
        <v>2900</v>
      </c>
      <c r="R505" s="2" t="s">
        <v>1894</v>
      </c>
      <c r="S505" s="2" t="s">
        <v>2358</v>
      </c>
      <c r="T505" s="2" t="s">
        <v>2436</v>
      </c>
      <c r="U505" s="2" t="s">
        <v>4642</v>
      </c>
      <c r="V505" s="2">
        <v>0.1</v>
      </c>
      <c r="W505" s="2">
        <v>1794</v>
      </c>
      <c r="X505" s="23">
        <v>0.1</v>
      </c>
      <c r="Y505" s="7">
        <v>1980</v>
      </c>
      <c r="Z505" s="17">
        <f t="shared" si="11"/>
        <v>1.9079280000000001</v>
      </c>
      <c r="AA505" s="2" t="s">
        <v>351</v>
      </c>
      <c r="AB505" s="2" t="s">
        <v>40</v>
      </c>
      <c r="AC505" s="2" t="s">
        <v>41</v>
      </c>
      <c r="AD505" s="2" t="s">
        <v>42</v>
      </c>
      <c r="AE505" s="2" t="s">
        <v>43</v>
      </c>
      <c r="AF505" s="2"/>
      <c r="AG505" s="4"/>
    </row>
    <row r="506" spans="1:33" x14ac:dyDescent="0.25">
      <c r="A506" s="2">
        <v>2016</v>
      </c>
      <c r="B506" s="2">
        <v>1167</v>
      </c>
      <c r="C506" s="2" t="s">
        <v>1885</v>
      </c>
      <c r="D506" s="2" t="s">
        <v>1886</v>
      </c>
      <c r="E506" s="2" t="s">
        <v>3905</v>
      </c>
      <c r="F506" s="2" t="s">
        <v>1888</v>
      </c>
      <c r="G506" s="2" t="s">
        <v>1889</v>
      </c>
      <c r="H506" s="2"/>
      <c r="I506" s="2" t="s">
        <v>484</v>
      </c>
      <c r="J506" s="2" t="s">
        <v>206</v>
      </c>
      <c r="K506" s="2" t="s">
        <v>1906</v>
      </c>
      <c r="L506" s="2" t="s">
        <v>4635</v>
      </c>
      <c r="M506" s="2" t="s">
        <v>4687</v>
      </c>
      <c r="N506" s="3">
        <v>42599</v>
      </c>
      <c r="O506" s="2" t="s">
        <v>1891</v>
      </c>
      <c r="P506" s="2" t="s">
        <v>3417</v>
      </c>
      <c r="Q506" s="2" t="s">
        <v>2357</v>
      </c>
      <c r="R506" s="2" t="s">
        <v>4146</v>
      </c>
      <c r="S506" s="2" t="s">
        <v>4014</v>
      </c>
      <c r="T506" s="2" t="s">
        <v>2436</v>
      </c>
      <c r="U506" s="2" t="s">
        <v>4642</v>
      </c>
      <c r="V506" s="2">
        <v>0.1</v>
      </c>
      <c r="W506" s="2">
        <v>1733</v>
      </c>
      <c r="X506" s="23">
        <v>0.1</v>
      </c>
      <c r="Y506" s="7">
        <v>1980</v>
      </c>
      <c r="Z506" s="17">
        <f t="shared" si="11"/>
        <v>1.9079280000000001</v>
      </c>
      <c r="AA506" s="2" t="s">
        <v>351</v>
      </c>
      <c r="AB506" s="2" t="s">
        <v>40</v>
      </c>
      <c r="AC506" s="2" t="s">
        <v>3332</v>
      </c>
      <c r="AD506" s="2" t="s">
        <v>43</v>
      </c>
      <c r="AE506" s="2" t="s">
        <v>42</v>
      </c>
      <c r="AF506" s="2"/>
      <c r="AG506" s="4"/>
    </row>
    <row r="507" spans="1:33" x14ac:dyDescent="0.25">
      <c r="A507" s="2">
        <v>2015</v>
      </c>
      <c r="B507" s="2">
        <v>882</v>
      </c>
      <c r="C507" s="2" t="s">
        <v>3353</v>
      </c>
      <c r="D507" s="2" t="s">
        <v>3354</v>
      </c>
      <c r="E507" s="2" t="s">
        <v>3355</v>
      </c>
      <c r="F507" s="2" t="s">
        <v>2648</v>
      </c>
      <c r="G507" s="2" t="s">
        <v>2649</v>
      </c>
      <c r="H507" s="2"/>
      <c r="I507" s="2" t="s">
        <v>815</v>
      </c>
      <c r="J507" s="2" t="s">
        <v>31</v>
      </c>
      <c r="K507" s="2" t="s">
        <v>3356</v>
      </c>
      <c r="L507" s="2" t="s">
        <v>4635</v>
      </c>
      <c r="M507" s="2" t="s">
        <v>4690</v>
      </c>
      <c r="N507" s="3">
        <v>42066</v>
      </c>
      <c r="O507" s="2" t="s">
        <v>3357</v>
      </c>
      <c r="P507" s="2" t="s">
        <v>3358</v>
      </c>
      <c r="Q507" s="2" t="s">
        <v>449</v>
      </c>
      <c r="R507" s="2" t="s">
        <v>2241</v>
      </c>
      <c r="S507" s="2" t="s">
        <v>3360</v>
      </c>
      <c r="T507" s="2" t="s">
        <v>3153</v>
      </c>
      <c r="U507" s="2" t="s">
        <v>4642</v>
      </c>
      <c r="V507" s="2">
        <v>0.1</v>
      </c>
      <c r="W507" s="2">
        <v>2237</v>
      </c>
      <c r="X507" s="23">
        <v>0.1</v>
      </c>
      <c r="Y507" s="2">
        <v>2250</v>
      </c>
      <c r="Z507" s="17">
        <f t="shared" si="11"/>
        <v>2.1681000000000004</v>
      </c>
      <c r="AA507" s="2" t="s">
        <v>2180</v>
      </c>
      <c r="AB507" s="2" t="s">
        <v>1291</v>
      </c>
      <c r="AC507" s="2" t="s">
        <v>3332</v>
      </c>
      <c r="AD507" s="2" t="s">
        <v>42</v>
      </c>
      <c r="AE507" s="2" t="s">
        <v>43</v>
      </c>
      <c r="AF507" s="2"/>
      <c r="AG507" s="4"/>
    </row>
    <row r="508" spans="1:33" x14ac:dyDescent="0.25">
      <c r="A508" s="2">
        <v>2015</v>
      </c>
      <c r="B508" s="2">
        <v>453</v>
      </c>
      <c r="C508" s="2" t="s">
        <v>2366</v>
      </c>
      <c r="D508" s="2" t="s">
        <v>2367</v>
      </c>
      <c r="E508" s="2" t="s">
        <v>2368</v>
      </c>
      <c r="F508" s="2" t="s">
        <v>2324</v>
      </c>
      <c r="G508" s="2" t="s">
        <v>687</v>
      </c>
      <c r="H508" s="2"/>
      <c r="I508" s="2" t="s">
        <v>488</v>
      </c>
      <c r="J508" s="2" t="s">
        <v>291</v>
      </c>
      <c r="K508" s="2" t="s">
        <v>2369</v>
      </c>
      <c r="L508" s="2" t="s">
        <v>4635</v>
      </c>
      <c r="M508" s="2" t="s">
        <v>4687</v>
      </c>
      <c r="N508" s="3">
        <v>42152</v>
      </c>
      <c r="O508" s="2" t="s">
        <v>2598</v>
      </c>
      <c r="P508" s="2" t="s">
        <v>3387</v>
      </c>
      <c r="Q508" s="2" t="s">
        <v>2900</v>
      </c>
      <c r="R508" s="2" t="s">
        <v>1894</v>
      </c>
      <c r="S508" s="2" t="s">
        <v>3443</v>
      </c>
      <c r="T508" s="2" t="s">
        <v>2451</v>
      </c>
      <c r="U508" s="2" t="s">
        <v>4642</v>
      </c>
      <c r="V508" s="2">
        <v>0.11</v>
      </c>
      <c r="W508" s="2">
        <v>1586</v>
      </c>
      <c r="X508" s="23">
        <v>0.11</v>
      </c>
      <c r="Y508" s="7">
        <v>1980</v>
      </c>
      <c r="Z508" s="17">
        <f t="shared" si="11"/>
        <v>2.0987208000000002</v>
      </c>
      <c r="AA508" s="2" t="s">
        <v>351</v>
      </c>
      <c r="AB508" s="2" t="s">
        <v>40</v>
      </c>
      <c r="AC508" s="2" t="s">
        <v>3332</v>
      </c>
      <c r="AD508" s="2" t="s">
        <v>42</v>
      </c>
      <c r="AE508" s="2" t="s">
        <v>43</v>
      </c>
      <c r="AF508" s="2"/>
      <c r="AG508" s="4"/>
    </row>
    <row r="509" spans="1:33" x14ac:dyDescent="0.25">
      <c r="A509" s="2">
        <v>2016</v>
      </c>
      <c r="B509" s="2">
        <v>1170</v>
      </c>
      <c r="C509" s="2" t="s">
        <v>1885</v>
      </c>
      <c r="D509" s="2" t="s">
        <v>1886</v>
      </c>
      <c r="E509" s="2" t="s">
        <v>3905</v>
      </c>
      <c r="F509" s="2" t="s">
        <v>1888</v>
      </c>
      <c r="G509" s="2" t="s">
        <v>1889</v>
      </c>
      <c r="H509" s="2"/>
      <c r="I509" s="2" t="s">
        <v>484</v>
      </c>
      <c r="J509" s="2" t="s">
        <v>293</v>
      </c>
      <c r="K509" s="2" t="s">
        <v>3906</v>
      </c>
      <c r="L509" s="2" t="s">
        <v>4635</v>
      </c>
      <c r="M509" s="2" t="s">
        <v>4687</v>
      </c>
      <c r="N509" s="3">
        <v>42599</v>
      </c>
      <c r="O509" s="2" t="s">
        <v>1891</v>
      </c>
      <c r="P509" s="2" t="s">
        <v>3417</v>
      </c>
      <c r="Q509" s="2" t="s">
        <v>2357</v>
      </c>
      <c r="R509" s="2" t="s">
        <v>4146</v>
      </c>
      <c r="S509" s="2" t="s">
        <v>3907</v>
      </c>
      <c r="T509" s="2" t="s">
        <v>2451</v>
      </c>
      <c r="U509" s="2" t="s">
        <v>4642</v>
      </c>
      <c r="V509" s="2">
        <v>0.11</v>
      </c>
      <c r="W509" s="2">
        <v>1757</v>
      </c>
      <c r="X509" s="23">
        <v>0.11</v>
      </c>
      <c r="Y509" s="7">
        <v>1980</v>
      </c>
      <c r="Z509" s="17">
        <f t="shared" si="11"/>
        <v>2.0987208000000002</v>
      </c>
      <c r="AA509" s="2" t="s">
        <v>351</v>
      </c>
      <c r="AB509" s="2" t="s">
        <v>40</v>
      </c>
      <c r="AC509" s="2" t="s">
        <v>3332</v>
      </c>
      <c r="AD509" s="2" t="s">
        <v>43</v>
      </c>
      <c r="AE509" s="2" t="s">
        <v>42</v>
      </c>
      <c r="AF509" s="2"/>
      <c r="AG509" s="4"/>
    </row>
    <row r="510" spans="1:33" x14ac:dyDescent="0.25">
      <c r="A510" s="2">
        <v>2014</v>
      </c>
      <c r="B510" s="2">
        <v>1792</v>
      </c>
      <c r="C510" s="2" t="s">
        <v>2366</v>
      </c>
      <c r="D510" s="2" t="s">
        <v>2367</v>
      </c>
      <c r="E510" s="2" t="s">
        <v>2368</v>
      </c>
      <c r="F510" s="2" t="s">
        <v>2324</v>
      </c>
      <c r="G510" s="2" t="s">
        <v>687</v>
      </c>
      <c r="H510" s="2"/>
      <c r="I510" s="2" t="s">
        <v>488</v>
      </c>
      <c r="J510" s="2" t="s">
        <v>291</v>
      </c>
      <c r="K510" s="2" t="s">
        <v>2369</v>
      </c>
      <c r="L510" s="2" t="s">
        <v>4635</v>
      </c>
      <c r="M510" s="2" t="s">
        <v>4687</v>
      </c>
      <c r="N510" s="3">
        <v>41984</v>
      </c>
      <c r="O510" s="2" t="s">
        <v>2370</v>
      </c>
      <c r="P510" s="2" t="s">
        <v>1656</v>
      </c>
      <c r="Q510" s="2" t="s">
        <v>2357</v>
      </c>
      <c r="R510" s="2" t="s">
        <v>2978</v>
      </c>
      <c r="S510" s="2" t="s">
        <v>2372</v>
      </c>
      <c r="T510" s="2" t="s">
        <v>2991</v>
      </c>
      <c r="U510" s="2" t="s">
        <v>4642</v>
      </c>
      <c r="V510" s="2">
        <v>0.112</v>
      </c>
      <c r="W510" s="2">
        <v>1799</v>
      </c>
      <c r="X510" s="23">
        <v>0.112</v>
      </c>
      <c r="Y510" s="7">
        <v>1980</v>
      </c>
      <c r="Z510" s="17">
        <f t="shared" si="11"/>
        <v>2.13687936</v>
      </c>
      <c r="AA510" s="2" t="s">
        <v>351</v>
      </c>
      <c r="AB510" s="2" t="s">
        <v>40</v>
      </c>
      <c r="AC510" s="2" t="s">
        <v>41</v>
      </c>
      <c r="AD510" s="2" t="s">
        <v>42</v>
      </c>
      <c r="AE510" s="2" t="s">
        <v>43</v>
      </c>
      <c r="AF510" s="2"/>
      <c r="AG510" s="4"/>
    </row>
    <row r="511" spans="1:33" x14ac:dyDescent="0.25">
      <c r="A511" s="2">
        <v>2014</v>
      </c>
      <c r="B511" s="2">
        <v>1805</v>
      </c>
      <c r="C511" s="2" t="s">
        <v>2366</v>
      </c>
      <c r="D511" s="2" t="s">
        <v>2367</v>
      </c>
      <c r="E511" s="2" t="s">
        <v>2368</v>
      </c>
      <c r="F511" s="2" t="s">
        <v>2324</v>
      </c>
      <c r="G511" s="2" t="s">
        <v>687</v>
      </c>
      <c r="H511" s="2"/>
      <c r="I511" s="2" t="s">
        <v>488</v>
      </c>
      <c r="J511" s="2" t="s">
        <v>291</v>
      </c>
      <c r="K511" s="2" t="s">
        <v>2369</v>
      </c>
      <c r="L511" s="2" t="s">
        <v>4635</v>
      </c>
      <c r="M511" s="2" t="s">
        <v>4687</v>
      </c>
      <c r="N511" s="3">
        <v>41985</v>
      </c>
      <c r="O511" s="2" t="s">
        <v>2370</v>
      </c>
      <c r="P511" s="2" t="s">
        <v>1656</v>
      </c>
      <c r="Q511" s="2" t="s">
        <v>2357</v>
      </c>
      <c r="R511" s="2" t="s">
        <v>2978</v>
      </c>
      <c r="S511" s="2" t="s">
        <v>2372</v>
      </c>
      <c r="T511" s="2" t="s">
        <v>2991</v>
      </c>
      <c r="U511" s="2" t="s">
        <v>4642</v>
      </c>
      <c r="V511" s="2">
        <v>0.112</v>
      </c>
      <c r="W511" s="2">
        <v>1799</v>
      </c>
      <c r="X511" s="23">
        <v>0.112</v>
      </c>
      <c r="Y511" s="7">
        <v>1980</v>
      </c>
      <c r="Z511" s="17">
        <f t="shared" si="11"/>
        <v>2.13687936</v>
      </c>
      <c r="AA511" s="2" t="s">
        <v>351</v>
      </c>
      <c r="AB511" s="2" t="s">
        <v>40</v>
      </c>
      <c r="AC511" s="2" t="s">
        <v>41</v>
      </c>
      <c r="AD511" s="2" t="s">
        <v>42</v>
      </c>
      <c r="AE511" s="2" t="s">
        <v>43</v>
      </c>
      <c r="AF511" s="2"/>
      <c r="AG511" s="4"/>
    </row>
    <row r="512" spans="1:33" x14ac:dyDescent="0.25">
      <c r="A512" s="2">
        <v>2016</v>
      </c>
      <c r="B512" s="2">
        <v>1165</v>
      </c>
      <c r="C512" s="2" t="s">
        <v>1885</v>
      </c>
      <c r="D512" s="2" t="s">
        <v>1886</v>
      </c>
      <c r="E512" s="2" t="s">
        <v>3905</v>
      </c>
      <c r="F512" s="2" t="s">
        <v>1888</v>
      </c>
      <c r="G512" s="2" t="s">
        <v>1889</v>
      </c>
      <c r="H512" s="2"/>
      <c r="I512" s="2" t="s">
        <v>484</v>
      </c>
      <c r="J512" s="2" t="s">
        <v>111</v>
      </c>
      <c r="K512" s="2" t="s">
        <v>1890</v>
      </c>
      <c r="L512" s="2" t="s">
        <v>4635</v>
      </c>
      <c r="M512" s="2" t="s">
        <v>4687</v>
      </c>
      <c r="N512" s="3">
        <v>42599</v>
      </c>
      <c r="O512" s="2" t="s">
        <v>1891</v>
      </c>
      <c r="P512" s="2" t="s">
        <v>3417</v>
      </c>
      <c r="Q512" s="2" t="s">
        <v>2357</v>
      </c>
      <c r="R512" s="2" t="s">
        <v>4146</v>
      </c>
      <c r="S512" s="2" t="s">
        <v>4147</v>
      </c>
      <c r="T512" s="2" t="s">
        <v>2500</v>
      </c>
      <c r="U512" s="2" t="s">
        <v>4642</v>
      </c>
      <c r="V512" s="2">
        <v>0.13</v>
      </c>
      <c r="W512" s="2">
        <v>1681</v>
      </c>
      <c r="X512" s="23">
        <v>0.13</v>
      </c>
      <c r="Y512" s="7">
        <v>1980</v>
      </c>
      <c r="Z512" s="17">
        <f t="shared" si="11"/>
        <v>2.4803064000000008</v>
      </c>
      <c r="AA512" s="2" t="s">
        <v>351</v>
      </c>
      <c r="AB512" s="2" t="s">
        <v>40</v>
      </c>
      <c r="AC512" s="2" t="s">
        <v>3332</v>
      </c>
      <c r="AD512" s="2" t="s">
        <v>43</v>
      </c>
      <c r="AE512" s="2" t="s">
        <v>42</v>
      </c>
      <c r="AF512" s="2"/>
      <c r="AG512" s="4"/>
    </row>
    <row r="513" spans="1:33" x14ac:dyDescent="0.25">
      <c r="A513" s="2">
        <v>2016</v>
      </c>
      <c r="B513" s="2">
        <v>1302</v>
      </c>
      <c r="C513" s="2" t="s">
        <v>2366</v>
      </c>
      <c r="D513" s="2" t="s">
        <v>2367</v>
      </c>
      <c r="E513" s="2" t="s">
        <v>2368</v>
      </c>
      <c r="F513" s="2" t="s">
        <v>2324</v>
      </c>
      <c r="G513" s="2" t="s">
        <v>687</v>
      </c>
      <c r="H513" s="2"/>
      <c r="I513" s="2" t="s">
        <v>488</v>
      </c>
      <c r="J513" s="2" t="s">
        <v>203</v>
      </c>
      <c r="K513" s="2" t="s">
        <v>1898</v>
      </c>
      <c r="L513" s="2" t="s">
        <v>4635</v>
      </c>
      <c r="M513" s="2" t="s">
        <v>4687</v>
      </c>
      <c r="N513" s="3">
        <v>42488</v>
      </c>
      <c r="O513" s="2" t="s">
        <v>4016</v>
      </c>
      <c r="P513" s="2" t="s">
        <v>1688</v>
      </c>
      <c r="Q513" s="2" t="s">
        <v>2900</v>
      </c>
      <c r="R513" s="2" t="s">
        <v>4109</v>
      </c>
      <c r="S513" s="2" t="s">
        <v>4144</v>
      </c>
      <c r="T513" s="2" t="s">
        <v>2500</v>
      </c>
      <c r="U513" s="2" t="s">
        <v>4642</v>
      </c>
      <c r="V513" s="2">
        <v>0.13</v>
      </c>
      <c r="W513" s="2">
        <v>1589</v>
      </c>
      <c r="X513" s="23">
        <v>0.13</v>
      </c>
      <c r="Y513" s="7">
        <v>1980</v>
      </c>
      <c r="Z513" s="17">
        <f t="shared" si="11"/>
        <v>2.4803064000000008</v>
      </c>
      <c r="AA513" s="2" t="s">
        <v>351</v>
      </c>
      <c r="AB513" s="2" t="s">
        <v>40</v>
      </c>
      <c r="AC513" s="2" t="s">
        <v>3332</v>
      </c>
      <c r="AD513" s="2" t="s">
        <v>43</v>
      </c>
      <c r="AE513" s="2" t="s">
        <v>42</v>
      </c>
      <c r="AF513" s="2"/>
      <c r="AG513" s="4"/>
    </row>
    <row r="514" spans="1:33" x14ac:dyDescent="0.25">
      <c r="A514" s="2">
        <v>2016</v>
      </c>
      <c r="B514" s="2">
        <v>1315</v>
      </c>
      <c r="C514" s="2" t="s">
        <v>2321</v>
      </c>
      <c r="D514" s="2" t="s">
        <v>2322</v>
      </c>
      <c r="E514" s="2" t="s">
        <v>2323</v>
      </c>
      <c r="F514" s="2" t="s">
        <v>2324</v>
      </c>
      <c r="G514" s="2" t="s">
        <v>687</v>
      </c>
      <c r="H514" s="2"/>
      <c r="I514" s="2" t="s">
        <v>488</v>
      </c>
      <c r="J514" s="2" t="s">
        <v>203</v>
      </c>
      <c r="K514" s="2" t="s">
        <v>1898</v>
      </c>
      <c r="L514" s="2" t="s">
        <v>4635</v>
      </c>
      <c r="M514" s="2" t="s">
        <v>4687</v>
      </c>
      <c r="N514" s="3">
        <v>42474</v>
      </c>
      <c r="O514" s="2" t="s">
        <v>3998</v>
      </c>
      <c r="P514" s="2" t="s">
        <v>1688</v>
      </c>
      <c r="Q514" s="2" t="s">
        <v>2900</v>
      </c>
      <c r="R514" s="2" t="s">
        <v>1894</v>
      </c>
      <c r="S514" s="2" t="s">
        <v>4037</v>
      </c>
      <c r="T514" s="2" t="s">
        <v>2500</v>
      </c>
      <c r="U514" s="2" t="s">
        <v>4642</v>
      </c>
      <c r="V514" s="2">
        <v>0.13</v>
      </c>
      <c r="W514" s="2">
        <v>1647</v>
      </c>
      <c r="X514" s="23">
        <v>0.13</v>
      </c>
      <c r="Y514" s="7">
        <v>1980</v>
      </c>
      <c r="Z514" s="17">
        <f t="shared" si="11"/>
        <v>2.4803064000000008</v>
      </c>
      <c r="AA514" s="2" t="s">
        <v>351</v>
      </c>
      <c r="AB514" s="2" t="s">
        <v>40</v>
      </c>
      <c r="AC514" s="2" t="s">
        <v>3332</v>
      </c>
      <c r="AD514" s="2" t="s">
        <v>338</v>
      </c>
      <c r="AE514" s="2" t="s">
        <v>42</v>
      </c>
      <c r="AF514" s="2" t="s">
        <v>4000</v>
      </c>
      <c r="AG514" s="4"/>
    </row>
    <row r="515" spans="1:33" x14ac:dyDescent="0.25">
      <c r="A515" s="2">
        <v>2015</v>
      </c>
      <c r="B515" s="2">
        <v>449</v>
      </c>
      <c r="C515" s="2" t="s">
        <v>2366</v>
      </c>
      <c r="D515" s="2" t="s">
        <v>2367</v>
      </c>
      <c r="E515" s="2" t="s">
        <v>2368</v>
      </c>
      <c r="F515" s="2" t="s">
        <v>2324</v>
      </c>
      <c r="G515" s="2" t="s">
        <v>687</v>
      </c>
      <c r="H515" s="2"/>
      <c r="I515" s="2" t="s">
        <v>488</v>
      </c>
      <c r="J515" s="2" t="s">
        <v>289</v>
      </c>
      <c r="K515" s="2" t="s">
        <v>1940</v>
      </c>
      <c r="L515" s="2" t="s">
        <v>4635</v>
      </c>
      <c r="M515" s="2" t="s">
        <v>4687</v>
      </c>
      <c r="N515" s="3">
        <v>42152</v>
      </c>
      <c r="O515" s="2" t="s">
        <v>2399</v>
      </c>
      <c r="P515" s="2" t="s">
        <v>3387</v>
      </c>
      <c r="Q515" s="2" t="s">
        <v>2900</v>
      </c>
      <c r="R515" s="2" t="s">
        <v>1894</v>
      </c>
      <c r="S515" s="2" t="s">
        <v>3467</v>
      </c>
      <c r="T515" s="2" t="s">
        <v>2500</v>
      </c>
      <c r="U515" s="2" t="s">
        <v>4642</v>
      </c>
      <c r="V515" s="2">
        <v>0.13</v>
      </c>
      <c r="W515" s="2">
        <v>1573</v>
      </c>
      <c r="X515" s="23">
        <v>0.13</v>
      </c>
      <c r="Y515" s="7">
        <v>1980</v>
      </c>
      <c r="Z515" s="17">
        <f t="shared" si="11"/>
        <v>2.4803064000000008</v>
      </c>
      <c r="AA515" s="2" t="s">
        <v>351</v>
      </c>
      <c r="AB515" s="2" t="s">
        <v>40</v>
      </c>
      <c r="AC515" s="2" t="s">
        <v>3332</v>
      </c>
      <c r="AD515" s="2" t="s">
        <v>42</v>
      </c>
      <c r="AE515" s="2" t="s">
        <v>43</v>
      </c>
      <c r="AF515" s="2"/>
      <c r="AG515" s="4"/>
    </row>
    <row r="516" spans="1:33" x14ac:dyDescent="0.25">
      <c r="A516" s="2">
        <v>2016</v>
      </c>
      <c r="B516" s="2">
        <v>1169</v>
      </c>
      <c r="C516" s="2" t="s">
        <v>1885</v>
      </c>
      <c r="D516" s="2" t="s">
        <v>1886</v>
      </c>
      <c r="E516" s="2" t="s">
        <v>3905</v>
      </c>
      <c r="F516" s="2" t="s">
        <v>1888</v>
      </c>
      <c r="G516" s="2" t="s">
        <v>1889</v>
      </c>
      <c r="H516" s="2"/>
      <c r="I516" s="2" t="s">
        <v>484</v>
      </c>
      <c r="J516" s="2" t="s">
        <v>291</v>
      </c>
      <c r="K516" s="2" t="s">
        <v>2369</v>
      </c>
      <c r="L516" s="2" t="s">
        <v>4635</v>
      </c>
      <c r="M516" s="2" t="s">
        <v>4687</v>
      </c>
      <c r="N516" s="3">
        <v>42599</v>
      </c>
      <c r="O516" s="2" t="s">
        <v>1891</v>
      </c>
      <c r="P516" s="2" t="s">
        <v>3417</v>
      </c>
      <c r="Q516" s="2" t="s">
        <v>2357</v>
      </c>
      <c r="R516" s="2" t="s">
        <v>4146</v>
      </c>
      <c r="S516" s="2" t="s">
        <v>4143</v>
      </c>
      <c r="T516" s="2" t="s">
        <v>2311</v>
      </c>
      <c r="U516" s="2" t="s">
        <v>4642</v>
      </c>
      <c r="V516" s="2">
        <v>0.14000000000000001</v>
      </c>
      <c r="W516" s="2">
        <v>1568</v>
      </c>
      <c r="X516" s="23">
        <v>0.14000000000000001</v>
      </c>
      <c r="Y516" s="7">
        <v>1980</v>
      </c>
      <c r="Z516" s="17">
        <f t="shared" si="11"/>
        <v>2.6710992000000009</v>
      </c>
      <c r="AA516" s="2" t="s">
        <v>351</v>
      </c>
      <c r="AB516" s="2" t="s">
        <v>40</v>
      </c>
      <c r="AC516" s="2" t="s">
        <v>3332</v>
      </c>
      <c r="AD516" s="2" t="s">
        <v>43</v>
      </c>
      <c r="AE516" s="2" t="s">
        <v>42</v>
      </c>
      <c r="AF516" s="2"/>
      <c r="AG516" s="4"/>
    </row>
    <row r="517" spans="1:33" x14ac:dyDescent="0.25">
      <c r="A517" s="2">
        <v>2014</v>
      </c>
      <c r="B517" s="2">
        <v>1668</v>
      </c>
      <c r="C517" s="2" t="s">
        <v>1885</v>
      </c>
      <c r="D517" s="2" t="s">
        <v>1886</v>
      </c>
      <c r="E517" s="2" t="s">
        <v>1887</v>
      </c>
      <c r="F517" s="2" t="s">
        <v>1888</v>
      </c>
      <c r="G517" s="2" t="s">
        <v>1889</v>
      </c>
      <c r="H517" s="2"/>
      <c r="I517" s="2" t="s">
        <v>484</v>
      </c>
      <c r="J517" s="2" t="s">
        <v>203</v>
      </c>
      <c r="K517" s="2" t="s">
        <v>1898</v>
      </c>
      <c r="L517" s="2" t="s">
        <v>4635</v>
      </c>
      <c r="M517" s="2" t="s">
        <v>4687</v>
      </c>
      <c r="N517" s="3">
        <v>41954</v>
      </c>
      <c r="O517" s="2" t="s">
        <v>1891</v>
      </c>
      <c r="P517" s="2" t="s">
        <v>1688</v>
      </c>
      <c r="Q517" s="2" t="s">
        <v>2900</v>
      </c>
      <c r="R517" s="2" t="s">
        <v>1894</v>
      </c>
      <c r="S517" s="2" t="s">
        <v>2450</v>
      </c>
      <c r="T517" s="2" t="s">
        <v>2907</v>
      </c>
      <c r="U517" s="2" t="s">
        <v>4642</v>
      </c>
      <c r="V517" s="2">
        <v>0.15</v>
      </c>
      <c r="W517" s="2">
        <v>1525</v>
      </c>
      <c r="X517" s="23">
        <v>0.15</v>
      </c>
      <c r="Y517" s="7">
        <v>1980</v>
      </c>
      <c r="Z517" s="17">
        <f t="shared" si="11"/>
        <v>2.8618920000000001</v>
      </c>
      <c r="AA517" s="2" t="s">
        <v>351</v>
      </c>
      <c r="AB517" s="2" t="s">
        <v>40</v>
      </c>
      <c r="AC517" s="2" t="s">
        <v>41</v>
      </c>
      <c r="AD517" s="2" t="s">
        <v>42</v>
      </c>
      <c r="AE517" s="2" t="s">
        <v>43</v>
      </c>
      <c r="AF517" s="2"/>
      <c r="AG517" s="4"/>
    </row>
    <row r="518" spans="1:33" x14ac:dyDescent="0.25">
      <c r="A518" s="2">
        <v>2014</v>
      </c>
      <c r="B518" s="2">
        <v>1680</v>
      </c>
      <c r="C518" s="2" t="s">
        <v>1885</v>
      </c>
      <c r="D518" s="2" t="s">
        <v>1886</v>
      </c>
      <c r="E518" s="2" t="s">
        <v>1887</v>
      </c>
      <c r="F518" s="2" t="s">
        <v>1888</v>
      </c>
      <c r="G518" s="2" t="s">
        <v>1889</v>
      </c>
      <c r="H518" s="2"/>
      <c r="I518" s="2" t="s">
        <v>484</v>
      </c>
      <c r="J518" s="2" t="s">
        <v>203</v>
      </c>
      <c r="K518" s="2" t="s">
        <v>1898</v>
      </c>
      <c r="L518" s="2" t="s">
        <v>4635</v>
      </c>
      <c r="M518" s="2" t="s">
        <v>4687</v>
      </c>
      <c r="N518" s="3">
        <v>41955</v>
      </c>
      <c r="O518" s="2" t="s">
        <v>1891</v>
      </c>
      <c r="P518" s="2" t="s">
        <v>1688</v>
      </c>
      <c r="Q518" s="2" t="s">
        <v>2900</v>
      </c>
      <c r="R518" s="2" t="s">
        <v>1894</v>
      </c>
      <c r="S518" s="2" t="s">
        <v>2450</v>
      </c>
      <c r="T518" s="2" t="s">
        <v>2907</v>
      </c>
      <c r="U518" s="2" t="s">
        <v>4642</v>
      </c>
      <c r="V518" s="2">
        <v>0.15</v>
      </c>
      <c r="W518" s="2">
        <v>1525</v>
      </c>
      <c r="X518" s="23">
        <v>0.15</v>
      </c>
      <c r="Y518" s="7">
        <v>1980</v>
      </c>
      <c r="Z518" s="17">
        <f t="shared" si="11"/>
        <v>2.8618920000000001</v>
      </c>
      <c r="AA518" s="2" t="s">
        <v>351</v>
      </c>
      <c r="AB518" s="2" t="s">
        <v>40</v>
      </c>
      <c r="AC518" s="2" t="s">
        <v>41</v>
      </c>
      <c r="AD518" s="2" t="s">
        <v>42</v>
      </c>
      <c r="AE518" s="2" t="s">
        <v>43</v>
      </c>
      <c r="AF518" s="2"/>
      <c r="AG518" s="4"/>
    </row>
    <row r="519" spans="1:33" x14ac:dyDescent="0.25">
      <c r="A519" s="2">
        <v>2014</v>
      </c>
      <c r="B519" s="2">
        <v>1692</v>
      </c>
      <c r="C519" s="2" t="s">
        <v>1885</v>
      </c>
      <c r="D519" s="2" t="s">
        <v>1886</v>
      </c>
      <c r="E519" s="2" t="s">
        <v>1887</v>
      </c>
      <c r="F519" s="2" t="s">
        <v>1888</v>
      </c>
      <c r="G519" s="2" t="s">
        <v>1889</v>
      </c>
      <c r="H519" s="2"/>
      <c r="I519" s="2" t="s">
        <v>484</v>
      </c>
      <c r="J519" s="2" t="s">
        <v>203</v>
      </c>
      <c r="K519" s="2" t="s">
        <v>1898</v>
      </c>
      <c r="L519" s="2" t="s">
        <v>4635</v>
      </c>
      <c r="M519" s="2" t="s">
        <v>4687</v>
      </c>
      <c r="N519" s="3">
        <v>41972</v>
      </c>
      <c r="O519" s="2" t="s">
        <v>1891</v>
      </c>
      <c r="P519" s="2" t="s">
        <v>1688</v>
      </c>
      <c r="Q519" s="2" t="s">
        <v>2900</v>
      </c>
      <c r="R519" s="2" t="s">
        <v>1894</v>
      </c>
      <c r="S519" s="2" t="s">
        <v>2450</v>
      </c>
      <c r="T519" s="2" t="s">
        <v>2907</v>
      </c>
      <c r="U519" s="2" t="s">
        <v>4642</v>
      </c>
      <c r="V519" s="2">
        <v>0.15</v>
      </c>
      <c r="W519" s="2">
        <v>1525</v>
      </c>
      <c r="X519" s="23">
        <v>0.15</v>
      </c>
      <c r="Y519" s="7">
        <v>1980</v>
      </c>
      <c r="Z519" s="17">
        <f t="shared" si="11"/>
        <v>2.8618920000000001</v>
      </c>
      <c r="AA519" s="2" t="s">
        <v>351</v>
      </c>
      <c r="AB519" s="2" t="s">
        <v>40</v>
      </c>
      <c r="AC519" s="2" t="s">
        <v>41</v>
      </c>
      <c r="AD519" s="2" t="s">
        <v>42</v>
      </c>
      <c r="AE519" s="2" t="s">
        <v>43</v>
      </c>
      <c r="AF519" s="2"/>
      <c r="AG519" s="4"/>
    </row>
    <row r="520" spans="1:33" x14ac:dyDescent="0.25">
      <c r="A520" s="2">
        <v>2014</v>
      </c>
      <c r="B520" s="2">
        <v>1670</v>
      </c>
      <c r="C520" s="2" t="s">
        <v>1885</v>
      </c>
      <c r="D520" s="2" t="s">
        <v>1886</v>
      </c>
      <c r="E520" s="2" t="s">
        <v>1887</v>
      </c>
      <c r="F520" s="2" t="s">
        <v>1888</v>
      </c>
      <c r="G520" s="2" t="s">
        <v>1889</v>
      </c>
      <c r="H520" s="2"/>
      <c r="I520" s="2" t="s">
        <v>484</v>
      </c>
      <c r="J520" s="2" t="s">
        <v>206</v>
      </c>
      <c r="K520" s="2" t="s">
        <v>1906</v>
      </c>
      <c r="L520" s="2" t="s">
        <v>4635</v>
      </c>
      <c r="M520" s="2" t="s">
        <v>4687</v>
      </c>
      <c r="N520" s="3">
        <v>41954</v>
      </c>
      <c r="O520" s="2" t="s">
        <v>1891</v>
      </c>
      <c r="P520" s="2" t="s">
        <v>1688</v>
      </c>
      <c r="Q520" s="2" t="s">
        <v>2900</v>
      </c>
      <c r="R520" s="2" t="s">
        <v>1894</v>
      </c>
      <c r="S520" s="2" t="s">
        <v>2533</v>
      </c>
      <c r="T520" s="2" t="s">
        <v>2897</v>
      </c>
      <c r="U520" s="2" t="s">
        <v>4642</v>
      </c>
      <c r="V520" s="2">
        <v>0.17</v>
      </c>
      <c r="W520" s="2">
        <v>1482</v>
      </c>
      <c r="X520" s="23">
        <v>0.17</v>
      </c>
      <c r="Y520" s="7">
        <v>1980</v>
      </c>
      <c r="Z520" s="17">
        <f t="shared" si="11"/>
        <v>3.2434776000000003</v>
      </c>
      <c r="AA520" s="2" t="s">
        <v>351</v>
      </c>
      <c r="AB520" s="2" t="s">
        <v>40</v>
      </c>
      <c r="AC520" s="2" t="s">
        <v>41</v>
      </c>
      <c r="AD520" s="2" t="s">
        <v>42</v>
      </c>
      <c r="AE520" s="2" t="s">
        <v>43</v>
      </c>
      <c r="AF520" s="2"/>
      <c r="AG520" s="4"/>
    </row>
    <row r="521" spans="1:33" x14ac:dyDescent="0.25">
      <c r="A521" s="2">
        <v>2014</v>
      </c>
      <c r="B521" s="2">
        <v>1681</v>
      </c>
      <c r="C521" s="2" t="s">
        <v>1885</v>
      </c>
      <c r="D521" s="2" t="s">
        <v>1886</v>
      </c>
      <c r="E521" s="2" t="s">
        <v>1887</v>
      </c>
      <c r="F521" s="2" t="s">
        <v>1888</v>
      </c>
      <c r="G521" s="2" t="s">
        <v>1889</v>
      </c>
      <c r="H521" s="2"/>
      <c r="I521" s="2" t="s">
        <v>484</v>
      </c>
      <c r="J521" s="2" t="s">
        <v>206</v>
      </c>
      <c r="K521" s="2" t="s">
        <v>1906</v>
      </c>
      <c r="L521" s="2" t="s">
        <v>4635</v>
      </c>
      <c r="M521" s="2" t="s">
        <v>4687</v>
      </c>
      <c r="N521" s="3">
        <v>41955</v>
      </c>
      <c r="O521" s="2" t="s">
        <v>1891</v>
      </c>
      <c r="P521" s="2" t="s">
        <v>1688</v>
      </c>
      <c r="Q521" s="2" t="s">
        <v>2900</v>
      </c>
      <c r="R521" s="2" t="s">
        <v>1894</v>
      </c>
      <c r="S521" s="2" t="s">
        <v>2533</v>
      </c>
      <c r="T521" s="2" t="s">
        <v>2897</v>
      </c>
      <c r="U521" s="2" t="s">
        <v>4642</v>
      </c>
      <c r="V521" s="2">
        <v>0.17</v>
      </c>
      <c r="W521" s="2">
        <v>1482</v>
      </c>
      <c r="X521" s="23">
        <v>0.17</v>
      </c>
      <c r="Y521" s="7">
        <v>1980</v>
      </c>
      <c r="Z521" s="17">
        <f t="shared" si="11"/>
        <v>3.2434776000000003</v>
      </c>
      <c r="AA521" s="2" t="s">
        <v>351</v>
      </c>
      <c r="AB521" s="2" t="s">
        <v>40</v>
      </c>
      <c r="AC521" s="2" t="s">
        <v>41</v>
      </c>
      <c r="AD521" s="2" t="s">
        <v>42</v>
      </c>
      <c r="AE521" s="2" t="s">
        <v>43</v>
      </c>
      <c r="AF521" s="2"/>
      <c r="AG521" s="4"/>
    </row>
    <row r="522" spans="1:33" x14ac:dyDescent="0.25">
      <c r="A522" s="2">
        <v>2014</v>
      </c>
      <c r="B522" s="2">
        <v>1695</v>
      </c>
      <c r="C522" s="2" t="s">
        <v>1885</v>
      </c>
      <c r="D522" s="2" t="s">
        <v>1886</v>
      </c>
      <c r="E522" s="2" t="s">
        <v>1887</v>
      </c>
      <c r="F522" s="2" t="s">
        <v>1888</v>
      </c>
      <c r="G522" s="2" t="s">
        <v>1889</v>
      </c>
      <c r="H522" s="2"/>
      <c r="I522" s="2" t="s">
        <v>484</v>
      </c>
      <c r="J522" s="2" t="s">
        <v>206</v>
      </c>
      <c r="K522" s="2" t="s">
        <v>1906</v>
      </c>
      <c r="L522" s="2" t="s">
        <v>4635</v>
      </c>
      <c r="M522" s="2" t="s">
        <v>4687</v>
      </c>
      <c r="N522" s="3">
        <v>41972</v>
      </c>
      <c r="O522" s="2" t="s">
        <v>1891</v>
      </c>
      <c r="P522" s="2" t="s">
        <v>1688</v>
      </c>
      <c r="Q522" s="2" t="s">
        <v>2900</v>
      </c>
      <c r="R522" s="2" t="s">
        <v>1894</v>
      </c>
      <c r="S522" s="2" t="s">
        <v>2533</v>
      </c>
      <c r="T522" s="2" t="s">
        <v>2897</v>
      </c>
      <c r="U522" s="2" t="s">
        <v>4642</v>
      </c>
      <c r="V522" s="2">
        <v>0.17</v>
      </c>
      <c r="W522" s="2">
        <v>1482</v>
      </c>
      <c r="X522" s="23">
        <v>0.17</v>
      </c>
      <c r="Y522" s="7">
        <v>1980</v>
      </c>
      <c r="Z522" s="17">
        <f t="shared" si="11"/>
        <v>3.2434776000000003</v>
      </c>
      <c r="AA522" s="2" t="s">
        <v>351</v>
      </c>
      <c r="AB522" s="2" t="s">
        <v>40</v>
      </c>
      <c r="AC522" s="2" t="s">
        <v>41</v>
      </c>
      <c r="AD522" s="2" t="s">
        <v>42</v>
      </c>
      <c r="AE522" s="2" t="s">
        <v>43</v>
      </c>
      <c r="AF522" s="2"/>
      <c r="AG522" s="4"/>
    </row>
    <row r="523" spans="1:33" x14ac:dyDescent="0.25">
      <c r="A523" s="2">
        <v>2014</v>
      </c>
      <c r="B523" s="2">
        <v>1779</v>
      </c>
      <c r="C523" s="2" t="s">
        <v>2366</v>
      </c>
      <c r="D523" s="2" t="s">
        <v>2367</v>
      </c>
      <c r="E523" s="2" t="s">
        <v>2368</v>
      </c>
      <c r="F523" s="2" t="s">
        <v>2324</v>
      </c>
      <c r="G523" s="2" t="s">
        <v>687</v>
      </c>
      <c r="H523" s="2"/>
      <c r="I523" s="2" t="s">
        <v>488</v>
      </c>
      <c r="J523" s="2" t="s">
        <v>291</v>
      </c>
      <c r="K523" s="2" t="s">
        <v>2369</v>
      </c>
      <c r="L523" s="2" t="s">
        <v>4635</v>
      </c>
      <c r="M523" s="2" t="s">
        <v>4687</v>
      </c>
      <c r="N523" s="3">
        <v>41738</v>
      </c>
      <c r="O523" s="2" t="s">
        <v>2598</v>
      </c>
      <c r="P523" s="2" t="s">
        <v>1892</v>
      </c>
      <c r="Q523" s="2" t="s">
        <v>2357</v>
      </c>
      <c r="R523" s="2" t="s">
        <v>1894</v>
      </c>
      <c r="S523" s="2" t="s">
        <v>2599</v>
      </c>
      <c r="T523" s="2" t="s">
        <v>2975</v>
      </c>
      <c r="U523" s="2" t="s">
        <v>4642</v>
      </c>
      <c r="V523" s="2">
        <v>0.17199999999999999</v>
      </c>
      <c r="W523" s="2">
        <v>1822</v>
      </c>
      <c r="X523" s="23">
        <v>0.17199999999999999</v>
      </c>
      <c r="Y523" s="7">
        <v>1980</v>
      </c>
      <c r="Z523" s="17">
        <f t="shared" ref="Z523:Z586" si="12">X523*Y523*8760/1000000*1.1</f>
        <v>3.2816361599999997</v>
      </c>
      <c r="AA523" s="2" t="s">
        <v>351</v>
      </c>
      <c r="AB523" s="2" t="s">
        <v>40</v>
      </c>
      <c r="AC523" s="2" t="s">
        <v>41</v>
      </c>
      <c r="AD523" s="2" t="s">
        <v>42</v>
      </c>
      <c r="AE523" s="2" t="s">
        <v>43</v>
      </c>
      <c r="AF523" s="2"/>
      <c r="AG523" s="4"/>
    </row>
    <row r="524" spans="1:33" x14ac:dyDescent="0.25">
      <c r="A524" s="2">
        <v>2016</v>
      </c>
      <c r="B524" s="2">
        <v>1317</v>
      </c>
      <c r="C524" s="2" t="s">
        <v>2321</v>
      </c>
      <c r="D524" s="2" t="s">
        <v>2322</v>
      </c>
      <c r="E524" s="2" t="s">
        <v>2323</v>
      </c>
      <c r="F524" s="2" t="s">
        <v>2324</v>
      </c>
      <c r="G524" s="2" t="s">
        <v>687</v>
      </c>
      <c r="H524" s="2"/>
      <c r="I524" s="2" t="s">
        <v>488</v>
      </c>
      <c r="J524" s="2" t="s">
        <v>347</v>
      </c>
      <c r="K524" s="2" t="s">
        <v>2537</v>
      </c>
      <c r="L524" s="2" t="s">
        <v>4635</v>
      </c>
      <c r="M524" s="2" t="s">
        <v>4686</v>
      </c>
      <c r="N524" s="3">
        <v>42474</v>
      </c>
      <c r="O524" s="2" t="s">
        <v>3998</v>
      </c>
      <c r="P524" s="2" t="s">
        <v>1688</v>
      </c>
      <c r="Q524" s="2" t="s">
        <v>2900</v>
      </c>
      <c r="R524" s="2" t="s">
        <v>1894</v>
      </c>
      <c r="S524" s="2" t="s">
        <v>4174</v>
      </c>
      <c r="T524" s="2" t="s">
        <v>2534</v>
      </c>
      <c r="U524" s="2" t="s">
        <v>4642</v>
      </c>
      <c r="V524" s="2">
        <v>0.18</v>
      </c>
      <c r="W524" s="2">
        <v>1079</v>
      </c>
      <c r="X524" s="23">
        <v>0.18</v>
      </c>
      <c r="Y524" s="2">
        <v>1980</v>
      </c>
      <c r="Z524" s="17">
        <f t="shared" si="12"/>
        <v>3.4342704000000004</v>
      </c>
      <c r="AA524" s="2" t="s">
        <v>351</v>
      </c>
      <c r="AB524" s="2" t="s">
        <v>40</v>
      </c>
      <c r="AC524" s="2" t="s">
        <v>3332</v>
      </c>
      <c r="AD524" s="2" t="s">
        <v>338</v>
      </c>
      <c r="AE524" s="2" t="s">
        <v>42</v>
      </c>
      <c r="AF524" s="2" t="s">
        <v>4000</v>
      </c>
      <c r="AG524" s="4"/>
    </row>
    <row r="525" spans="1:33" x14ac:dyDescent="0.25">
      <c r="A525" s="2">
        <v>2014</v>
      </c>
      <c r="B525" s="2">
        <v>1768</v>
      </c>
      <c r="C525" s="2" t="s">
        <v>2366</v>
      </c>
      <c r="D525" s="2" t="s">
        <v>2367</v>
      </c>
      <c r="E525" s="2" t="s">
        <v>2368</v>
      </c>
      <c r="F525" s="2" t="s">
        <v>2324</v>
      </c>
      <c r="G525" s="2" t="s">
        <v>687</v>
      </c>
      <c r="H525" s="2"/>
      <c r="I525" s="2" t="s">
        <v>488</v>
      </c>
      <c r="J525" s="2" t="s">
        <v>206</v>
      </c>
      <c r="K525" s="2" t="s">
        <v>1906</v>
      </c>
      <c r="L525" s="2" t="s">
        <v>4635</v>
      </c>
      <c r="M525" s="2" t="s">
        <v>4687</v>
      </c>
      <c r="N525" s="3">
        <v>41737</v>
      </c>
      <c r="O525" s="2" t="s">
        <v>2553</v>
      </c>
      <c r="P525" s="2" t="s">
        <v>1892</v>
      </c>
      <c r="Q525" s="2" t="s">
        <v>2357</v>
      </c>
      <c r="R525" s="2" t="s">
        <v>1894</v>
      </c>
      <c r="S525" s="2" t="s">
        <v>2966</v>
      </c>
      <c r="T525" s="2" t="s">
        <v>2967</v>
      </c>
      <c r="U525" s="2" t="s">
        <v>4642</v>
      </c>
      <c r="V525" s="2">
        <v>0.193</v>
      </c>
      <c r="W525" s="2">
        <v>1868</v>
      </c>
      <c r="X525" s="23">
        <v>0.193</v>
      </c>
      <c r="Y525" s="7">
        <v>1980</v>
      </c>
      <c r="Z525" s="17">
        <f t="shared" si="12"/>
        <v>3.68230104</v>
      </c>
      <c r="AA525" s="2" t="s">
        <v>351</v>
      </c>
      <c r="AB525" s="2" t="s">
        <v>40</v>
      </c>
      <c r="AC525" s="2" t="s">
        <v>41</v>
      </c>
      <c r="AD525" s="2" t="s">
        <v>42</v>
      </c>
      <c r="AE525" s="2" t="s">
        <v>43</v>
      </c>
      <c r="AF525" s="2"/>
      <c r="AG525" s="4"/>
    </row>
    <row r="526" spans="1:33" x14ac:dyDescent="0.25">
      <c r="A526" s="2">
        <v>2014</v>
      </c>
      <c r="B526" s="2">
        <v>1806</v>
      </c>
      <c r="C526" s="2" t="s">
        <v>2321</v>
      </c>
      <c r="D526" s="2" t="s">
        <v>2322</v>
      </c>
      <c r="E526" s="2" t="s">
        <v>2323</v>
      </c>
      <c r="F526" s="2" t="s">
        <v>2324</v>
      </c>
      <c r="G526" s="2" t="s">
        <v>687</v>
      </c>
      <c r="H526" s="2"/>
      <c r="I526" s="2" t="s">
        <v>488</v>
      </c>
      <c r="J526" s="2" t="s">
        <v>111</v>
      </c>
      <c r="K526" s="2" t="s">
        <v>1890</v>
      </c>
      <c r="L526" s="2" t="s">
        <v>4635</v>
      </c>
      <c r="M526" s="2" t="s">
        <v>4687</v>
      </c>
      <c r="N526" s="3">
        <v>41739</v>
      </c>
      <c r="O526" s="2" t="s">
        <v>2615</v>
      </c>
      <c r="P526" s="2" t="s">
        <v>2616</v>
      </c>
      <c r="Q526" s="2" t="s">
        <v>2900</v>
      </c>
      <c r="R526" s="2" t="s">
        <v>1894</v>
      </c>
      <c r="S526" s="2" t="s">
        <v>2536</v>
      </c>
      <c r="T526" s="2" t="s">
        <v>2994</v>
      </c>
      <c r="U526" s="2" t="s">
        <v>4642</v>
      </c>
      <c r="V526" s="2">
        <v>0.22500000000000001</v>
      </c>
      <c r="W526" s="2">
        <v>1782</v>
      </c>
      <c r="X526" s="23">
        <v>0.22500000000000001</v>
      </c>
      <c r="Y526" s="7">
        <v>1980</v>
      </c>
      <c r="Z526" s="17">
        <f t="shared" si="12"/>
        <v>4.2928380000000006</v>
      </c>
      <c r="AA526" s="2" t="s">
        <v>351</v>
      </c>
      <c r="AB526" s="2" t="s">
        <v>40</v>
      </c>
      <c r="AC526" s="2" t="s">
        <v>41</v>
      </c>
      <c r="AD526" s="2" t="s">
        <v>42</v>
      </c>
      <c r="AE526" s="2" t="s">
        <v>43</v>
      </c>
      <c r="AF526" s="2"/>
      <c r="AG526" s="4"/>
    </row>
    <row r="527" spans="1:33" x14ac:dyDescent="0.25">
      <c r="A527" s="2">
        <v>2014</v>
      </c>
      <c r="B527" s="2">
        <v>1810</v>
      </c>
      <c r="C527" s="2" t="s">
        <v>2321</v>
      </c>
      <c r="D527" s="2" t="s">
        <v>2322</v>
      </c>
      <c r="E527" s="2" t="s">
        <v>2323</v>
      </c>
      <c r="F527" s="2" t="s">
        <v>2324</v>
      </c>
      <c r="G527" s="2" t="s">
        <v>687</v>
      </c>
      <c r="H527" s="2"/>
      <c r="I527" s="2" t="s">
        <v>488</v>
      </c>
      <c r="J527" s="2" t="s">
        <v>203</v>
      </c>
      <c r="K527" s="2" t="s">
        <v>1898</v>
      </c>
      <c r="L527" s="2" t="s">
        <v>4635</v>
      </c>
      <c r="M527" s="2" t="s">
        <v>4687</v>
      </c>
      <c r="N527" s="3">
        <v>41739</v>
      </c>
      <c r="O527" s="2" t="s">
        <v>2535</v>
      </c>
      <c r="P527" s="2" t="s">
        <v>1892</v>
      </c>
      <c r="Q527" s="2" t="s">
        <v>2357</v>
      </c>
      <c r="R527" s="2" t="s">
        <v>1894</v>
      </c>
      <c r="S527" s="2" t="s">
        <v>2996</v>
      </c>
      <c r="T527" s="2" t="s">
        <v>2997</v>
      </c>
      <c r="U527" s="2" t="s">
        <v>4642</v>
      </c>
      <c r="V527" s="2">
        <v>0.26900000000000002</v>
      </c>
      <c r="W527" s="2">
        <v>1782</v>
      </c>
      <c r="X527" s="23">
        <v>0.26900000000000002</v>
      </c>
      <c r="Y527" s="7">
        <v>1980</v>
      </c>
      <c r="Z527" s="17">
        <f t="shared" si="12"/>
        <v>5.1323263200000007</v>
      </c>
      <c r="AA527" s="2" t="s">
        <v>351</v>
      </c>
      <c r="AB527" s="2" t="s">
        <v>40</v>
      </c>
      <c r="AC527" s="2" t="s">
        <v>41</v>
      </c>
      <c r="AD527" s="2" t="s">
        <v>42</v>
      </c>
      <c r="AE527" s="2" t="s">
        <v>43</v>
      </c>
      <c r="AF527" s="2"/>
      <c r="AG527" s="4"/>
    </row>
    <row r="528" spans="1:33" x14ac:dyDescent="0.25">
      <c r="A528" s="2">
        <v>2016</v>
      </c>
      <c r="B528" s="2">
        <v>1715</v>
      </c>
      <c r="C528" s="2" t="s">
        <v>3782</v>
      </c>
      <c r="D528" s="2" t="s">
        <v>3783</v>
      </c>
      <c r="E528" s="2" t="s">
        <v>3784</v>
      </c>
      <c r="F528" s="2" t="s">
        <v>2648</v>
      </c>
      <c r="G528" s="2" t="s">
        <v>2649</v>
      </c>
      <c r="H528" s="2"/>
      <c r="I528" s="2" t="s">
        <v>815</v>
      </c>
      <c r="J528" s="2" t="s">
        <v>291</v>
      </c>
      <c r="K528" s="2" t="s">
        <v>3785</v>
      </c>
      <c r="L528" s="2" t="s">
        <v>4635</v>
      </c>
      <c r="M528" s="2" t="s">
        <v>4685</v>
      </c>
      <c r="N528" s="3">
        <v>42397</v>
      </c>
      <c r="O528" s="2" t="s">
        <v>3786</v>
      </c>
      <c r="P528" s="2" t="s">
        <v>3787</v>
      </c>
      <c r="Q528" s="2" t="s">
        <v>35</v>
      </c>
      <c r="R528" s="2" t="s">
        <v>1894</v>
      </c>
      <c r="S528" s="2" t="s">
        <v>3797</v>
      </c>
      <c r="T528" s="2" t="s">
        <v>4474</v>
      </c>
      <c r="U528" s="2" t="s">
        <v>4642</v>
      </c>
      <c r="V528" s="2">
        <v>0</v>
      </c>
      <c r="W528" s="2">
        <v>1616</v>
      </c>
      <c r="X528" s="23">
        <v>0</v>
      </c>
      <c r="Y528" s="9">
        <v>1680</v>
      </c>
      <c r="Z528" s="17">
        <f t="shared" si="12"/>
        <v>0</v>
      </c>
      <c r="AA528" s="2" t="s">
        <v>861</v>
      </c>
      <c r="AB528" s="2" t="s">
        <v>1291</v>
      </c>
      <c r="AC528" s="2" t="s">
        <v>3332</v>
      </c>
      <c r="AD528" s="2" t="s">
        <v>43</v>
      </c>
      <c r="AE528" s="2" t="s">
        <v>42</v>
      </c>
      <c r="AF528" s="2"/>
      <c r="AG528" s="4"/>
    </row>
    <row r="529" spans="1:33" x14ac:dyDescent="0.25">
      <c r="A529" s="2">
        <v>2016</v>
      </c>
      <c r="B529" s="2">
        <v>1654</v>
      </c>
      <c r="C529" s="2" t="s">
        <v>3428</v>
      </c>
      <c r="D529" s="2" t="s">
        <v>3429</v>
      </c>
      <c r="E529" s="2" t="s">
        <v>3430</v>
      </c>
      <c r="F529" s="2" t="s">
        <v>2648</v>
      </c>
      <c r="G529" s="2" t="s">
        <v>2649</v>
      </c>
      <c r="H529" s="2"/>
      <c r="I529" s="2" t="s">
        <v>815</v>
      </c>
      <c r="J529" s="2" t="s">
        <v>50</v>
      </c>
      <c r="K529" s="2" t="s">
        <v>3431</v>
      </c>
      <c r="L529" s="2" t="s">
        <v>4635</v>
      </c>
      <c r="M529" s="2" t="s">
        <v>4685</v>
      </c>
      <c r="N529" s="3">
        <v>42562</v>
      </c>
      <c r="O529" s="2" t="s">
        <v>4025</v>
      </c>
      <c r="P529" s="2" t="s">
        <v>1231</v>
      </c>
      <c r="Q529" s="2" t="s">
        <v>2177</v>
      </c>
      <c r="R529" s="2" t="s">
        <v>1894</v>
      </c>
      <c r="S529" s="2" t="s">
        <v>4235</v>
      </c>
      <c r="T529" s="2" t="s">
        <v>2899</v>
      </c>
      <c r="U529" s="2" t="s">
        <v>4642</v>
      </c>
      <c r="V529" s="2">
        <v>0</v>
      </c>
      <c r="W529" s="2">
        <v>1529</v>
      </c>
      <c r="X529" s="23">
        <v>0</v>
      </c>
      <c r="Y529" s="9">
        <v>1680</v>
      </c>
      <c r="Z529" s="17">
        <f t="shared" si="12"/>
        <v>0</v>
      </c>
      <c r="AA529" s="2" t="s">
        <v>351</v>
      </c>
      <c r="AB529" s="2" t="s">
        <v>40</v>
      </c>
      <c r="AC529" s="2" t="s">
        <v>3332</v>
      </c>
      <c r="AD529" s="2" t="s">
        <v>43</v>
      </c>
      <c r="AE529" s="2" t="s">
        <v>42</v>
      </c>
      <c r="AF529" s="2"/>
      <c r="AG529" s="4"/>
    </row>
    <row r="530" spans="1:33" x14ac:dyDescent="0.25">
      <c r="A530" s="2">
        <v>2016</v>
      </c>
      <c r="B530" s="2">
        <v>1654</v>
      </c>
      <c r="C530" s="2" t="s">
        <v>3428</v>
      </c>
      <c r="D530" s="2" t="s">
        <v>3429</v>
      </c>
      <c r="E530" s="2" t="s">
        <v>3430</v>
      </c>
      <c r="F530" s="2" t="s">
        <v>2648</v>
      </c>
      <c r="G530" s="2" t="s">
        <v>2649</v>
      </c>
      <c r="H530" s="2"/>
      <c r="I530" s="2" t="s">
        <v>815</v>
      </c>
      <c r="J530" s="2" t="s">
        <v>50</v>
      </c>
      <c r="K530" s="2" t="s">
        <v>3431</v>
      </c>
      <c r="L530" s="2" t="s">
        <v>4635</v>
      </c>
      <c r="M530" s="26" t="s">
        <v>4685</v>
      </c>
      <c r="N530" s="3">
        <v>42562</v>
      </c>
      <c r="O530" s="2" t="s">
        <v>4025</v>
      </c>
      <c r="P530" s="2" t="s">
        <v>1231</v>
      </c>
      <c r="Q530" s="2" t="s">
        <v>2177</v>
      </c>
      <c r="R530" s="2" t="s">
        <v>1894</v>
      </c>
      <c r="S530" s="2" t="s">
        <v>4235</v>
      </c>
      <c r="T530" s="2" t="s">
        <v>2899</v>
      </c>
      <c r="U530" s="2" t="s">
        <v>4642</v>
      </c>
      <c r="V530" s="2">
        <v>0</v>
      </c>
      <c r="W530" s="2">
        <v>1529</v>
      </c>
      <c r="X530" s="2">
        <v>0</v>
      </c>
      <c r="Y530" s="11">
        <v>1680</v>
      </c>
      <c r="Z530" s="17">
        <f t="shared" si="12"/>
        <v>0</v>
      </c>
      <c r="AA530" s="2" t="s">
        <v>351</v>
      </c>
      <c r="AB530" s="2" t="s">
        <v>40</v>
      </c>
      <c r="AC530" s="2" t="s">
        <v>3332</v>
      </c>
      <c r="AD530" s="2" t="s">
        <v>43</v>
      </c>
      <c r="AE530" s="2" t="s">
        <v>42</v>
      </c>
      <c r="AF530" s="2"/>
      <c r="AG530" s="4"/>
    </row>
    <row r="531" spans="1:33" x14ac:dyDescent="0.25">
      <c r="A531" s="2">
        <v>2016</v>
      </c>
      <c r="B531" s="2">
        <v>1587</v>
      </c>
      <c r="C531" s="2" t="s">
        <v>2171</v>
      </c>
      <c r="D531" s="2" t="s">
        <v>2172</v>
      </c>
      <c r="E531" s="2" t="s">
        <v>2173</v>
      </c>
      <c r="F531" s="2" t="s">
        <v>1062</v>
      </c>
      <c r="G531" s="2" t="s">
        <v>1063</v>
      </c>
      <c r="H531" s="2"/>
      <c r="I531" s="2" t="s">
        <v>153</v>
      </c>
      <c r="J531" s="2" t="s">
        <v>291</v>
      </c>
      <c r="K531" s="2" t="s">
        <v>2174</v>
      </c>
      <c r="L531" s="2" t="s">
        <v>4635</v>
      </c>
      <c r="M531" s="2" t="s">
        <v>4685</v>
      </c>
      <c r="N531" s="3">
        <v>42565</v>
      </c>
      <c r="O531" s="2" t="s">
        <v>3840</v>
      </c>
      <c r="P531" s="2" t="s">
        <v>1231</v>
      </c>
      <c r="Q531" s="2" t="s">
        <v>35</v>
      </c>
      <c r="R531" s="2" t="s">
        <v>693</v>
      </c>
      <c r="S531" s="2" t="s">
        <v>35</v>
      </c>
      <c r="T531" s="2" t="s">
        <v>4401</v>
      </c>
      <c r="U531" s="2" t="s">
        <v>4641</v>
      </c>
      <c r="V531" s="2">
        <v>1E-3</v>
      </c>
      <c r="W531" s="2">
        <v>1680</v>
      </c>
      <c r="X531" s="23">
        <f>V531*454/W531</f>
        <v>2.7023809523809525E-4</v>
      </c>
      <c r="Y531" s="7">
        <v>1680</v>
      </c>
      <c r="Z531" s="17">
        <f t="shared" si="12"/>
        <v>4.3747440000000007E-3</v>
      </c>
      <c r="AA531" s="2" t="s">
        <v>351</v>
      </c>
      <c r="AB531" s="2" t="s">
        <v>40</v>
      </c>
      <c r="AC531" s="2" t="s">
        <v>3332</v>
      </c>
      <c r="AD531" s="2" t="s">
        <v>43</v>
      </c>
      <c r="AE531" s="2" t="s">
        <v>42</v>
      </c>
      <c r="AF531" s="2"/>
      <c r="AG531" s="4"/>
    </row>
    <row r="532" spans="1:33" x14ac:dyDescent="0.25">
      <c r="A532" s="2">
        <v>2016</v>
      </c>
      <c r="B532" s="2">
        <v>1584</v>
      </c>
      <c r="C532" s="2" t="s">
        <v>2171</v>
      </c>
      <c r="D532" s="2" t="s">
        <v>2172</v>
      </c>
      <c r="E532" s="2" t="s">
        <v>2173</v>
      </c>
      <c r="F532" s="2" t="s">
        <v>1062</v>
      </c>
      <c r="G532" s="2" t="s">
        <v>1063</v>
      </c>
      <c r="H532" s="2"/>
      <c r="I532" s="2" t="s">
        <v>153</v>
      </c>
      <c r="J532" s="2" t="s">
        <v>203</v>
      </c>
      <c r="K532" s="2" t="s">
        <v>2174</v>
      </c>
      <c r="L532" s="2" t="s">
        <v>4635</v>
      </c>
      <c r="M532" s="2" t="s">
        <v>4685</v>
      </c>
      <c r="N532" s="3">
        <v>42565</v>
      </c>
      <c r="O532" s="2" t="s">
        <v>3840</v>
      </c>
      <c r="P532" s="2" t="s">
        <v>1231</v>
      </c>
      <c r="Q532" s="2" t="s">
        <v>35</v>
      </c>
      <c r="R532" s="2" t="s">
        <v>693</v>
      </c>
      <c r="S532" s="2" t="s">
        <v>35</v>
      </c>
      <c r="T532" s="2" t="s">
        <v>604</v>
      </c>
      <c r="U532" s="2" t="s">
        <v>4641</v>
      </c>
      <c r="V532" s="2">
        <v>6.0000000000000001E-3</v>
      </c>
      <c r="W532" s="2">
        <v>1680</v>
      </c>
      <c r="X532" s="23">
        <f>V532*454/W532</f>
        <v>1.6214285714285716E-3</v>
      </c>
      <c r="Y532" s="7">
        <v>1680</v>
      </c>
      <c r="Z532" s="17">
        <f t="shared" si="12"/>
        <v>2.6248464000000006E-2</v>
      </c>
      <c r="AA532" s="2" t="s">
        <v>351</v>
      </c>
      <c r="AB532" s="2" t="s">
        <v>40</v>
      </c>
      <c r="AC532" s="2" t="s">
        <v>3332</v>
      </c>
      <c r="AD532" s="2" t="s">
        <v>43</v>
      </c>
      <c r="AE532" s="2" t="s">
        <v>42</v>
      </c>
      <c r="AF532" s="2"/>
      <c r="AG532" s="4"/>
    </row>
    <row r="533" spans="1:33" x14ac:dyDescent="0.25">
      <c r="A533" s="2">
        <v>2014</v>
      </c>
      <c r="B533" s="2">
        <v>2082</v>
      </c>
      <c r="C533" s="2" t="s">
        <v>2567</v>
      </c>
      <c r="D533" s="2" t="s">
        <v>2568</v>
      </c>
      <c r="E533" s="2" t="s">
        <v>2569</v>
      </c>
      <c r="F533" s="2" t="s">
        <v>2570</v>
      </c>
      <c r="G533" s="2" t="s">
        <v>2571</v>
      </c>
      <c r="H533" s="2"/>
      <c r="I533" s="2" t="s">
        <v>815</v>
      </c>
      <c r="J533" s="2" t="s">
        <v>340</v>
      </c>
      <c r="K533" s="2" t="s">
        <v>2572</v>
      </c>
      <c r="L533" s="2" t="s">
        <v>4635</v>
      </c>
      <c r="M533" s="2" t="s">
        <v>4685</v>
      </c>
      <c r="N533" s="3">
        <v>41835</v>
      </c>
      <c r="O533" s="2" t="s">
        <v>2755</v>
      </c>
      <c r="P533" s="2" t="s">
        <v>2176</v>
      </c>
      <c r="Q533" s="2" t="s">
        <v>2756</v>
      </c>
      <c r="R533" s="2" t="s">
        <v>693</v>
      </c>
      <c r="S533" s="2" t="s">
        <v>2757</v>
      </c>
      <c r="T533" s="2" t="s">
        <v>620</v>
      </c>
      <c r="U533" s="2" t="s">
        <v>4641</v>
      </c>
      <c r="V533" s="2">
        <v>0.02</v>
      </c>
      <c r="W533" s="2">
        <v>1545</v>
      </c>
      <c r="X533" s="23">
        <f>V533*454/W533</f>
        <v>5.8770226537216827E-3</v>
      </c>
      <c r="Y533" s="9">
        <v>1680</v>
      </c>
      <c r="Z533" s="17">
        <f t="shared" si="12"/>
        <v>9.5140063689320389E-2</v>
      </c>
      <c r="AA533" s="2" t="s">
        <v>351</v>
      </c>
      <c r="AB533" s="2" t="s">
        <v>40</v>
      </c>
      <c r="AC533" s="2" t="s">
        <v>41</v>
      </c>
      <c r="AD533" s="2" t="s">
        <v>42</v>
      </c>
      <c r="AE533" s="2" t="s">
        <v>43</v>
      </c>
      <c r="AF533" s="2"/>
      <c r="AG533" s="4"/>
    </row>
    <row r="534" spans="1:33" x14ac:dyDescent="0.25">
      <c r="A534" s="2">
        <v>2014</v>
      </c>
      <c r="B534" s="2">
        <v>2082</v>
      </c>
      <c r="C534" s="2" t="s">
        <v>2567</v>
      </c>
      <c r="D534" s="2" t="s">
        <v>2568</v>
      </c>
      <c r="E534" s="2" t="s">
        <v>2569</v>
      </c>
      <c r="F534" s="2" t="s">
        <v>2570</v>
      </c>
      <c r="G534" s="2" t="s">
        <v>2571</v>
      </c>
      <c r="H534" s="2"/>
      <c r="I534" s="2" t="s">
        <v>815</v>
      </c>
      <c r="J534" s="2" t="s">
        <v>340</v>
      </c>
      <c r="K534" s="2" t="s">
        <v>2572</v>
      </c>
      <c r="L534" s="2" t="s">
        <v>4635</v>
      </c>
      <c r="M534" s="26" t="s">
        <v>4685</v>
      </c>
      <c r="N534" s="3">
        <v>41835</v>
      </c>
      <c r="O534" s="2" t="s">
        <v>2755</v>
      </c>
      <c r="P534" s="2" t="s">
        <v>2176</v>
      </c>
      <c r="Q534" s="2" t="s">
        <v>2756</v>
      </c>
      <c r="R534" s="2" t="s">
        <v>693</v>
      </c>
      <c r="S534" s="2" t="s">
        <v>2757</v>
      </c>
      <c r="T534" s="2" t="s">
        <v>620</v>
      </c>
      <c r="U534" s="2" t="s">
        <v>4641</v>
      </c>
      <c r="V534" s="2">
        <v>0.02</v>
      </c>
      <c r="W534" s="2">
        <v>1545</v>
      </c>
      <c r="X534" s="2">
        <f>V534*454/W534</f>
        <v>5.8770226537216827E-3</v>
      </c>
      <c r="Y534" s="11">
        <v>1680</v>
      </c>
      <c r="Z534" s="17">
        <f t="shared" si="12"/>
        <v>9.5140063689320389E-2</v>
      </c>
      <c r="AA534" s="2" t="s">
        <v>351</v>
      </c>
      <c r="AB534" s="2" t="s">
        <v>40</v>
      </c>
      <c r="AC534" s="2" t="s">
        <v>41</v>
      </c>
      <c r="AD534" s="2" t="s">
        <v>42</v>
      </c>
      <c r="AE534" s="2" t="s">
        <v>43</v>
      </c>
      <c r="AF534" s="2"/>
      <c r="AG534" s="4"/>
    </row>
    <row r="535" spans="1:33" x14ac:dyDescent="0.25">
      <c r="A535" s="2">
        <v>2016</v>
      </c>
      <c r="B535" s="2">
        <v>1576</v>
      </c>
      <c r="C535" s="2" t="s">
        <v>2171</v>
      </c>
      <c r="D535" s="2" t="s">
        <v>2172</v>
      </c>
      <c r="E535" s="2" t="s">
        <v>2173</v>
      </c>
      <c r="F535" s="2" t="s">
        <v>1062</v>
      </c>
      <c r="G535" s="2" t="s">
        <v>1063</v>
      </c>
      <c r="H535" s="2"/>
      <c r="I535" s="2" t="s">
        <v>153</v>
      </c>
      <c r="J535" s="2" t="s">
        <v>291</v>
      </c>
      <c r="K535" s="2" t="s">
        <v>2174</v>
      </c>
      <c r="L535" s="2" t="s">
        <v>4635</v>
      </c>
      <c r="M535" s="2" t="s">
        <v>4685</v>
      </c>
      <c r="N535" s="3">
        <v>42447</v>
      </c>
      <c r="O535" s="2" t="s">
        <v>4365</v>
      </c>
      <c r="P535" s="2" t="s">
        <v>2176</v>
      </c>
      <c r="Q535" s="2" t="s">
        <v>35</v>
      </c>
      <c r="R535" s="2" t="s">
        <v>693</v>
      </c>
      <c r="S535" s="2" t="s">
        <v>4366</v>
      </c>
      <c r="T535" s="2" t="s">
        <v>4392</v>
      </c>
      <c r="U535" s="2" t="s">
        <v>4641</v>
      </c>
      <c r="V535" s="2">
        <v>0.02</v>
      </c>
      <c r="W535" s="2">
        <v>1535</v>
      </c>
      <c r="X535" s="23">
        <f>V535*454/W535</f>
        <v>5.9153094462540716E-3</v>
      </c>
      <c r="Y535" s="7">
        <v>1680</v>
      </c>
      <c r="Z535" s="17">
        <f t="shared" si="12"/>
        <v>9.575986866449511E-2</v>
      </c>
      <c r="AA535" s="2" t="s">
        <v>2180</v>
      </c>
      <c r="AB535" s="2" t="s">
        <v>1291</v>
      </c>
      <c r="AC535" s="2" t="s">
        <v>3332</v>
      </c>
      <c r="AD535" s="2" t="s">
        <v>43</v>
      </c>
      <c r="AE535" s="2" t="s">
        <v>42</v>
      </c>
      <c r="AF535" s="2"/>
      <c r="AG535" s="4"/>
    </row>
    <row r="536" spans="1:33" x14ac:dyDescent="0.25">
      <c r="A536" s="2">
        <v>2016</v>
      </c>
      <c r="B536" s="2">
        <v>1705</v>
      </c>
      <c r="C536" s="2" t="s">
        <v>3782</v>
      </c>
      <c r="D536" s="2" t="s">
        <v>3783</v>
      </c>
      <c r="E536" s="2" t="s">
        <v>3784</v>
      </c>
      <c r="F536" s="2" t="s">
        <v>2648</v>
      </c>
      <c r="G536" s="2" t="s">
        <v>2649</v>
      </c>
      <c r="H536" s="2"/>
      <c r="I536" s="2" t="s">
        <v>815</v>
      </c>
      <c r="J536" s="2" t="s">
        <v>203</v>
      </c>
      <c r="K536" s="2" t="s">
        <v>3785</v>
      </c>
      <c r="L536" s="2" t="s">
        <v>4635</v>
      </c>
      <c r="M536" s="2" t="s">
        <v>4685</v>
      </c>
      <c r="N536" s="3">
        <v>42397</v>
      </c>
      <c r="O536" s="2" t="s">
        <v>3786</v>
      </c>
      <c r="P536" s="2" t="s">
        <v>3787</v>
      </c>
      <c r="Q536" s="2" t="s">
        <v>35</v>
      </c>
      <c r="R536" s="2" t="s">
        <v>1894</v>
      </c>
      <c r="S536" s="2" t="s">
        <v>4209</v>
      </c>
      <c r="T536" s="2" t="s">
        <v>3659</v>
      </c>
      <c r="U536" s="2" t="s">
        <v>4642</v>
      </c>
      <c r="V536" s="2">
        <v>0.01</v>
      </c>
      <c r="W536" s="2">
        <v>1627</v>
      </c>
      <c r="X536" s="23">
        <v>0.01</v>
      </c>
      <c r="Y536" s="9">
        <v>1680</v>
      </c>
      <c r="Z536" s="17">
        <f t="shared" si="12"/>
        <v>0.1618848</v>
      </c>
      <c r="AA536" s="2" t="s">
        <v>861</v>
      </c>
      <c r="AB536" s="2" t="s">
        <v>1291</v>
      </c>
      <c r="AC536" s="2" t="s">
        <v>3332</v>
      </c>
      <c r="AD536" s="2" t="s">
        <v>43</v>
      </c>
      <c r="AE536" s="2" t="s">
        <v>42</v>
      </c>
      <c r="AF536" s="2"/>
      <c r="AG536" s="4"/>
    </row>
    <row r="537" spans="1:33" x14ac:dyDescent="0.25">
      <c r="A537" s="2">
        <v>2014</v>
      </c>
      <c r="B537" s="2">
        <v>2025</v>
      </c>
      <c r="C537" s="2" t="s">
        <v>2171</v>
      </c>
      <c r="D537" s="2" t="s">
        <v>2172</v>
      </c>
      <c r="E537" s="2" t="s">
        <v>2173</v>
      </c>
      <c r="F537" s="2" t="s">
        <v>1062</v>
      </c>
      <c r="G537" s="2" t="s">
        <v>1063</v>
      </c>
      <c r="H537" s="2"/>
      <c r="I537" s="2" t="s">
        <v>153</v>
      </c>
      <c r="J537" s="2" t="s">
        <v>293</v>
      </c>
      <c r="K537" s="2" t="s">
        <v>2174</v>
      </c>
      <c r="L537" s="2" t="s">
        <v>4635</v>
      </c>
      <c r="M537" s="2" t="s">
        <v>4685</v>
      </c>
      <c r="N537" s="3">
        <v>41981</v>
      </c>
      <c r="O537" s="2" t="s">
        <v>2175</v>
      </c>
      <c r="P537" s="2" t="s">
        <v>2176</v>
      </c>
      <c r="Q537" s="2" t="s">
        <v>2177</v>
      </c>
      <c r="R537" s="2" t="s">
        <v>693</v>
      </c>
      <c r="S537" s="2" t="s">
        <v>2578</v>
      </c>
      <c r="T537" s="2" t="s">
        <v>590</v>
      </c>
      <c r="U537" s="2" t="s">
        <v>4641</v>
      </c>
      <c r="V537" s="2">
        <v>0.04</v>
      </c>
      <c r="W537" s="2">
        <v>1551</v>
      </c>
      <c r="X537" s="23">
        <f t="shared" ref="X537:X545" si="13">V537*454/W537</f>
        <v>1.1708575112830431E-2</v>
      </c>
      <c r="Y537" s="7">
        <v>1680</v>
      </c>
      <c r="Z537" s="17">
        <f t="shared" si="12"/>
        <v>0.18954403404255318</v>
      </c>
      <c r="AA537" s="2" t="s">
        <v>2180</v>
      </c>
      <c r="AB537" s="2" t="s">
        <v>1291</v>
      </c>
      <c r="AC537" s="2" t="s">
        <v>41</v>
      </c>
      <c r="AD537" s="2" t="s">
        <v>42</v>
      </c>
      <c r="AE537" s="2" t="s">
        <v>43</v>
      </c>
      <c r="AF537" s="2"/>
      <c r="AG537" s="4"/>
    </row>
    <row r="538" spans="1:33" x14ac:dyDescent="0.25">
      <c r="A538" s="2">
        <v>2014</v>
      </c>
      <c r="B538" s="2">
        <v>2041</v>
      </c>
      <c r="C538" s="2" t="s">
        <v>2171</v>
      </c>
      <c r="D538" s="2" t="s">
        <v>2172</v>
      </c>
      <c r="E538" s="2" t="s">
        <v>2173</v>
      </c>
      <c r="F538" s="2" t="s">
        <v>1062</v>
      </c>
      <c r="G538" s="2" t="s">
        <v>1063</v>
      </c>
      <c r="H538" s="2"/>
      <c r="I538" s="2" t="s">
        <v>153</v>
      </c>
      <c r="J538" s="2" t="s">
        <v>293</v>
      </c>
      <c r="K538" s="2" t="s">
        <v>2174</v>
      </c>
      <c r="L538" s="2" t="s">
        <v>4635</v>
      </c>
      <c r="M538" s="2" t="s">
        <v>4685</v>
      </c>
      <c r="N538" s="3">
        <v>41983</v>
      </c>
      <c r="O538" s="2" t="s">
        <v>2175</v>
      </c>
      <c r="P538" s="2" t="s">
        <v>2176</v>
      </c>
      <c r="Q538" s="2" t="s">
        <v>2177</v>
      </c>
      <c r="R538" s="2" t="s">
        <v>693</v>
      </c>
      <c r="S538" s="2" t="s">
        <v>2578</v>
      </c>
      <c r="T538" s="2" t="s">
        <v>590</v>
      </c>
      <c r="U538" s="2" t="s">
        <v>4641</v>
      </c>
      <c r="V538" s="2">
        <v>0.04</v>
      </c>
      <c r="W538" s="2">
        <v>1551</v>
      </c>
      <c r="X538" s="23">
        <f t="shared" si="13"/>
        <v>1.1708575112830431E-2</v>
      </c>
      <c r="Y538" s="7">
        <v>1680</v>
      </c>
      <c r="Z538" s="17">
        <f t="shared" si="12"/>
        <v>0.18954403404255318</v>
      </c>
      <c r="AA538" s="2" t="s">
        <v>2180</v>
      </c>
      <c r="AB538" s="2" t="s">
        <v>1291</v>
      </c>
      <c r="AC538" s="2" t="s">
        <v>41</v>
      </c>
      <c r="AD538" s="2" t="s">
        <v>42</v>
      </c>
      <c r="AE538" s="2" t="s">
        <v>43</v>
      </c>
      <c r="AF538" s="2"/>
      <c r="AG538" s="4"/>
    </row>
    <row r="539" spans="1:33" x14ac:dyDescent="0.25">
      <c r="A539" s="2">
        <v>2014</v>
      </c>
      <c r="B539" s="2">
        <v>2055</v>
      </c>
      <c r="C539" s="2" t="s">
        <v>2171</v>
      </c>
      <c r="D539" s="2" t="s">
        <v>2172</v>
      </c>
      <c r="E539" s="2" t="s">
        <v>2173</v>
      </c>
      <c r="F539" s="2" t="s">
        <v>1062</v>
      </c>
      <c r="G539" s="2" t="s">
        <v>1063</v>
      </c>
      <c r="H539" s="2"/>
      <c r="I539" s="2" t="s">
        <v>153</v>
      </c>
      <c r="J539" s="2" t="s">
        <v>293</v>
      </c>
      <c r="K539" s="2" t="s">
        <v>2174</v>
      </c>
      <c r="L539" s="2" t="s">
        <v>4635</v>
      </c>
      <c r="M539" s="2" t="s">
        <v>4685</v>
      </c>
      <c r="N539" s="3">
        <v>41984</v>
      </c>
      <c r="O539" s="2" t="s">
        <v>2175</v>
      </c>
      <c r="P539" s="2" t="s">
        <v>2176</v>
      </c>
      <c r="Q539" s="2" t="s">
        <v>2177</v>
      </c>
      <c r="R539" s="2" t="s">
        <v>693</v>
      </c>
      <c r="S539" s="2" t="s">
        <v>2578</v>
      </c>
      <c r="T539" s="2" t="s">
        <v>590</v>
      </c>
      <c r="U539" s="2" t="s">
        <v>4641</v>
      </c>
      <c r="V539" s="2">
        <v>0.04</v>
      </c>
      <c r="W539" s="2">
        <v>1551</v>
      </c>
      <c r="X539" s="23">
        <f t="shared" si="13"/>
        <v>1.1708575112830431E-2</v>
      </c>
      <c r="Y539" s="7">
        <v>1680</v>
      </c>
      <c r="Z539" s="17">
        <f t="shared" si="12"/>
        <v>0.18954403404255318</v>
      </c>
      <c r="AA539" s="2" t="s">
        <v>2180</v>
      </c>
      <c r="AB539" s="2" t="s">
        <v>1291</v>
      </c>
      <c r="AC539" s="2" t="s">
        <v>41</v>
      </c>
      <c r="AD539" s="2" t="s">
        <v>42</v>
      </c>
      <c r="AE539" s="2" t="s">
        <v>43</v>
      </c>
      <c r="AF539" s="2"/>
      <c r="AG539" s="4"/>
    </row>
    <row r="540" spans="1:33" x14ac:dyDescent="0.25">
      <c r="A540" s="2">
        <v>2014</v>
      </c>
      <c r="B540" s="2">
        <v>2016</v>
      </c>
      <c r="C540" s="2" t="s">
        <v>2171</v>
      </c>
      <c r="D540" s="2" t="s">
        <v>2172</v>
      </c>
      <c r="E540" s="2" t="s">
        <v>2173</v>
      </c>
      <c r="F540" s="2" t="s">
        <v>1062</v>
      </c>
      <c r="G540" s="2" t="s">
        <v>1063</v>
      </c>
      <c r="H540" s="2"/>
      <c r="I540" s="2" t="s">
        <v>153</v>
      </c>
      <c r="J540" s="2" t="s">
        <v>203</v>
      </c>
      <c r="K540" s="2" t="s">
        <v>2174</v>
      </c>
      <c r="L540" s="2" t="s">
        <v>4635</v>
      </c>
      <c r="M540" s="2" t="s">
        <v>4685</v>
      </c>
      <c r="N540" s="3">
        <v>41981</v>
      </c>
      <c r="O540" s="2" t="s">
        <v>2175</v>
      </c>
      <c r="P540" s="2" t="s">
        <v>2176</v>
      </c>
      <c r="Q540" s="2" t="s">
        <v>2177</v>
      </c>
      <c r="R540" s="2" t="s">
        <v>693</v>
      </c>
      <c r="S540" s="2" t="s">
        <v>2688</v>
      </c>
      <c r="T540" s="2" t="s">
        <v>607</v>
      </c>
      <c r="U540" s="2" t="s">
        <v>4641</v>
      </c>
      <c r="V540" s="2">
        <v>0.06</v>
      </c>
      <c r="W540" s="2">
        <v>1590</v>
      </c>
      <c r="X540" s="23">
        <f t="shared" si="13"/>
        <v>1.7132075471698111E-2</v>
      </c>
      <c r="Y540" s="7">
        <v>1680</v>
      </c>
      <c r="Z540" s="17">
        <f t="shared" si="12"/>
        <v>0.2773422611320755</v>
      </c>
      <c r="AA540" s="2" t="s">
        <v>2180</v>
      </c>
      <c r="AB540" s="2" t="s">
        <v>1291</v>
      </c>
      <c r="AC540" s="2" t="s">
        <v>41</v>
      </c>
      <c r="AD540" s="2" t="s">
        <v>42</v>
      </c>
      <c r="AE540" s="2" t="s">
        <v>43</v>
      </c>
      <c r="AF540" s="2"/>
      <c r="AG540" s="4"/>
    </row>
    <row r="541" spans="1:33" x14ac:dyDescent="0.25">
      <c r="A541" s="2">
        <v>2014</v>
      </c>
      <c r="B541" s="2">
        <v>2032</v>
      </c>
      <c r="C541" s="2" t="s">
        <v>2171</v>
      </c>
      <c r="D541" s="2" t="s">
        <v>2172</v>
      </c>
      <c r="E541" s="2" t="s">
        <v>2173</v>
      </c>
      <c r="F541" s="2" t="s">
        <v>1062</v>
      </c>
      <c r="G541" s="2" t="s">
        <v>1063</v>
      </c>
      <c r="H541" s="2"/>
      <c r="I541" s="2" t="s">
        <v>153</v>
      </c>
      <c r="J541" s="2" t="s">
        <v>203</v>
      </c>
      <c r="K541" s="2" t="s">
        <v>2174</v>
      </c>
      <c r="L541" s="2" t="s">
        <v>4635</v>
      </c>
      <c r="M541" s="2" t="s">
        <v>4685</v>
      </c>
      <c r="N541" s="3">
        <v>41983</v>
      </c>
      <c r="O541" s="2" t="s">
        <v>2175</v>
      </c>
      <c r="P541" s="2" t="s">
        <v>2176</v>
      </c>
      <c r="Q541" s="2" t="s">
        <v>2177</v>
      </c>
      <c r="R541" s="2" t="s">
        <v>693</v>
      </c>
      <c r="S541" s="2" t="s">
        <v>2688</v>
      </c>
      <c r="T541" s="2" t="s">
        <v>607</v>
      </c>
      <c r="U541" s="2" t="s">
        <v>4641</v>
      </c>
      <c r="V541" s="2">
        <v>0.06</v>
      </c>
      <c r="W541" s="2">
        <v>1590</v>
      </c>
      <c r="X541" s="23">
        <f t="shared" si="13"/>
        <v>1.7132075471698111E-2</v>
      </c>
      <c r="Y541" s="7">
        <v>1680</v>
      </c>
      <c r="Z541" s="17">
        <f t="shared" si="12"/>
        <v>0.2773422611320755</v>
      </c>
      <c r="AA541" s="2" t="s">
        <v>2180</v>
      </c>
      <c r="AB541" s="2" t="s">
        <v>1291</v>
      </c>
      <c r="AC541" s="2" t="s">
        <v>41</v>
      </c>
      <c r="AD541" s="2" t="s">
        <v>42</v>
      </c>
      <c r="AE541" s="2" t="s">
        <v>43</v>
      </c>
      <c r="AF541" s="2"/>
      <c r="AG541" s="4"/>
    </row>
    <row r="542" spans="1:33" x14ac:dyDescent="0.25">
      <c r="A542" s="2">
        <v>2014</v>
      </c>
      <c r="B542" s="2">
        <v>2047</v>
      </c>
      <c r="C542" s="2" t="s">
        <v>2171</v>
      </c>
      <c r="D542" s="2" t="s">
        <v>2172</v>
      </c>
      <c r="E542" s="2" t="s">
        <v>2173</v>
      </c>
      <c r="F542" s="2" t="s">
        <v>1062</v>
      </c>
      <c r="G542" s="2" t="s">
        <v>1063</v>
      </c>
      <c r="H542" s="2"/>
      <c r="I542" s="2" t="s">
        <v>153</v>
      </c>
      <c r="J542" s="2" t="s">
        <v>203</v>
      </c>
      <c r="K542" s="2" t="s">
        <v>2174</v>
      </c>
      <c r="L542" s="2" t="s">
        <v>4635</v>
      </c>
      <c r="M542" s="2" t="s">
        <v>4685</v>
      </c>
      <c r="N542" s="3">
        <v>41984</v>
      </c>
      <c r="O542" s="2" t="s">
        <v>2175</v>
      </c>
      <c r="P542" s="2" t="s">
        <v>2176</v>
      </c>
      <c r="Q542" s="2" t="s">
        <v>2177</v>
      </c>
      <c r="R542" s="2" t="s">
        <v>693</v>
      </c>
      <c r="S542" s="2" t="s">
        <v>2688</v>
      </c>
      <c r="T542" s="2" t="s">
        <v>607</v>
      </c>
      <c r="U542" s="2" t="s">
        <v>4641</v>
      </c>
      <c r="V542" s="2">
        <v>0.06</v>
      </c>
      <c r="W542" s="2">
        <v>1590</v>
      </c>
      <c r="X542" s="23">
        <f t="shared" si="13"/>
        <v>1.7132075471698111E-2</v>
      </c>
      <c r="Y542" s="7">
        <v>1680</v>
      </c>
      <c r="Z542" s="17">
        <f t="shared" si="12"/>
        <v>0.2773422611320755</v>
      </c>
      <c r="AA542" s="2" t="s">
        <v>2180</v>
      </c>
      <c r="AB542" s="2" t="s">
        <v>1291</v>
      </c>
      <c r="AC542" s="2" t="s">
        <v>41</v>
      </c>
      <c r="AD542" s="2" t="s">
        <v>42</v>
      </c>
      <c r="AE542" s="2" t="s">
        <v>43</v>
      </c>
      <c r="AF542" s="2"/>
      <c r="AG542" s="4"/>
    </row>
    <row r="543" spans="1:33" x14ac:dyDescent="0.25">
      <c r="A543" s="2">
        <v>2014</v>
      </c>
      <c r="B543" s="2">
        <v>2023</v>
      </c>
      <c r="C543" s="2" t="s">
        <v>2171</v>
      </c>
      <c r="D543" s="2" t="s">
        <v>2172</v>
      </c>
      <c r="E543" s="2" t="s">
        <v>2173</v>
      </c>
      <c r="F543" s="2" t="s">
        <v>1062</v>
      </c>
      <c r="G543" s="2" t="s">
        <v>1063</v>
      </c>
      <c r="H543" s="2"/>
      <c r="I543" s="2" t="s">
        <v>153</v>
      </c>
      <c r="J543" s="2" t="s">
        <v>289</v>
      </c>
      <c r="K543" s="2" t="s">
        <v>2174</v>
      </c>
      <c r="L543" s="2" t="s">
        <v>4635</v>
      </c>
      <c r="M543" s="2" t="s">
        <v>4685</v>
      </c>
      <c r="N543" s="3">
        <v>41981</v>
      </c>
      <c r="O543" s="2" t="s">
        <v>2175</v>
      </c>
      <c r="P543" s="2" t="s">
        <v>2176</v>
      </c>
      <c r="Q543" s="2" t="s">
        <v>2177</v>
      </c>
      <c r="R543" s="2" t="s">
        <v>693</v>
      </c>
      <c r="S543" s="2" t="s">
        <v>2578</v>
      </c>
      <c r="T543" s="2" t="s">
        <v>607</v>
      </c>
      <c r="U543" s="2" t="s">
        <v>4641</v>
      </c>
      <c r="V543" s="2">
        <v>0.06</v>
      </c>
      <c r="W543" s="2">
        <v>1551</v>
      </c>
      <c r="X543" s="23">
        <f t="shared" si="13"/>
        <v>1.7562862669245647E-2</v>
      </c>
      <c r="Y543" s="7">
        <v>1680</v>
      </c>
      <c r="Z543" s="17">
        <f t="shared" si="12"/>
        <v>0.28431605106382979</v>
      </c>
      <c r="AA543" s="2" t="s">
        <v>2180</v>
      </c>
      <c r="AB543" s="2" t="s">
        <v>1291</v>
      </c>
      <c r="AC543" s="2" t="s">
        <v>41</v>
      </c>
      <c r="AD543" s="2" t="s">
        <v>42</v>
      </c>
      <c r="AE543" s="2" t="s">
        <v>43</v>
      </c>
      <c r="AF543" s="2"/>
      <c r="AG543" s="4"/>
    </row>
    <row r="544" spans="1:33" x14ac:dyDescent="0.25">
      <c r="A544" s="2">
        <v>2014</v>
      </c>
      <c r="B544" s="2">
        <v>2038</v>
      </c>
      <c r="C544" s="2" t="s">
        <v>2171</v>
      </c>
      <c r="D544" s="2" t="s">
        <v>2172</v>
      </c>
      <c r="E544" s="2" t="s">
        <v>2173</v>
      </c>
      <c r="F544" s="2" t="s">
        <v>1062</v>
      </c>
      <c r="G544" s="2" t="s">
        <v>1063</v>
      </c>
      <c r="H544" s="2"/>
      <c r="I544" s="2" t="s">
        <v>153</v>
      </c>
      <c r="J544" s="2" t="s">
        <v>289</v>
      </c>
      <c r="K544" s="2" t="s">
        <v>2174</v>
      </c>
      <c r="L544" s="2" t="s">
        <v>4635</v>
      </c>
      <c r="M544" s="2" t="s">
        <v>4685</v>
      </c>
      <c r="N544" s="3">
        <v>41983</v>
      </c>
      <c r="O544" s="2" t="s">
        <v>2175</v>
      </c>
      <c r="P544" s="2" t="s">
        <v>2176</v>
      </c>
      <c r="Q544" s="2" t="s">
        <v>2177</v>
      </c>
      <c r="R544" s="2" t="s">
        <v>693</v>
      </c>
      <c r="S544" s="2" t="s">
        <v>2578</v>
      </c>
      <c r="T544" s="2" t="s">
        <v>607</v>
      </c>
      <c r="U544" s="2" t="s">
        <v>4641</v>
      </c>
      <c r="V544" s="2">
        <v>0.06</v>
      </c>
      <c r="W544" s="2">
        <v>1551</v>
      </c>
      <c r="X544" s="23">
        <f t="shared" si="13"/>
        <v>1.7562862669245647E-2</v>
      </c>
      <c r="Y544" s="7">
        <v>1680</v>
      </c>
      <c r="Z544" s="17">
        <f t="shared" si="12"/>
        <v>0.28431605106382979</v>
      </c>
      <c r="AA544" s="2" t="s">
        <v>2180</v>
      </c>
      <c r="AB544" s="2" t="s">
        <v>1291</v>
      </c>
      <c r="AC544" s="2" t="s">
        <v>41</v>
      </c>
      <c r="AD544" s="2" t="s">
        <v>42</v>
      </c>
      <c r="AE544" s="2" t="s">
        <v>43</v>
      </c>
      <c r="AF544" s="2"/>
      <c r="AG544" s="4"/>
    </row>
    <row r="545" spans="1:33" x14ac:dyDescent="0.25">
      <c r="A545" s="2">
        <v>2014</v>
      </c>
      <c r="B545" s="2">
        <v>2052</v>
      </c>
      <c r="C545" s="2" t="s">
        <v>2171</v>
      </c>
      <c r="D545" s="2" t="s">
        <v>2172</v>
      </c>
      <c r="E545" s="2" t="s">
        <v>2173</v>
      </c>
      <c r="F545" s="2" t="s">
        <v>1062</v>
      </c>
      <c r="G545" s="2" t="s">
        <v>1063</v>
      </c>
      <c r="H545" s="2"/>
      <c r="I545" s="2" t="s">
        <v>153</v>
      </c>
      <c r="J545" s="2" t="s">
        <v>289</v>
      </c>
      <c r="K545" s="2" t="s">
        <v>2174</v>
      </c>
      <c r="L545" s="2" t="s">
        <v>4635</v>
      </c>
      <c r="M545" s="2" t="s">
        <v>4685</v>
      </c>
      <c r="N545" s="3">
        <v>41984</v>
      </c>
      <c r="O545" s="2" t="s">
        <v>2175</v>
      </c>
      <c r="P545" s="2" t="s">
        <v>2176</v>
      </c>
      <c r="Q545" s="2" t="s">
        <v>2177</v>
      </c>
      <c r="R545" s="2" t="s">
        <v>693</v>
      </c>
      <c r="S545" s="2" t="s">
        <v>2578</v>
      </c>
      <c r="T545" s="2" t="s">
        <v>607</v>
      </c>
      <c r="U545" s="2" t="s">
        <v>4641</v>
      </c>
      <c r="V545" s="2">
        <v>0.06</v>
      </c>
      <c r="W545" s="2">
        <v>1551</v>
      </c>
      <c r="X545" s="23">
        <f t="shared" si="13"/>
        <v>1.7562862669245647E-2</v>
      </c>
      <c r="Y545" s="7">
        <v>1680</v>
      </c>
      <c r="Z545" s="17">
        <f t="shared" si="12"/>
        <v>0.28431605106382979</v>
      </c>
      <c r="AA545" s="2" t="s">
        <v>2180</v>
      </c>
      <c r="AB545" s="2" t="s">
        <v>1291</v>
      </c>
      <c r="AC545" s="2" t="s">
        <v>41</v>
      </c>
      <c r="AD545" s="2" t="s">
        <v>42</v>
      </c>
      <c r="AE545" s="2" t="s">
        <v>43</v>
      </c>
      <c r="AF545" s="2"/>
      <c r="AG545" s="4"/>
    </row>
    <row r="546" spans="1:33" x14ac:dyDescent="0.25">
      <c r="A546" s="2">
        <v>2016</v>
      </c>
      <c r="B546" s="2">
        <v>1673</v>
      </c>
      <c r="C546" s="2" t="s">
        <v>3949</v>
      </c>
      <c r="D546" s="2" t="s">
        <v>3950</v>
      </c>
      <c r="E546" s="2" t="s">
        <v>3951</v>
      </c>
      <c r="F546" s="2" t="s">
        <v>3779</v>
      </c>
      <c r="G546" s="2" t="s">
        <v>3952</v>
      </c>
      <c r="H546" s="2"/>
      <c r="I546" s="2" t="s">
        <v>815</v>
      </c>
      <c r="J546" s="2" t="s">
        <v>293</v>
      </c>
      <c r="K546" s="2" t="s">
        <v>3953</v>
      </c>
      <c r="L546" s="2" t="s">
        <v>4635</v>
      </c>
      <c r="M546" s="2" t="s">
        <v>4685</v>
      </c>
      <c r="N546" s="3">
        <v>42613</v>
      </c>
      <c r="O546" s="2" t="s">
        <v>3954</v>
      </c>
      <c r="P546" s="2" t="s">
        <v>1231</v>
      </c>
      <c r="Q546" s="2" t="s">
        <v>35</v>
      </c>
      <c r="R546" s="2" t="s">
        <v>1894</v>
      </c>
      <c r="S546" s="2" t="s">
        <v>4268</v>
      </c>
      <c r="T546" s="2" t="s">
        <v>1942</v>
      </c>
      <c r="U546" s="2" t="s">
        <v>4642</v>
      </c>
      <c r="V546" s="2">
        <v>0.02</v>
      </c>
      <c r="W546" s="2">
        <v>1451</v>
      </c>
      <c r="X546" s="23">
        <v>0.02</v>
      </c>
      <c r="Y546" s="7">
        <v>1680</v>
      </c>
      <c r="Z546" s="17">
        <f t="shared" si="12"/>
        <v>0.32376959999999999</v>
      </c>
      <c r="AA546" s="2" t="s">
        <v>351</v>
      </c>
      <c r="AB546" s="2" t="s">
        <v>40</v>
      </c>
      <c r="AC546" s="2" t="s">
        <v>3332</v>
      </c>
      <c r="AD546" s="2" t="s">
        <v>43</v>
      </c>
      <c r="AE546" s="2" t="s">
        <v>42</v>
      </c>
      <c r="AF546" s="2"/>
      <c r="AG546" s="4"/>
    </row>
    <row r="547" spans="1:33" x14ac:dyDescent="0.25">
      <c r="A547" s="2">
        <v>2016</v>
      </c>
      <c r="B547" s="2">
        <v>897</v>
      </c>
      <c r="C547" s="2" t="s">
        <v>3782</v>
      </c>
      <c r="D547" s="2" t="s">
        <v>3783</v>
      </c>
      <c r="E547" s="2" t="s">
        <v>3784</v>
      </c>
      <c r="F547" s="2" t="s">
        <v>2648</v>
      </c>
      <c r="G547" s="2" t="s">
        <v>2649</v>
      </c>
      <c r="H547" s="2"/>
      <c r="I547" s="2" t="s">
        <v>815</v>
      </c>
      <c r="J547" s="2" t="s">
        <v>293</v>
      </c>
      <c r="K547" s="2" t="s">
        <v>3785</v>
      </c>
      <c r="L547" s="2" t="s">
        <v>4635</v>
      </c>
      <c r="M547" s="2" t="s">
        <v>4685</v>
      </c>
      <c r="N547" s="3">
        <v>42397</v>
      </c>
      <c r="O547" s="2" t="s">
        <v>3786</v>
      </c>
      <c r="P547" s="2" t="s">
        <v>3787</v>
      </c>
      <c r="Q547" s="2" t="s">
        <v>35</v>
      </c>
      <c r="R547" s="2" t="s">
        <v>1894</v>
      </c>
      <c r="S547" s="2" t="s">
        <v>3902</v>
      </c>
      <c r="T547" s="2" t="s">
        <v>1942</v>
      </c>
      <c r="U547" s="2" t="s">
        <v>4642</v>
      </c>
      <c r="V547" s="2">
        <v>0.02</v>
      </c>
      <c r="W547" s="2">
        <v>1544</v>
      </c>
      <c r="X547" s="23">
        <v>0.02</v>
      </c>
      <c r="Y547" s="9">
        <v>1680</v>
      </c>
      <c r="Z547" s="17">
        <f t="shared" si="12"/>
        <v>0.32376959999999999</v>
      </c>
      <c r="AA547" s="2" t="s">
        <v>861</v>
      </c>
      <c r="AB547" s="2" t="s">
        <v>1291</v>
      </c>
      <c r="AC547" s="2" t="s">
        <v>3332</v>
      </c>
      <c r="AD547" s="2" t="s">
        <v>43</v>
      </c>
      <c r="AE547" s="2" t="s">
        <v>42</v>
      </c>
      <c r="AF547" s="2"/>
      <c r="AG547" s="4"/>
    </row>
    <row r="548" spans="1:33" x14ac:dyDescent="0.25">
      <c r="A548" s="2">
        <v>2016</v>
      </c>
      <c r="B548" s="2">
        <v>901</v>
      </c>
      <c r="C548" s="2" t="s">
        <v>3782</v>
      </c>
      <c r="D548" s="2" t="s">
        <v>3783</v>
      </c>
      <c r="E548" s="2" t="s">
        <v>3784</v>
      </c>
      <c r="F548" s="2" t="s">
        <v>2648</v>
      </c>
      <c r="G548" s="2" t="s">
        <v>2649</v>
      </c>
      <c r="H548" s="2"/>
      <c r="I548" s="2" t="s">
        <v>815</v>
      </c>
      <c r="J548" s="2" t="s">
        <v>340</v>
      </c>
      <c r="K548" s="2" t="s">
        <v>3785</v>
      </c>
      <c r="L548" s="2" t="s">
        <v>4635</v>
      </c>
      <c r="M548" s="2" t="s">
        <v>4685</v>
      </c>
      <c r="N548" s="3">
        <v>42397</v>
      </c>
      <c r="O548" s="2" t="s">
        <v>3921</v>
      </c>
      <c r="P548" s="2" t="s">
        <v>3787</v>
      </c>
      <c r="Q548" s="2" t="s">
        <v>35</v>
      </c>
      <c r="R548" s="2" t="s">
        <v>1894</v>
      </c>
      <c r="S548" s="2" t="s">
        <v>3409</v>
      </c>
      <c r="T548" s="2" t="s">
        <v>1942</v>
      </c>
      <c r="U548" s="2" t="s">
        <v>4642</v>
      </c>
      <c r="V548" s="2">
        <v>0.02</v>
      </c>
      <c r="W548" s="2">
        <v>1617</v>
      </c>
      <c r="X548" s="23">
        <v>0.02</v>
      </c>
      <c r="Y548" s="9">
        <v>1680</v>
      </c>
      <c r="Z548" s="17">
        <f t="shared" si="12"/>
        <v>0.32376959999999999</v>
      </c>
      <c r="AA548" s="2" t="s">
        <v>861</v>
      </c>
      <c r="AB548" s="2" t="s">
        <v>1291</v>
      </c>
      <c r="AC548" s="2" t="s">
        <v>3332</v>
      </c>
      <c r="AD548" s="2" t="s">
        <v>43</v>
      </c>
      <c r="AE548" s="2" t="s">
        <v>42</v>
      </c>
      <c r="AF548" s="2"/>
      <c r="AG548" s="4"/>
    </row>
    <row r="549" spans="1:33" x14ac:dyDescent="0.25">
      <c r="A549" s="2">
        <v>2016</v>
      </c>
      <c r="B549" s="2">
        <v>1567</v>
      </c>
      <c r="C549" s="2" t="s">
        <v>2171</v>
      </c>
      <c r="D549" s="2" t="s">
        <v>2172</v>
      </c>
      <c r="E549" s="2" t="s">
        <v>2173</v>
      </c>
      <c r="F549" s="2" t="s">
        <v>1062</v>
      </c>
      <c r="G549" s="2" t="s">
        <v>1063</v>
      </c>
      <c r="H549" s="2"/>
      <c r="I549" s="2" t="s">
        <v>153</v>
      </c>
      <c r="J549" s="2" t="s">
        <v>203</v>
      </c>
      <c r="K549" s="2" t="s">
        <v>2174</v>
      </c>
      <c r="L549" s="2" t="s">
        <v>4635</v>
      </c>
      <c r="M549" s="2" t="s">
        <v>4685</v>
      </c>
      <c r="N549" s="3">
        <v>42438</v>
      </c>
      <c r="O549" s="2" t="s">
        <v>4233</v>
      </c>
      <c r="P549" s="2" t="s">
        <v>2176</v>
      </c>
      <c r="Q549" s="2" t="s">
        <v>35</v>
      </c>
      <c r="R549" s="2" t="s">
        <v>693</v>
      </c>
      <c r="S549" s="2" t="s">
        <v>4234</v>
      </c>
      <c r="T549" s="2" t="s">
        <v>622</v>
      </c>
      <c r="U549" s="2" t="s">
        <v>4641</v>
      </c>
      <c r="V549" s="2">
        <v>0.08</v>
      </c>
      <c r="W549" s="2">
        <v>1481</v>
      </c>
      <c r="X549" s="23">
        <f>V549*454/W549</f>
        <v>2.4523970290344362E-2</v>
      </c>
      <c r="Y549" s="7">
        <v>1680</v>
      </c>
      <c r="Z549" s="17">
        <f t="shared" si="12"/>
        <v>0.3970058025658339</v>
      </c>
      <c r="AA549" s="2" t="s">
        <v>2180</v>
      </c>
      <c r="AB549" s="2" t="s">
        <v>1291</v>
      </c>
      <c r="AC549" s="2" t="s">
        <v>3332</v>
      </c>
      <c r="AD549" s="2" t="s">
        <v>43</v>
      </c>
      <c r="AE549" s="2" t="s">
        <v>42</v>
      </c>
      <c r="AF549" s="2"/>
      <c r="AG549" s="4"/>
    </row>
    <row r="550" spans="1:33" x14ac:dyDescent="0.25">
      <c r="A550" s="2">
        <v>2014</v>
      </c>
      <c r="B550" s="2">
        <v>2020</v>
      </c>
      <c r="C550" s="2" t="s">
        <v>2171</v>
      </c>
      <c r="D550" s="2" t="s">
        <v>2172</v>
      </c>
      <c r="E550" s="2" t="s">
        <v>2173</v>
      </c>
      <c r="F550" s="2" t="s">
        <v>1062</v>
      </c>
      <c r="G550" s="2" t="s">
        <v>1063</v>
      </c>
      <c r="H550" s="2"/>
      <c r="I550" s="2" t="s">
        <v>153</v>
      </c>
      <c r="J550" s="2" t="s">
        <v>206</v>
      </c>
      <c r="K550" s="2" t="s">
        <v>2174</v>
      </c>
      <c r="L550" s="2" t="s">
        <v>4635</v>
      </c>
      <c r="M550" s="2" t="s">
        <v>4685</v>
      </c>
      <c r="N550" s="3">
        <v>41981</v>
      </c>
      <c r="O550" s="2" t="s">
        <v>2175</v>
      </c>
      <c r="P550" s="2" t="s">
        <v>2176</v>
      </c>
      <c r="Q550" s="2" t="s">
        <v>2177</v>
      </c>
      <c r="R550" s="2" t="s">
        <v>693</v>
      </c>
      <c r="S550" s="2" t="s">
        <v>2178</v>
      </c>
      <c r="T550" s="2" t="s">
        <v>857</v>
      </c>
      <c r="U550" s="2" t="s">
        <v>4641</v>
      </c>
      <c r="V550" s="2">
        <v>0.1</v>
      </c>
      <c r="W550" s="2">
        <v>1557</v>
      </c>
      <c r="X550" s="23">
        <f>V550*454/W550</f>
        <v>2.9158638407193325E-2</v>
      </c>
      <c r="Y550" s="7">
        <v>1680</v>
      </c>
      <c r="Z550" s="17">
        <f t="shared" si="12"/>
        <v>0.47203403468208111</v>
      </c>
      <c r="AA550" s="2" t="s">
        <v>2180</v>
      </c>
      <c r="AB550" s="2" t="s">
        <v>1291</v>
      </c>
      <c r="AC550" s="2" t="s">
        <v>41</v>
      </c>
      <c r="AD550" s="2" t="s">
        <v>42</v>
      </c>
      <c r="AE550" s="2" t="s">
        <v>43</v>
      </c>
      <c r="AF550" s="2"/>
      <c r="AG550" s="4"/>
    </row>
    <row r="551" spans="1:33" x14ac:dyDescent="0.25">
      <c r="A551" s="2">
        <v>2014</v>
      </c>
      <c r="B551" s="2">
        <v>2035</v>
      </c>
      <c r="C551" s="2" t="s">
        <v>2171</v>
      </c>
      <c r="D551" s="2" t="s">
        <v>2172</v>
      </c>
      <c r="E551" s="2" t="s">
        <v>2173</v>
      </c>
      <c r="F551" s="2" t="s">
        <v>1062</v>
      </c>
      <c r="G551" s="2" t="s">
        <v>1063</v>
      </c>
      <c r="H551" s="2"/>
      <c r="I551" s="2" t="s">
        <v>153</v>
      </c>
      <c r="J551" s="2" t="s">
        <v>206</v>
      </c>
      <c r="K551" s="2" t="s">
        <v>2174</v>
      </c>
      <c r="L551" s="2" t="s">
        <v>4635</v>
      </c>
      <c r="M551" s="2" t="s">
        <v>4685</v>
      </c>
      <c r="N551" s="3">
        <v>41983</v>
      </c>
      <c r="O551" s="2" t="s">
        <v>2175</v>
      </c>
      <c r="P551" s="2" t="s">
        <v>2176</v>
      </c>
      <c r="Q551" s="2" t="s">
        <v>2177</v>
      </c>
      <c r="R551" s="2" t="s">
        <v>693</v>
      </c>
      <c r="S551" s="2" t="s">
        <v>2178</v>
      </c>
      <c r="T551" s="2" t="s">
        <v>857</v>
      </c>
      <c r="U551" s="2" t="s">
        <v>4641</v>
      </c>
      <c r="V551" s="2">
        <v>0.1</v>
      </c>
      <c r="W551" s="2">
        <v>1557</v>
      </c>
      <c r="X551" s="23">
        <f>V551*454/W551</f>
        <v>2.9158638407193325E-2</v>
      </c>
      <c r="Y551" s="7">
        <v>1680</v>
      </c>
      <c r="Z551" s="17">
        <f t="shared" si="12"/>
        <v>0.47203403468208111</v>
      </c>
      <c r="AA551" s="2" t="s">
        <v>2180</v>
      </c>
      <c r="AB551" s="2" t="s">
        <v>1291</v>
      </c>
      <c r="AC551" s="2" t="s">
        <v>41</v>
      </c>
      <c r="AD551" s="2" t="s">
        <v>42</v>
      </c>
      <c r="AE551" s="2" t="s">
        <v>43</v>
      </c>
      <c r="AF551" s="2"/>
      <c r="AG551" s="4"/>
    </row>
    <row r="552" spans="1:33" x14ac:dyDescent="0.25">
      <c r="A552" s="2">
        <v>2014</v>
      </c>
      <c r="B552" s="2">
        <v>2049</v>
      </c>
      <c r="C552" s="2" t="s">
        <v>2171</v>
      </c>
      <c r="D552" s="2" t="s">
        <v>2172</v>
      </c>
      <c r="E552" s="2" t="s">
        <v>2173</v>
      </c>
      <c r="F552" s="2" t="s">
        <v>1062</v>
      </c>
      <c r="G552" s="2" t="s">
        <v>1063</v>
      </c>
      <c r="H552" s="2"/>
      <c r="I552" s="2" t="s">
        <v>153</v>
      </c>
      <c r="J552" s="2" t="s">
        <v>206</v>
      </c>
      <c r="K552" s="2" t="s">
        <v>2174</v>
      </c>
      <c r="L552" s="2" t="s">
        <v>4635</v>
      </c>
      <c r="M552" s="2" t="s">
        <v>4685</v>
      </c>
      <c r="N552" s="3">
        <v>41984</v>
      </c>
      <c r="O552" s="2" t="s">
        <v>2175</v>
      </c>
      <c r="P552" s="2" t="s">
        <v>2176</v>
      </c>
      <c r="Q552" s="2" t="s">
        <v>2177</v>
      </c>
      <c r="R552" s="2" t="s">
        <v>693</v>
      </c>
      <c r="S552" s="2" t="s">
        <v>2178</v>
      </c>
      <c r="T552" s="2" t="s">
        <v>857</v>
      </c>
      <c r="U552" s="2" t="s">
        <v>4641</v>
      </c>
      <c r="V552" s="2">
        <v>0.1</v>
      </c>
      <c r="W552" s="2">
        <v>1557</v>
      </c>
      <c r="X552" s="23">
        <f>V552*454/W552</f>
        <v>2.9158638407193325E-2</v>
      </c>
      <c r="Y552" s="7">
        <v>1680</v>
      </c>
      <c r="Z552" s="17">
        <f t="shared" si="12"/>
        <v>0.47203403468208111</v>
      </c>
      <c r="AA552" s="2" t="s">
        <v>2180</v>
      </c>
      <c r="AB552" s="2" t="s">
        <v>1291</v>
      </c>
      <c r="AC552" s="2" t="s">
        <v>41</v>
      </c>
      <c r="AD552" s="2" t="s">
        <v>42</v>
      </c>
      <c r="AE552" s="2" t="s">
        <v>43</v>
      </c>
      <c r="AF552" s="2"/>
      <c r="AG552" s="4"/>
    </row>
    <row r="553" spans="1:33" x14ac:dyDescent="0.25">
      <c r="A553" s="2">
        <v>2016</v>
      </c>
      <c r="B553" s="2">
        <v>1666</v>
      </c>
      <c r="C553" s="2" t="s">
        <v>3949</v>
      </c>
      <c r="D553" s="2" t="s">
        <v>3950</v>
      </c>
      <c r="E553" s="2" t="s">
        <v>3951</v>
      </c>
      <c r="F553" s="2" t="s">
        <v>3779</v>
      </c>
      <c r="G553" s="2" t="s">
        <v>3952</v>
      </c>
      <c r="H553" s="2"/>
      <c r="I553" s="2" t="s">
        <v>815</v>
      </c>
      <c r="J553" s="2" t="s">
        <v>50</v>
      </c>
      <c r="K553" s="2" t="s">
        <v>3953</v>
      </c>
      <c r="L553" s="2" t="s">
        <v>4635</v>
      </c>
      <c r="M553" s="2" t="s">
        <v>4685</v>
      </c>
      <c r="N553" s="3">
        <v>42613</v>
      </c>
      <c r="O553" s="2" t="s">
        <v>3954</v>
      </c>
      <c r="P553" s="2" t="s">
        <v>1231</v>
      </c>
      <c r="Q553" s="2" t="s">
        <v>35</v>
      </c>
      <c r="R553" s="2" t="s">
        <v>1894</v>
      </c>
      <c r="S553" s="2" t="s">
        <v>4283</v>
      </c>
      <c r="T553" s="2" t="s">
        <v>2276</v>
      </c>
      <c r="U553" s="2" t="s">
        <v>4642</v>
      </c>
      <c r="V553" s="2">
        <v>0.03</v>
      </c>
      <c r="W553" s="2">
        <v>1568</v>
      </c>
      <c r="X553" s="23">
        <v>0.03</v>
      </c>
      <c r="Y553" s="7">
        <v>1680</v>
      </c>
      <c r="Z553" s="17">
        <f t="shared" si="12"/>
        <v>0.48565440000000004</v>
      </c>
      <c r="AA553" s="2" t="s">
        <v>351</v>
      </c>
      <c r="AB553" s="2" t="s">
        <v>40</v>
      </c>
      <c r="AC553" s="2" t="s">
        <v>3332</v>
      </c>
      <c r="AD553" s="2" t="s">
        <v>43</v>
      </c>
      <c r="AE553" s="2" t="s">
        <v>42</v>
      </c>
      <c r="AF553" s="2"/>
      <c r="AG553" s="4"/>
    </row>
    <row r="554" spans="1:33" x14ac:dyDescent="0.25">
      <c r="A554" s="2">
        <v>2016</v>
      </c>
      <c r="B554" s="2">
        <v>1670</v>
      </c>
      <c r="C554" s="2" t="s">
        <v>3949</v>
      </c>
      <c r="D554" s="2" t="s">
        <v>3950</v>
      </c>
      <c r="E554" s="2" t="s">
        <v>3951</v>
      </c>
      <c r="F554" s="2" t="s">
        <v>3779</v>
      </c>
      <c r="G554" s="2" t="s">
        <v>3952</v>
      </c>
      <c r="H554" s="2"/>
      <c r="I554" s="2" t="s">
        <v>815</v>
      </c>
      <c r="J554" s="2" t="s">
        <v>206</v>
      </c>
      <c r="K554" s="2" t="s">
        <v>3953</v>
      </c>
      <c r="L554" s="2" t="s">
        <v>4635</v>
      </c>
      <c r="M554" s="2" t="s">
        <v>4685</v>
      </c>
      <c r="N554" s="3">
        <v>42613</v>
      </c>
      <c r="O554" s="2" t="s">
        <v>3954</v>
      </c>
      <c r="P554" s="2" t="s">
        <v>1231</v>
      </c>
      <c r="Q554" s="2" t="s">
        <v>35</v>
      </c>
      <c r="R554" s="2" t="s">
        <v>1894</v>
      </c>
      <c r="S554" s="2" t="s">
        <v>4299</v>
      </c>
      <c r="T554" s="2" t="s">
        <v>2276</v>
      </c>
      <c r="U554" s="2" t="s">
        <v>4642</v>
      </c>
      <c r="V554" s="2">
        <v>0.03</v>
      </c>
      <c r="W554" s="2">
        <v>1503</v>
      </c>
      <c r="X554" s="23">
        <v>0.03</v>
      </c>
      <c r="Y554" s="7">
        <v>1680</v>
      </c>
      <c r="Z554" s="17">
        <f t="shared" si="12"/>
        <v>0.48565440000000004</v>
      </c>
      <c r="AA554" s="2" t="s">
        <v>351</v>
      </c>
      <c r="AB554" s="2" t="s">
        <v>40</v>
      </c>
      <c r="AC554" s="2" t="s">
        <v>3332</v>
      </c>
      <c r="AD554" s="2" t="s">
        <v>43</v>
      </c>
      <c r="AE554" s="2" t="s">
        <v>42</v>
      </c>
      <c r="AF554" s="2"/>
      <c r="AG554" s="4"/>
    </row>
    <row r="555" spans="1:33" x14ac:dyDescent="0.25">
      <c r="A555" s="2">
        <v>2016</v>
      </c>
      <c r="B555" s="2">
        <v>1674</v>
      </c>
      <c r="C555" s="2" t="s">
        <v>3949</v>
      </c>
      <c r="D555" s="2" t="s">
        <v>3950</v>
      </c>
      <c r="E555" s="2" t="s">
        <v>3951</v>
      </c>
      <c r="F555" s="2" t="s">
        <v>3779</v>
      </c>
      <c r="G555" s="2" t="s">
        <v>3952</v>
      </c>
      <c r="H555" s="2"/>
      <c r="I555" s="2" t="s">
        <v>815</v>
      </c>
      <c r="J555" s="2" t="s">
        <v>340</v>
      </c>
      <c r="K555" s="2" t="s">
        <v>3953</v>
      </c>
      <c r="L555" s="2" t="s">
        <v>4635</v>
      </c>
      <c r="M555" s="2" t="s">
        <v>4685</v>
      </c>
      <c r="N555" s="3">
        <v>42613</v>
      </c>
      <c r="O555" s="2" t="s">
        <v>3954</v>
      </c>
      <c r="P555" s="2" t="s">
        <v>1231</v>
      </c>
      <c r="Q555" s="2" t="s">
        <v>35</v>
      </c>
      <c r="R555" s="2" t="s">
        <v>1894</v>
      </c>
      <c r="S555" s="2" t="s">
        <v>4196</v>
      </c>
      <c r="T555" s="2" t="s">
        <v>2276</v>
      </c>
      <c r="U555" s="2" t="s">
        <v>4642</v>
      </c>
      <c r="V555" s="2">
        <v>0.03</v>
      </c>
      <c r="W555" s="2">
        <v>1430</v>
      </c>
      <c r="X555" s="23">
        <v>0.03</v>
      </c>
      <c r="Y555" s="7">
        <v>1680</v>
      </c>
      <c r="Z555" s="17">
        <f t="shared" si="12"/>
        <v>0.48565440000000004</v>
      </c>
      <c r="AA555" s="2" t="s">
        <v>351</v>
      </c>
      <c r="AB555" s="2" t="s">
        <v>40</v>
      </c>
      <c r="AC555" s="2" t="s">
        <v>3332</v>
      </c>
      <c r="AD555" s="2" t="s">
        <v>43</v>
      </c>
      <c r="AE555" s="2" t="s">
        <v>42</v>
      </c>
      <c r="AF555" s="2"/>
      <c r="AG555" s="4"/>
    </row>
    <row r="556" spans="1:33" x14ac:dyDescent="0.25">
      <c r="A556" s="2">
        <v>2016</v>
      </c>
      <c r="B556" s="2">
        <v>1708</v>
      </c>
      <c r="C556" s="2" t="s">
        <v>3782</v>
      </c>
      <c r="D556" s="2" t="s">
        <v>3783</v>
      </c>
      <c r="E556" s="2" t="s">
        <v>3784</v>
      </c>
      <c r="F556" s="2" t="s">
        <v>2648</v>
      </c>
      <c r="G556" s="2" t="s">
        <v>2649</v>
      </c>
      <c r="H556" s="2"/>
      <c r="I556" s="2" t="s">
        <v>815</v>
      </c>
      <c r="J556" s="2" t="s">
        <v>206</v>
      </c>
      <c r="K556" s="2" t="s">
        <v>3785</v>
      </c>
      <c r="L556" s="2" t="s">
        <v>4635</v>
      </c>
      <c r="M556" s="2" t="s">
        <v>4685</v>
      </c>
      <c r="N556" s="3">
        <v>42397</v>
      </c>
      <c r="O556" s="2" t="s">
        <v>3786</v>
      </c>
      <c r="P556" s="2" t="s">
        <v>3787</v>
      </c>
      <c r="Q556" s="2" t="s">
        <v>35</v>
      </c>
      <c r="R556" s="2" t="s">
        <v>1894</v>
      </c>
      <c r="S556" s="2" t="s">
        <v>3788</v>
      </c>
      <c r="T556" s="2" t="s">
        <v>2276</v>
      </c>
      <c r="U556" s="2" t="s">
        <v>4642</v>
      </c>
      <c r="V556" s="2">
        <v>0.03</v>
      </c>
      <c r="W556" s="2">
        <v>1628</v>
      </c>
      <c r="X556" s="23">
        <v>0.03</v>
      </c>
      <c r="Y556" s="9">
        <v>1680</v>
      </c>
      <c r="Z556" s="17">
        <f t="shared" si="12"/>
        <v>0.48565440000000004</v>
      </c>
      <c r="AA556" s="2" t="s">
        <v>861</v>
      </c>
      <c r="AB556" s="2" t="s">
        <v>1291</v>
      </c>
      <c r="AC556" s="2" t="s">
        <v>3332</v>
      </c>
      <c r="AD556" s="2" t="s">
        <v>43</v>
      </c>
      <c r="AE556" s="2" t="s">
        <v>42</v>
      </c>
      <c r="AF556" s="2"/>
      <c r="AG556" s="4"/>
    </row>
    <row r="557" spans="1:33" x14ac:dyDescent="0.25">
      <c r="A557" s="2">
        <v>2016</v>
      </c>
      <c r="B557" s="2">
        <v>1663</v>
      </c>
      <c r="C557" s="2" t="s">
        <v>3428</v>
      </c>
      <c r="D557" s="2" t="s">
        <v>3429</v>
      </c>
      <c r="E557" s="2" t="s">
        <v>3430</v>
      </c>
      <c r="F557" s="2" t="s">
        <v>2648</v>
      </c>
      <c r="G557" s="2" t="s">
        <v>2649</v>
      </c>
      <c r="H557" s="2"/>
      <c r="I557" s="2" t="s">
        <v>815</v>
      </c>
      <c r="J557" s="2" t="s">
        <v>289</v>
      </c>
      <c r="K557" s="2" t="s">
        <v>3431</v>
      </c>
      <c r="L557" s="2" t="s">
        <v>4635</v>
      </c>
      <c r="M557" s="2" t="s">
        <v>4685</v>
      </c>
      <c r="N557" s="3">
        <v>42563</v>
      </c>
      <c r="O557" s="2" t="s">
        <v>4163</v>
      </c>
      <c r="P557" s="2" t="s">
        <v>1231</v>
      </c>
      <c r="Q557" s="2" t="s">
        <v>2177</v>
      </c>
      <c r="R557" s="2" t="s">
        <v>4444</v>
      </c>
      <c r="S557" s="2" t="s">
        <v>4165</v>
      </c>
      <c r="T557" s="2" t="s">
        <v>3679</v>
      </c>
      <c r="U557" s="2" t="s">
        <v>4642</v>
      </c>
      <c r="V557" s="2">
        <v>3.6999999999999998E-2</v>
      </c>
      <c r="W557" s="2">
        <v>1490</v>
      </c>
      <c r="X557" s="23">
        <v>3.6999999999999998E-2</v>
      </c>
      <c r="Y557" s="9">
        <v>1680</v>
      </c>
      <c r="Z557" s="17">
        <f t="shared" si="12"/>
        <v>0.59897376000000002</v>
      </c>
      <c r="AA557" s="2" t="s">
        <v>351</v>
      </c>
      <c r="AB557" s="2" t="s">
        <v>40</v>
      </c>
      <c r="AC557" s="2" t="s">
        <v>3332</v>
      </c>
      <c r="AD557" s="2" t="s">
        <v>43</v>
      </c>
      <c r="AE557" s="2" t="s">
        <v>42</v>
      </c>
      <c r="AF557" s="2"/>
      <c r="AG557" s="4"/>
    </row>
    <row r="558" spans="1:33" x14ac:dyDescent="0.25">
      <c r="A558" s="2">
        <v>2016</v>
      </c>
      <c r="B558" s="2">
        <v>1663</v>
      </c>
      <c r="C558" s="2" t="s">
        <v>3428</v>
      </c>
      <c r="D558" s="2" t="s">
        <v>3429</v>
      </c>
      <c r="E558" s="2" t="s">
        <v>3430</v>
      </c>
      <c r="F558" s="2" t="s">
        <v>2648</v>
      </c>
      <c r="G558" s="2" t="s">
        <v>2649</v>
      </c>
      <c r="H558" s="2"/>
      <c r="I558" s="2" t="s">
        <v>815</v>
      </c>
      <c r="J558" s="2" t="s">
        <v>289</v>
      </c>
      <c r="K558" s="2" t="s">
        <v>3431</v>
      </c>
      <c r="L558" s="2" t="s">
        <v>4635</v>
      </c>
      <c r="M558" s="26" t="s">
        <v>4685</v>
      </c>
      <c r="N558" s="3">
        <v>42563</v>
      </c>
      <c r="O558" s="2" t="s">
        <v>4163</v>
      </c>
      <c r="P558" s="2" t="s">
        <v>1231</v>
      </c>
      <c r="Q558" s="2" t="s">
        <v>2177</v>
      </c>
      <c r="R558" s="2" t="s">
        <v>4444</v>
      </c>
      <c r="S558" s="2" t="s">
        <v>4165</v>
      </c>
      <c r="T558" s="2" t="s">
        <v>3679</v>
      </c>
      <c r="U558" s="2" t="s">
        <v>4642</v>
      </c>
      <c r="V558" s="2">
        <v>0.31190000000000001</v>
      </c>
      <c r="W558" s="2">
        <v>1490</v>
      </c>
      <c r="X558" s="2">
        <v>3.6999999999999998E-2</v>
      </c>
      <c r="Y558" s="11">
        <v>1680</v>
      </c>
      <c r="Z558" s="17">
        <f t="shared" si="12"/>
        <v>0.59897376000000002</v>
      </c>
      <c r="AA558" s="2" t="s">
        <v>351</v>
      </c>
      <c r="AB558" s="2" t="s">
        <v>40</v>
      </c>
      <c r="AC558" s="2" t="s">
        <v>3332</v>
      </c>
      <c r="AD558" s="2" t="s">
        <v>43</v>
      </c>
      <c r="AE558" s="2" t="s">
        <v>42</v>
      </c>
      <c r="AF558" s="2"/>
      <c r="AG558" s="4"/>
    </row>
    <row r="559" spans="1:33" x14ac:dyDescent="0.25">
      <c r="A559" s="2">
        <v>2016</v>
      </c>
      <c r="B559" s="2">
        <v>1588</v>
      </c>
      <c r="C559" s="2" t="s">
        <v>2171</v>
      </c>
      <c r="D559" s="2" t="s">
        <v>2172</v>
      </c>
      <c r="E559" s="2" t="s">
        <v>2173</v>
      </c>
      <c r="F559" s="2" t="s">
        <v>1062</v>
      </c>
      <c r="G559" s="2" t="s">
        <v>1063</v>
      </c>
      <c r="H559" s="2"/>
      <c r="I559" s="2" t="s">
        <v>153</v>
      </c>
      <c r="J559" s="2" t="s">
        <v>293</v>
      </c>
      <c r="K559" s="2" t="s">
        <v>2174</v>
      </c>
      <c r="L559" s="2" t="s">
        <v>4635</v>
      </c>
      <c r="M559" s="2" t="s">
        <v>4685</v>
      </c>
      <c r="N559" s="3">
        <v>42565</v>
      </c>
      <c r="O559" s="2" t="s">
        <v>3840</v>
      </c>
      <c r="P559" s="2" t="s">
        <v>1231</v>
      </c>
      <c r="Q559" s="2" t="s">
        <v>35</v>
      </c>
      <c r="R559" s="2" t="s">
        <v>693</v>
      </c>
      <c r="S559" s="2" t="s">
        <v>35</v>
      </c>
      <c r="T559" s="2" t="s">
        <v>802</v>
      </c>
      <c r="U559" s="2" t="s">
        <v>4641</v>
      </c>
      <c r="V559" s="2">
        <v>0.14000000000000001</v>
      </c>
      <c r="W559" s="2">
        <v>1680</v>
      </c>
      <c r="X559" s="23">
        <f>V559*454/W559</f>
        <v>3.7833333333333337E-2</v>
      </c>
      <c r="Y559" s="7">
        <v>1680</v>
      </c>
      <c r="Z559" s="17">
        <f t="shared" si="12"/>
        <v>0.61246416000000015</v>
      </c>
      <c r="AA559" s="2" t="s">
        <v>351</v>
      </c>
      <c r="AB559" s="2" t="s">
        <v>40</v>
      </c>
      <c r="AC559" s="2" t="s">
        <v>3332</v>
      </c>
      <c r="AD559" s="2" t="s">
        <v>43</v>
      </c>
      <c r="AE559" s="2" t="s">
        <v>42</v>
      </c>
      <c r="AF559" s="2"/>
      <c r="AG559" s="4"/>
    </row>
    <row r="560" spans="1:33" x14ac:dyDescent="0.25">
      <c r="A560" s="2">
        <v>2016</v>
      </c>
      <c r="B560" s="2">
        <v>1300</v>
      </c>
      <c r="C560" s="2" t="s">
        <v>2366</v>
      </c>
      <c r="D560" s="2" t="s">
        <v>2367</v>
      </c>
      <c r="E560" s="2" t="s">
        <v>2368</v>
      </c>
      <c r="F560" s="2" t="s">
        <v>2324</v>
      </c>
      <c r="G560" s="2" t="s">
        <v>687</v>
      </c>
      <c r="H560" s="2"/>
      <c r="I560" s="2" t="s">
        <v>488</v>
      </c>
      <c r="J560" s="2" t="s">
        <v>50</v>
      </c>
      <c r="K560" s="2" t="s">
        <v>2325</v>
      </c>
      <c r="L560" s="2" t="s">
        <v>4635</v>
      </c>
      <c r="M560" s="2" t="s">
        <v>4686</v>
      </c>
      <c r="N560" s="3">
        <v>42488</v>
      </c>
      <c r="O560" s="2" t="s">
        <v>4016</v>
      </c>
      <c r="P560" s="2" t="s">
        <v>1688</v>
      </c>
      <c r="Q560" s="2" t="s">
        <v>3452</v>
      </c>
      <c r="R560" s="2" t="s">
        <v>4109</v>
      </c>
      <c r="S560" s="2" t="s">
        <v>4018</v>
      </c>
      <c r="T560" s="2" t="s">
        <v>1939</v>
      </c>
      <c r="U560" s="2" t="s">
        <v>4642</v>
      </c>
      <c r="V560" s="2">
        <v>0.04</v>
      </c>
      <c r="W560" s="2">
        <v>1181</v>
      </c>
      <c r="X560" s="23">
        <v>0.04</v>
      </c>
      <c r="Y560" s="7">
        <v>1480</v>
      </c>
      <c r="Z560" s="17">
        <f t="shared" si="12"/>
        <v>0.57045120000000016</v>
      </c>
      <c r="AA560" s="2" t="s">
        <v>351</v>
      </c>
      <c r="AB560" s="2" t="s">
        <v>40</v>
      </c>
      <c r="AC560" s="2" t="s">
        <v>3332</v>
      </c>
      <c r="AD560" s="2" t="s">
        <v>43</v>
      </c>
      <c r="AE560" s="2" t="s">
        <v>42</v>
      </c>
      <c r="AF560" s="2"/>
      <c r="AG560" s="4"/>
    </row>
    <row r="561" spans="1:33" x14ac:dyDescent="0.25">
      <c r="A561" s="2">
        <v>2016</v>
      </c>
      <c r="B561" s="2">
        <v>1712</v>
      </c>
      <c r="C561" s="2" t="s">
        <v>3782</v>
      </c>
      <c r="D561" s="2" t="s">
        <v>3783</v>
      </c>
      <c r="E561" s="2" t="s">
        <v>3784</v>
      </c>
      <c r="F561" s="2" t="s">
        <v>2648</v>
      </c>
      <c r="G561" s="2" t="s">
        <v>2649</v>
      </c>
      <c r="H561" s="2"/>
      <c r="I561" s="2" t="s">
        <v>815</v>
      </c>
      <c r="J561" s="2" t="s">
        <v>289</v>
      </c>
      <c r="K561" s="2" t="s">
        <v>3785</v>
      </c>
      <c r="L561" s="2" t="s">
        <v>4635</v>
      </c>
      <c r="M561" s="2" t="s">
        <v>4685</v>
      </c>
      <c r="N561" s="3">
        <v>42397</v>
      </c>
      <c r="O561" s="2" t="s">
        <v>3786</v>
      </c>
      <c r="P561" s="2" t="s">
        <v>3787</v>
      </c>
      <c r="Q561" s="2" t="s">
        <v>35</v>
      </c>
      <c r="R561" s="2" t="s">
        <v>1894</v>
      </c>
      <c r="S561" s="2" t="s">
        <v>3813</v>
      </c>
      <c r="T561" s="2" t="s">
        <v>1939</v>
      </c>
      <c r="U561" s="2" t="s">
        <v>4642</v>
      </c>
      <c r="V561" s="2">
        <v>0.04</v>
      </c>
      <c r="W561" s="2">
        <v>1623</v>
      </c>
      <c r="X561" s="23">
        <v>0.04</v>
      </c>
      <c r="Y561" s="9">
        <v>1680</v>
      </c>
      <c r="Z561" s="17">
        <f t="shared" si="12"/>
        <v>0.64753919999999998</v>
      </c>
      <c r="AA561" s="2" t="s">
        <v>861</v>
      </c>
      <c r="AB561" s="2" t="s">
        <v>1291</v>
      </c>
      <c r="AC561" s="2" t="s">
        <v>3332</v>
      </c>
      <c r="AD561" s="2" t="s">
        <v>43</v>
      </c>
      <c r="AE561" s="2" t="s">
        <v>42</v>
      </c>
      <c r="AF561" s="2"/>
      <c r="AG561" s="4"/>
    </row>
    <row r="562" spans="1:33" x14ac:dyDescent="0.25">
      <c r="A562" s="2">
        <v>2016</v>
      </c>
      <c r="B562" s="2">
        <v>1495</v>
      </c>
      <c r="C562" s="2" t="s">
        <v>3776</v>
      </c>
      <c r="D562" s="2" t="s">
        <v>3777</v>
      </c>
      <c r="E562" s="2" t="s">
        <v>3778</v>
      </c>
      <c r="F562" s="2" t="s">
        <v>3779</v>
      </c>
      <c r="G562" s="2" t="s">
        <v>1081</v>
      </c>
      <c r="H562" s="2"/>
      <c r="I562" s="2" t="s">
        <v>153</v>
      </c>
      <c r="J562" s="2" t="s">
        <v>203</v>
      </c>
      <c r="K562" s="2" t="s">
        <v>3780</v>
      </c>
      <c r="L562" s="2" t="s">
        <v>4635</v>
      </c>
      <c r="M562" s="2" t="s">
        <v>4685</v>
      </c>
      <c r="N562" s="3">
        <v>42543</v>
      </c>
      <c r="O562" s="2" t="s">
        <v>3781</v>
      </c>
      <c r="P562" s="2" t="s">
        <v>1231</v>
      </c>
      <c r="Q562" s="2" t="s">
        <v>35</v>
      </c>
      <c r="R562" s="2" t="s">
        <v>2371</v>
      </c>
      <c r="S562" s="2" t="s">
        <v>35</v>
      </c>
      <c r="T562" s="2" t="s">
        <v>1939</v>
      </c>
      <c r="U562" s="2" t="s">
        <v>4642</v>
      </c>
      <c r="V562" s="2">
        <v>0.04</v>
      </c>
      <c r="W562" s="2">
        <v>1680</v>
      </c>
      <c r="X562" s="23">
        <v>0.04</v>
      </c>
      <c r="Y562" s="7">
        <v>1680</v>
      </c>
      <c r="Z562" s="17">
        <f t="shared" si="12"/>
        <v>0.64753919999999998</v>
      </c>
      <c r="AA562" s="2" t="s">
        <v>351</v>
      </c>
      <c r="AB562" s="2" t="s">
        <v>40</v>
      </c>
      <c r="AC562" s="2" t="s">
        <v>3332</v>
      </c>
      <c r="AD562" s="2" t="s">
        <v>338</v>
      </c>
      <c r="AE562" s="2" t="s">
        <v>42</v>
      </c>
      <c r="AF562" s="2"/>
      <c r="AG562" s="4"/>
    </row>
    <row r="563" spans="1:33" x14ac:dyDescent="0.25">
      <c r="A563" s="2">
        <v>2016</v>
      </c>
      <c r="B563" s="2">
        <v>1579</v>
      </c>
      <c r="C563" s="2" t="s">
        <v>2171</v>
      </c>
      <c r="D563" s="2" t="s">
        <v>2172</v>
      </c>
      <c r="E563" s="2" t="s">
        <v>2173</v>
      </c>
      <c r="F563" s="2" t="s">
        <v>1062</v>
      </c>
      <c r="G563" s="2" t="s">
        <v>1063</v>
      </c>
      <c r="H563" s="2"/>
      <c r="I563" s="2" t="s">
        <v>153</v>
      </c>
      <c r="J563" s="2" t="s">
        <v>293</v>
      </c>
      <c r="K563" s="2" t="s">
        <v>2174</v>
      </c>
      <c r="L563" s="2" t="s">
        <v>4635</v>
      </c>
      <c r="M563" s="2" t="s">
        <v>4685</v>
      </c>
      <c r="N563" s="3">
        <v>42440</v>
      </c>
      <c r="O563" s="2" t="s">
        <v>4365</v>
      </c>
      <c r="P563" s="2" t="s">
        <v>2176</v>
      </c>
      <c r="Q563" s="2" t="s">
        <v>35</v>
      </c>
      <c r="R563" s="2" t="s">
        <v>693</v>
      </c>
      <c r="S563" s="2" t="s">
        <v>4370</v>
      </c>
      <c r="T563" s="2" t="s">
        <v>689</v>
      </c>
      <c r="U563" s="2" t="s">
        <v>4641</v>
      </c>
      <c r="V563" s="2">
        <v>0.16</v>
      </c>
      <c r="W563" s="2">
        <v>1548</v>
      </c>
      <c r="X563" s="23">
        <f>V563*454/W563</f>
        <v>4.6925064599483202E-2</v>
      </c>
      <c r="Y563" s="7">
        <v>1680</v>
      </c>
      <c r="Z563" s="17">
        <f t="shared" si="12"/>
        <v>0.75964546976744185</v>
      </c>
      <c r="AA563" s="2" t="s">
        <v>2180</v>
      </c>
      <c r="AB563" s="2" t="s">
        <v>1291</v>
      </c>
      <c r="AC563" s="2" t="s">
        <v>3332</v>
      </c>
      <c r="AD563" s="2" t="s">
        <v>43</v>
      </c>
      <c r="AE563" s="2" t="s">
        <v>42</v>
      </c>
      <c r="AF563" s="2"/>
      <c r="AG563" s="4"/>
    </row>
    <row r="564" spans="1:33" x14ac:dyDescent="0.25">
      <c r="A564" s="2">
        <v>2016</v>
      </c>
      <c r="B564" s="2">
        <v>1671</v>
      </c>
      <c r="C564" s="2" t="s">
        <v>3949</v>
      </c>
      <c r="D564" s="2" t="s">
        <v>3950</v>
      </c>
      <c r="E564" s="2" t="s">
        <v>3951</v>
      </c>
      <c r="F564" s="2" t="s">
        <v>3779</v>
      </c>
      <c r="G564" s="2" t="s">
        <v>3952</v>
      </c>
      <c r="H564" s="2"/>
      <c r="I564" s="2" t="s">
        <v>815</v>
      </c>
      <c r="J564" s="2" t="s">
        <v>289</v>
      </c>
      <c r="K564" s="2" t="s">
        <v>3953</v>
      </c>
      <c r="L564" s="2" t="s">
        <v>4635</v>
      </c>
      <c r="M564" s="2" t="s">
        <v>4685</v>
      </c>
      <c r="N564" s="3">
        <v>42613</v>
      </c>
      <c r="O564" s="2" t="s">
        <v>3954</v>
      </c>
      <c r="P564" s="2" t="s">
        <v>1231</v>
      </c>
      <c r="Q564" s="2" t="s">
        <v>35</v>
      </c>
      <c r="R564" s="2" t="s">
        <v>1894</v>
      </c>
      <c r="S564" s="2" t="s">
        <v>4302</v>
      </c>
      <c r="T564" s="2" t="s">
        <v>2312</v>
      </c>
      <c r="U564" s="2" t="s">
        <v>4642</v>
      </c>
      <c r="V564" s="2">
        <v>0.05</v>
      </c>
      <c r="W564" s="2">
        <v>1533</v>
      </c>
      <c r="X564" s="23">
        <v>0.05</v>
      </c>
      <c r="Y564" s="7">
        <v>1680</v>
      </c>
      <c r="Z564" s="17">
        <f t="shared" si="12"/>
        <v>0.80942400000000014</v>
      </c>
      <c r="AA564" s="2" t="s">
        <v>351</v>
      </c>
      <c r="AB564" s="2" t="s">
        <v>40</v>
      </c>
      <c r="AC564" s="2" t="s">
        <v>3332</v>
      </c>
      <c r="AD564" s="2" t="s">
        <v>43</v>
      </c>
      <c r="AE564" s="2" t="s">
        <v>42</v>
      </c>
      <c r="AF564" s="2"/>
      <c r="AG564" s="4"/>
    </row>
    <row r="565" spans="1:33" x14ac:dyDescent="0.25">
      <c r="A565" s="2">
        <v>2016</v>
      </c>
      <c r="B565" s="2">
        <v>1672</v>
      </c>
      <c r="C565" s="2" t="s">
        <v>3949</v>
      </c>
      <c r="D565" s="2" t="s">
        <v>3950</v>
      </c>
      <c r="E565" s="2" t="s">
        <v>3951</v>
      </c>
      <c r="F565" s="2" t="s">
        <v>3779</v>
      </c>
      <c r="G565" s="2" t="s">
        <v>3952</v>
      </c>
      <c r="H565" s="2"/>
      <c r="I565" s="2" t="s">
        <v>815</v>
      </c>
      <c r="J565" s="2" t="s">
        <v>291</v>
      </c>
      <c r="K565" s="2" t="s">
        <v>3953</v>
      </c>
      <c r="L565" s="2" t="s">
        <v>4635</v>
      </c>
      <c r="M565" s="2" t="s">
        <v>4685</v>
      </c>
      <c r="N565" s="3">
        <v>42613</v>
      </c>
      <c r="O565" s="2" t="s">
        <v>3954</v>
      </c>
      <c r="P565" s="2" t="s">
        <v>1231</v>
      </c>
      <c r="Q565" s="2" t="s">
        <v>35</v>
      </c>
      <c r="R565" s="2" t="s">
        <v>1894</v>
      </c>
      <c r="S565" s="2" t="s">
        <v>4145</v>
      </c>
      <c r="T565" s="2" t="s">
        <v>2312</v>
      </c>
      <c r="U565" s="2" t="s">
        <v>4642</v>
      </c>
      <c r="V565" s="2">
        <v>0.05</v>
      </c>
      <c r="W565" s="2">
        <v>1330</v>
      </c>
      <c r="X565" s="23">
        <v>0.05</v>
      </c>
      <c r="Y565" s="7">
        <v>1680</v>
      </c>
      <c r="Z565" s="17">
        <f t="shared" si="12"/>
        <v>0.80942400000000014</v>
      </c>
      <c r="AA565" s="2" t="s">
        <v>351</v>
      </c>
      <c r="AB565" s="2" t="s">
        <v>40</v>
      </c>
      <c r="AC565" s="2" t="s">
        <v>3332</v>
      </c>
      <c r="AD565" s="2" t="s">
        <v>43</v>
      </c>
      <c r="AE565" s="2" t="s">
        <v>42</v>
      </c>
      <c r="AF565" s="2"/>
      <c r="AG565" s="4"/>
    </row>
    <row r="566" spans="1:33" x14ac:dyDescent="0.25">
      <c r="A566" s="2">
        <v>2016</v>
      </c>
      <c r="B566" s="2">
        <v>1697</v>
      </c>
      <c r="C566" s="2" t="s">
        <v>3782</v>
      </c>
      <c r="D566" s="2" t="s">
        <v>3783</v>
      </c>
      <c r="E566" s="2" t="s">
        <v>3784</v>
      </c>
      <c r="F566" s="2" t="s">
        <v>2648</v>
      </c>
      <c r="G566" s="2" t="s">
        <v>2649</v>
      </c>
      <c r="H566" s="2"/>
      <c r="I566" s="2" t="s">
        <v>815</v>
      </c>
      <c r="J566" s="2" t="s">
        <v>50</v>
      </c>
      <c r="K566" s="2" t="s">
        <v>3785</v>
      </c>
      <c r="L566" s="2" t="s">
        <v>4635</v>
      </c>
      <c r="M566" s="2" t="s">
        <v>4685</v>
      </c>
      <c r="N566" s="3">
        <v>42397</v>
      </c>
      <c r="O566" s="2" t="s">
        <v>3786</v>
      </c>
      <c r="P566" s="2" t="s">
        <v>3787</v>
      </c>
      <c r="Q566" s="2" t="s">
        <v>35</v>
      </c>
      <c r="R566" s="2" t="s">
        <v>1894</v>
      </c>
      <c r="S566" s="2" t="s">
        <v>3788</v>
      </c>
      <c r="T566" s="2" t="s">
        <v>2312</v>
      </c>
      <c r="U566" s="2" t="s">
        <v>4642</v>
      </c>
      <c r="V566" s="2">
        <v>0.05</v>
      </c>
      <c r="W566" s="2">
        <v>1628</v>
      </c>
      <c r="X566" s="23">
        <v>0.05</v>
      </c>
      <c r="Y566" s="9">
        <v>1680</v>
      </c>
      <c r="Z566" s="17">
        <f t="shared" si="12"/>
        <v>0.80942400000000014</v>
      </c>
      <c r="AA566" s="2" t="s">
        <v>861</v>
      </c>
      <c r="AB566" s="2" t="s">
        <v>1291</v>
      </c>
      <c r="AC566" s="2" t="s">
        <v>3332</v>
      </c>
      <c r="AD566" s="2" t="s">
        <v>43</v>
      </c>
      <c r="AE566" s="2" t="s">
        <v>42</v>
      </c>
      <c r="AF566" s="2"/>
      <c r="AG566" s="4"/>
    </row>
    <row r="567" spans="1:33" x14ac:dyDescent="0.25">
      <c r="A567" s="2">
        <v>2016</v>
      </c>
      <c r="B567" s="2">
        <v>1701</v>
      </c>
      <c r="C567" s="2" t="s">
        <v>3782</v>
      </c>
      <c r="D567" s="2" t="s">
        <v>3783</v>
      </c>
      <c r="E567" s="2" t="s">
        <v>3784</v>
      </c>
      <c r="F567" s="2" t="s">
        <v>2648</v>
      </c>
      <c r="G567" s="2" t="s">
        <v>2649</v>
      </c>
      <c r="H567" s="2"/>
      <c r="I567" s="2" t="s">
        <v>815</v>
      </c>
      <c r="J567" s="2" t="s">
        <v>31</v>
      </c>
      <c r="K567" s="2" t="s">
        <v>3785</v>
      </c>
      <c r="L567" s="2" t="s">
        <v>4635</v>
      </c>
      <c r="M567" s="2" t="s">
        <v>4685</v>
      </c>
      <c r="N567" s="3">
        <v>42397</v>
      </c>
      <c r="O567" s="2" t="s">
        <v>3786</v>
      </c>
      <c r="P567" s="2" t="s">
        <v>3787</v>
      </c>
      <c r="Q567" s="2" t="s">
        <v>35</v>
      </c>
      <c r="R567" s="2" t="s">
        <v>1894</v>
      </c>
      <c r="S567" s="2" t="s">
        <v>4115</v>
      </c>
      <c r="T567" s="2" t="s">
        <v>2312</v>
      </c>
      <c r="U567" s="2" t="s">
        <v>4642</v>
      </c>
      <c r="V567" s="2">
        <v>0.05</v>
      </c>
      <c r="W567" s="2">
        <v>1610</v>
      </c>
      <c r="X567" s="23">
        <v>0.05</v>
      </c>
      <c r="Y567" s="9">
        <v>1680</v>
      </c>
      <c r="Z567" s="17">
        <f t="shared" si="12"/>
        <v>0.80942400000000014</v>
      </c>
      <c r="AA567" s="2" t="s">
        <v>861</v>
      </c>
      <c r="AB567" s="2" t="s">
        <v>1291</v>
      </c>
      <c r="AC567" s="2" t="s">
        <v>3332</v>
      </c>
      <c r="AD567" s="2" t="s">
        <v>43</v>
      </c>
      <c r="AE567" s="2" t="s">
        <v>42</v>
      </c>
      <c r="AF567" s="2"/>
      <c r="AG567" s="4"/>
    </row>
    <row r="568" spans="1:33" x14ac:dyDescent="0.25">
      <c r="A568" s="2">
        <v>2016</v>
      </c>
      <c r="B568" s="2">
        <v>1496</v>
      </c>
      <c r="C568" s="2" t="s">
        <v>3776</v>
      </c>
      <c r="D568" s="2" t="s">
        <v>3777</v>
      </c>
      <c r="E568" s="2" t="s">
        <v>3778</v>
      </c>
      <c r="F568" s="2" t="s">
        <v>3779</v>
      </c>
      <c r="G568" s="2" t="s">
        <v>1081</v>
      </c>
      <c r="H568" s="2"/>
      <c r="I568" s="2" t="s">
        <v>153</v>
      </c>
      <c r="J568" s="2" t="s">
        <v>206</v>
      </c>
      <c r="K568" s="2" t="s">
        <v>3780</v>
      </c>
      <c r="L568" s="2" t="s">
        <v>4635</v>
      </c>
      <c r="M568" s="2" t="s">
        <v>4685</v>
      </c>
      <c r="N568" s="3">
        <v>42543</v>
      </c>
      <c r="O568" s="2" t="s">
        <v>3781</v>
      </c>
      <c r="P568" s="2" t="s">
        <v>1231</v>
      </c>
      <c r="Q568" s="2" t="s">
        <v>35</v>
      </c>
      <c r="R568" s="2" t="s">
        <v>2371</v>
      </c>
      <c r="S568" s="2" t="s">
        <v>35</v>
      </c>
      <c r="T568" s="2" t="s">
        <v>2312</v>
      </c>
      <c r="U568" s="2" t="s">
        <v>4642</v>
      </c>
      <c r="V568" s="2">
        <v>0.05</v>
      </c>
      <c r="W568" s="2">
        <v>1680</v>
      </c>
      <c r="X568" s="23">
        <v>0.05</v>
      </c>
      <c r="Y568" s="7">
        <v>1680</v>
      </c>
      <c r="Z568" s="17">
        <f t="shared" si="12"/>
        <v>0.80942400000000014</v>
      </c>
      <c r="AA568" s="2" t="s">
        <v>351</v>
      </c>
      <c r="AB568" s="2" t="s">
        <v>40</v>
      </c>
      <c r="AC568" s="2" t="s">
        <v>3332</v>
      </c>
      <c r="AD568" s="2" t="s">
        <v>338</v>
      </c>
      <c r="AE568" s="2" t="s">
        <v>42</v>
      </c>
      <c r="AF568" s="2"/>
      <c r="AG568" s="4"/>
    </row>
    <row r="569" spans="1:33" x14ac:dyDescent="0.25">
      <c r="A569" s="2">
        <v>2016</v>
      </c>
      <c r="B569" s="2">
        <v>1570</v>
      </c>
      <c r="C569" s="2" t="s">
        <v>2171</v>
      </c>
      <c r="D569" s="2" t="s">
        <v>2172</v>
      </c>
      <c r="E569" s="2" t="s">
        <v>2173</v>
      </c>
      <c r="F569" s="2" t="s">
        <v>1062</v>
      </c>
      <c r="G569" s="2" t="s">
        <v>1063</v>
      </c>
      <c r="H569" s="2"/>
      <c r="I569" s="2" t="s">
        <v>153</v>
      </c>
      <c r="J569" s="2" t="s">
        <v>206</v>
      </c>
      <c r="K569" s="2" t="s">
        <v>2174</v>
      </c>
      <c r="L569" s="2" t="s">
        <v>4635</v>
      </c>
      <c r="M569" s="2" t="s">
        <v>4685</v>
      </c>
      <c r="N569" s="3">
        <v>42439</v>
      </c>
      <c r="O569" s="2" t="s">
        <v>4251</v>
      </c>
      <c r="P569" s="2" t="s">
        <v>2176</v>
      </c>
      <c r="Q569" s="2" t="s">
        <v>35</v>
      </c>
      <c r="R569" s="2" t="s">
        <v>693</v>
      </c>
      <c r="S569" s="2" t="s">
        <v>4252</v>
      </c>
      <c r="T569" s="2" t="s">
        <v>392</v>
      </c>
      <c r="U569" s="2" t="s">
        <v>4641</v>
      </c>
      <c r="V569" s="2">
        <v>0.18</v>
      </c>
      <c r="W569" s="2">
        <v>1479</v>
      </c>
      <c r="X569" s="23">
        <f>V569*454/W569</f>
        <v>5.5253549695740367E-2</v>
      </c>
      <c r="Y569" s="7">
        <v>1680</v>
      </c>
      <c r="Z569" s="17">
        <f t="shared" si="12"/>
        <v>0.89447098417849902</v>
      </c>
      <c r="AA569" s="2" t="s">
        <v>2180</v>
      </c>
      <c r="AB569" s="2" t="s">
        <v>1291</v>
      </c>
      <c r="AC569" s="2" t="s">
        <v>3332</v>
      </c>
      <c r="AD569" s="2" t="s">
        <v>43</v>
      </c>
      <c r="AE569" s="2" t="s">
        <v>42</v>
      </c>
      <c r="AF569" s="2"/>
      <c r="AG569" s="4"/>
    </row>
    <row r="570" spans="1:33" x14ac:dyDescent="0.25">
      <c r="A570" s="2">
        <v>2016</v>
      </c>
      <c r="B570" s="2">
        <v>1492</v>
      </c>
      <c r="C570" s="2" t="s">
        <v>3776</v>
      </c>
      <c r="D570" s="2" t="s">
        <v>3777</v>
      </c>
      <c r="E570" s="2" t="s">
        <v>3778</v>
      </c>
      <c r="F570" s="2" t="s">
        <v>3779</v>
      </c>
      <c r="G570" s="2" t="s">
        <v>1081</v>
      </c>
      <c r="H570" s="2"/>
      <c r="I570" s="2" t="s">
        <v>153</v>
      </c>
      <c r="J570" s="2" t="s">
        <v>50</v>
      </c>
      <c r="K570" s="2" t="s">
        <v>3780</v>
      </c>
      <c r="L570" s="2" t="s">
        <v>4635</v>
      </c>
      <c r="M570" s="2" t="s">
        <v>4685</v>
      </c>
      <c r="N570" s="3">
        <v>42543</v>
      </c>
      <c r="O570" s="2" t="s">
        <v>3781</v>
      </c>
      <c r="P570" s="2" t="s">
        <v>1231</v>
      </c>
      <c r="Q570" s="2" t="s">
        <v>35</v>
      </c>
      <c r="R570" s="2" t="s">
        <v>2371</v>
      </c>
      <c r="S570" s="2" t="s">
        <v>35</v>
      </c>
      <c r="T570" s="2" t="s">
        <v>1896</v>
      </c>
      <c r="U570" s="2" t="s">
        <v>4642</v>
      </c>
      <c r="V570" s="2">
        <v>0.06</v>
      </c>
      <c r="W570" s="2">
        <v>1680</v>
      </c>
      <c r="X570" s="23">
        <v>0.06</v>
      </c>
      <c r="Y570" s="7">
        <v>1680</v>
      </c>
      <c r="Z570" s="17">
        <f t="shared" si="12"/>
        <v>0.97130880000000008</v>
      </c>
      <c r="AA570" s="2" t="s">
        <v>351</v>
      </c>
      <c r="AB570" s="2" t="s">
        <v>40</v>
      </c>
      <c r="AC570" s="2" t="s">
        <v>3332</v>
      </c>
      <c r="AD570" s="2" t="s">
        <v>338</v>
      </c>
      <c r="AE570" s="2" t="s">
        <v>42</v>
      </c>
      <c r="AF570" s="2"/>
      <c r="AG570" s="4"/>
    </row>
    <row r="571" spans="1:33" x14ac:dyDescent="0.25">
      <c r="A571" s="2">
        <v>2016</v>
      </c>
      <c r="B571" s="2">
        <v>1494</v>
      </c>
      <c r="C571" s="2" t="s">
        <v>3776</v>
      </c>
      <c r="D571" s="2" t="s">
        <v>3777</v>
      </c>
      <c r="E571" s="2" t="s">
        <v>3778</v>
      </c>
      <c r="F571" s="2" t="s">
        <v>3779</v>
      </c>
      <c r="G571" s="2" t="s">
        <v>1081</v>
      </c>
      <c r="H571" s="2"/>
      <c r="I571" s="2" t="s">
        <v>153</v>
      </c>
      <c r="J571" s="2" t="s">
        <v>111</v>
      </c>
      <c r="K571" s="2" t="s">
        <v>3780</v>
      </c>
      <c r="L571" s="2" t="s">
        <v>4635</v>
      </c>
      <c r="M571" s="2" t="s">
        <v>4685</v>
      </c>
      <c r="N571" s="3">
        <v>42543</v>
      </c>
      <c r="O571" s="2" t="s">
        <v>3781</v>
      </c>
      <c r="P571" s="2" t="s">
        <v>1231</v>
      </c>
      <c r="Q571" s="2" t="s">
        <v>35</v>
      </c>
      <c r="R571" s="2" t="s">
        <v>2371</v>
      </c>
      <c r="S571" s="2" t="s">
        <v>35</v>
      </c>
      <c r="T571" s="2" t="s">
        <v>1896</v>
      </c>
      <c r="U571" s="2" t="s">
        <v>4642</v>
      </c>
      <c r="V571" s="2">
        <v>0.06</v>
      </c>
      <c r="W571" s="2">
        <v>1680</v>
      </c>
      <c r="X571" s="23">
        <v>0.06</v>
      </c>
      <c r="Y571" s="7">
        <v>1680</v>
      </c>
      <c r="Z571" s="17">
        <f t="shared" si="12"/>
        <v>0.97130880000000008</v>
      </c>
      <c r="AA571" s="2" t="s">
        <v>351</v>
      </c>
      <c r="AB571" s="2" t="s">
        <v>40</v>
      </c>
      <c r="AC571" s="2" t="s">
        <v>3332</v>
      </c>
      <c r="AD571" s="2" t="s">
        <v>338</v>
      </c>
      <c r="AE571" s="2" t="s">
        <v>42</v>
      </c>
      <c r="AF571" s="2"/>
      <c r="AG571" s="4"/>
    </row>
    <row r="572" spans="1:33" x14ac:dyDescent="0.25">
      <c r="A572" s="2">
        <v>2016</v>
      </c>
      <c r="B572" s="2">
        <v>1497</v>
      </c>
      <c r="C572" s="2" t="s">
        <v>3776</v>
      </c>
      <c r="D572" s="2" t="s">
        <v>3777</v>
      </c>
      <c r="E572" s="2" t="s">
        <v>3778</v>
      </c>
      <c r="F572" s="2" t="s">
        <v>3779</v>
      </c>
      <c r="G572" s="2" t="s">
        <v>1081</v>
      </c>
      <c r="H572" s="2"/>
      <c r="I572" s="2" t="s">
        <v>153</v>
      </c>
      <c r="J572" s="2" t="s">
        <v>289</v>
      </c>
      <c r="K572" s="2" t="s">
        <v>3780</v>
      </c>
      <c r="L572" s="2" t="s">
        <v>4635</v>
      </c>
      <c r="M572" s="2" t="s">
        <v>4685</v>
      </c>
      <c r="N572" s="3">
        <v>42543</v>
      </c>
      <c r="O572" s="2" t="s">
        <v>3781</v>
      </c>
      <c r="P572" s="2" t="s">
        <v>1231</v>
      </c>
      <c r="Q572" s="2" t="s">
        <v>35</v>
      </c>
      <c r="R572" s="2" t="s">
        <v>2371</v>
      </c>
      <c r="S572" s="2" t="s">
        <v>35</v>
      </c>
      <c r="T572" s="2" t="s">
        <v>1896</v>
      </c>
      <c r="U572" s="2" t="s">
        <v>4642</v>
      </c>
      <c r="V572" s="2">
        <v>0.06</v>
      </c>
      <c r="W572" s="2">
        <v>1680</v>
      </c>
      <c r="X572" s="23">
        <v>0.06</v>
      </c>
      <c r="Y572" s="7">
        <v>1680</v>
      </c>
      <c r="Z572" s="17">
        <f t="shared" si="12"/>
        <v>0.97130880000000008</v>
      </c>
      <c r="AA572" s="2" t="s">
        <v>351</v>
      </c>
      <c r="AB572" s="2" t="s">
        <v>40</v>
      </c>
      <c r="AC572" s="2" t="s">
        <v>3332</v>
      </c>
      <c r="AD572" s="2" t="s">
        <v>338</v>
      </c>
      <c r="AE572" s="2" t="s">
        <v>42</v>
      </c>
      <c r="AF572" s="2"/>
      <c r="AG572" s="4"/>
    </row>
    <row r="573" spans="1:33" x14ac:dyDescent="0.25">
      <c r="A573" s="2">
        <v>2014</v>
      </c>
      <c r="B573" s="2">
        <v>2091</v>
      </c>
      <c r="C573" s="2" t="s">
        <v>2567</v>
      </c>
      <c r="D573" s="2" t="s">
        <v>2568</v>
      </c>
      <c r="E573" s="2" t="s">
        <v>2569</v>
      </c>
      <c r="F573" s="2" t="s">
        <v>2570</v>
      </c>
      <c r="G573" s="2" t="s">
        <v>2571</v>
      </c>
      <c r="H573" s="2"/>
      <c r="I573" s="2" t="s">
        <v>815</v>
      </c>
      <c r="J573" s="2" t="s">
        <v>340</v>
      </c>
      <c r="K573" s="2" t="s">
        <v>2572</v>
      </c>
      <c r="L573" s="2" t="s">
        <v>4635</v>
      </c>
      <c r="M573" s="2" t="s">
        <v>4685</v>
      </c>
      <c r="N573" s="3">
        <v>41949</v>
      </c>
      <c r="O573" s="2" t="s">
        <v>2573</v>
      </c>
      <c r="P573" s="2" t="s">
        <v>2176</v>
      </c>
      <c r="Q573" s="2" t="s">
        <v>2574</v>
      </c>
      <c r="R573" s="2" t="s">
        <v>693</v>
      </c>
      <c r="S573" s="2" t="s">
        <v>2682</v>
      </c>
      <c r="T573" s="2" t="s">
        <v>748</v>
      </c>
      <c r="U573" s="2" t="s">
        <v>4641</v>
      </c>
      <c r="V573" s="2">
        <v>0.22</v>
      </c>
      <c r="W573" s="2">
        <v>1585</v>
      </c>
      <c r="X573" s="23">
        <f>V573*454/W573</f>
        <v>6.3015772870662456E-2</v>
      </c>
      <c r="Y573" s="9">
        <v>1680</v>
      </c>
      <c r="Z573" s="17">
        <f t="shared" si="12"/>
        <v>1.0201295788012616</v>
      </c>
      <c r="AA573" s="2" t="s">
        <v>351</v>
      </c>
      <c r="AB573" s="2" t="s">
        <v>40</v>
      </c>
      <c r="AC573" s="2" t="s">
        <v>41</v>
      </c>
      <c r="AD573" s="2" t="s">
        <v>42</v>
      </c>
      <c r="AE573" s="2" t="s">
        <v>43</v>
      </c>
      <c r="AF573" s="2" t="s">
        <v>3137</v>
      </c>
      <c r="AG573" s="4"/>
    </row>
    <row r="574" spans="1:33" x14ac:dyDescent="0.25">
      <c r="A574" s="2">
        <v>2014</v>
      </c>
      <c r="B574" s="2">
        <v>2091</v>
      </c>
      <c r="C574" s="2" t="s">
        <v>2567</v>
      </c>
      <c r="D574" s="2" t="s">
        <v>2568</v>
      </c>
      <c r="E574" s="2" t="s">
        <v>2569</v>
      </c>
      <c r="F574" s="2" t="s">
        <v>2570</v>
      </c>
      <c r="G574" s="2" t="s">
        <v>2571</v>
      </c>
      <c r="H574" s="2"/>
      <c r="I574" s="2" t="s">
        <v>815</v>
      </c>
      <c r="J574" s="2" t="s">
        <v>340</v>
      </c>
      <c r="K574" s="2" t="s">
        <v>2572</v>
      </c>
      <c r="L574" s="2" t="s">
        <v>4635</v>
      </c>
      <c r="M574" s="26" t="s">
        <v>4685</v>
      </c>
      <c r="N574" s="3">
        <v>41949</v>
      </c>
      <c r="O574" s="2" t="s">
        <v>2573</v>
      </c>
      <c r="P574" s="2" t="s">
        <v>2176</v>
      </c>
      <c r="Q574" s="2" t="s">
        <v>2574</v>
      </c>
      <c r="R574" s="2" t="s">
        <v>693</v>
      </c>
      <c r="S574" s="2" t="s">
        <v>2682</v>
      </c>
      <c r="T574" s="2" t="s">
        <v>748</v>
      </c>
      <c r="U574" s="2" t="s">
        <v>4641</v>
      </c>
      <c r="V574" s="2">
        <v>0.22</v>
      </c>
      <c r="W574" s="2">
        <v>1585</v>
      </c>
      <c r="X574" s="2">
        <f>V574*454/W574</f>
        <v>6.3015772870662456E-2</v>
      </c>
      <c r="Y574" s="11">
        <v>1680</v>
      </c>
      <c r="Z574" s="17">
        <f t="shared" si="12"/>
        <v>1.0201295788012616</v>
      </c>
      <c r="AA574" s="2" t="s">
        <v>351</v>
      </c>
      <c r="AB574" s="2" t="s">
        <v>40</v>
      </c>
      <c r="AC574" s="2" t="s">
        <v>41</v>
      </c>
      <c r="AD574" s="2" t="s">
        <v>42</v>
      </c>
      <c r="AE574" s="2" t="s">
        <v>43</v>
      </c>
      <c r="AF574" s="2" t="s">
        <v>3137</v>
      </c>
      <c r="AG574" s="4"/>
    </row>
    <row r="575" spans="1:33" x14ac:dyDescent="0.25">
      <c r="A575" s="2">
        <v>2014</v>
      </c>
      <c r="B575" s="2">
        <v>2012</v>
      </c>
      <c r="C575" s="2" t="s">
        <v>2171</v>
      </c>
      <c r="D575" s="2" t="s">
        <v>2172</v>
      </c>
      <c r="E575" s="2" t="s">
        <v>2173</v>
      </c>
      <c r="F575" s="2" t="s">
        <v>1062</v>
      </c>
      <c r="G575" s="2" t="s">
        <v>1063</v>
      </c>
      <c r="H575" s="2"/>
      <c r="I575" s="2" t="s">
        <v>153</v>
      </c>
      <c r="J575" s="2" t="s">
        <v>111</v>
      </c>
      <c r="K575" s="2" t="s">
        <v>2174</v>
      </c>
      <c r="L575" s="2" t="s">
        <v>4635</v>
      </c>
      <c r="M575" s="2" t="s">
        <v>4685</v>
      </c>
      <c r="N575" s="3">
        <v>41981</v>
      </c>
      <c r="O575" s="2" t="s">
        <v>2175</v>
      </c>
      <c r="P575" s="2" t="s">
        <v>2176</v>
      </c>
      <c r="Q575" s="2" t="s">
        <v>2177</v>
      </c>
      <c r="R575" s="2" t="s">
        <v>693</v>
      </c>
      <c r="S575" s="2" t="s">
        <v>2578</v>
      </c>
      <c r="T575" s="2" t="s">
        <v>748</v>
      </c>
      <c r="U575" s="2" t="s">
        <v>4641</v>
      </c>
      <c r="V575" s="2">
        <v>0.22</v>
      </c>
      <c r="W575" s="2">
        <v>1551</v>
      </c>
      <c r="X575" s="23">
        <f>V575*454/W575</f>
        <v>6.4397163120567369E-2</v>
      </c>
      <c r="Y575" s="7">
        <v>1680</v>
      </c>
      <c r="Z575" s="17">
        <f t="shared" si="12"/>
        <v>1.0424921872340425</v>
      </c>
      <c r="AA575" s="2" t="s">
        <v>2180</v>
      </c>
      <c r="AB575" s="2" t="s">
        <v>1291</v>
      </c>
      <c r="AC575" s="2" t="s">
        <v>41</v>
      </c>
      <c r="AD575" s="2" t="s">
        <v>42</v>
      </c>
      <c r="AE575" s="2" t="s">
        <v>43</v>
      </c>
      <c r="AF575" s="2"/>
      <c r="AG575" s="4"/>
    </row>
    <row r="576" spans="1:33" x14ac:dyDescent="0.25">
      <c r="A576" s="2">
        <v>2014</v>
      </c>
      <c r="B576" s="2">
        <v>2027</v>
      </c>
      <c r="C576" s="2" t="s">
        <v>2171</v>
      </c>
      <c r="D576" s="2" t="s">
        <v>2172</v>
      </c>
      <c r="E576" s="2" t="s">
        <v>2173</v>
      </c>
      <c r="F576" s="2" t="s">
        <v>1062</v>
      </c>
      <c r="G576" s="2" t="s">
        <v>1063</v>
      </c>
      <c r="H576" s="2"/>
      <c r="I576" s="2" t="s">
        <v>153</v>
      </c>
      <c r="J576" s="2" t="s">
        <v>111</v>
      </c>
      <c r="K576" s="2" t="s">
        <v>2174</v>
      </c>
      <c r="L576" s="2" t="s">
        <v>4635</v>
      </c>
      <c r="M576" s="2" t="s">
        <v>4685</v>
      </c>
      <c r="N576" s="3">
        <v>41983</v>
      </c>
      <c r="O576" s="2" t="s">
        <v>2175</v>
      </c>
      <c r="P576" s="2" t="s">
        <v>2176</v>
      </c>
      <c r="Q576" s="2" t="s">
        <v>2177</v>
      </c>
      <c r="R576" s="2" t="s">
        <v>693</v>
      </c>
      <c r="S576" s="2" t="s">
        <v>2578</v>
      </c>
      <c r="T576" s="2" t="s">
        <v>748</v>
      </c>
      <c r="U576" s="2" t="s">
        <v>4641</v>
      </c>
      <c r="V576" s="2">
        <v>0.22</v>
      </c>
      <c r="W576" s="2">
        <v>1551</v>
      </c>
      <c r="X576" s="23">
        <f>V576*454/W576</f>
        <v>6.4397163120567369E-2</v>
      </c>
      <c r="Y576" s="7">
        <v>1680</v>
      </c>
      <c r="Z576" s="17">
        <f t="shared" si="12"/>
        <v>1.0424921872340425</v>
      </c>
      <c r="AA576" s="2" t="s">
        <v>2180</v>
      </c>
      <c r="AB576" s="2" t="s">
        <v>1291</v>
      </c>
      <c r="AC576" s="2" t="s">
        <v>41</v>
      </c>
      <c r="AD576" s="2" t="s">
        <v>42</v>
      </c>
      <c r="AE576" s="2" t="s">
        <v>43</v>
      </c>
      <c r="AF576" s="2"/>
      <c r="AG576" s="4"/>
    </row>
    <row r="577" spans="1:33" x14ac:dyDescent="0.25">
      <c r="A577" s="2">
        <v>2014</v>
      </c>
      <c r="B577" s="2">
        <v>2042</v>
      </c>
      <c r="C577" s="2" t="s">
        <v>2171</v>
      </c>
      <c r="D577" s="2" t="s">
        <v>2172</v>
      </c>
      <c r="E577" s="2" t="s">
        <v>2173</v>
      </c>
      <c r="F577" s="2" t="s">
        <v>1062</v>
      </c>
      <c r="G577" s="2" t="s">
        <v>1063</v>
      </c>
      <c r="H577" s="2"/>
      <c r="I577" s="2" t="s">
        <v>153</v>
      </c>
      <c r="J577" s="2" t="s">
        <v>111</v>
      </c>
      <c r="K577" s="2" t="s">
        <v>2174</v>
      </c>
      <c r="L577" s="2" t="s">
        <v>4635</v>
      </c>
      <c r="M577" s="2" t="s">
        <v>4685</v>
      </c>
      <c r="N577" s="3">
        <v>41984</v>
      </c>
      <c r="O577" s="2" t="s">
        <v>2175</v>
      </c>
      <c r="P577" s="2" t="s">
        <v>2176</v>
      </c>
      <c r="Q577" s="2" t="s">
        <v>2177</v>
      </c>
      <c r="R577" s="2" t="s">
        <v>693</v>
      </c>
      <c r="S577" s="2" t="s">
        <v>2578</v>
      </c>
      <c r="T577" s="2" t="s">
        <v>748</v>
      </c>
      <c r="U577" s="2" t="s">
        <v>4641</v>
      </c>
      <c r="V577" s="2">
        <v>0.22</v>
      </c>
      <c r="W577" s="2">
        <v>1551</v>
      </c>
      <c r="X577" s="23">
        <f>V577*454/W577</f>
        <v>6.4397163120567369E-2</v>
      </c>
      <c r="Y577" s="7">
        <v>1680</v>
      </c>
      <c r="Z577" s="17">
        <f t="shared" si="12"/>
        <v>1.0424921872340425</v>
      </c>
      <c r="AA577" s="2" t="s">
        <v>2180</v>
      </c>
      <c r="AB577" s="2" t="s">
        <v>1291</v>
      </c>
      <c r="AC577" s="2" t="s">
        <v>41</v>
      </c>
      <c r="AD577" s="2" t="s">
        <v>42</v>
      </c>
      <c r="AE577" s="2" t="s">
        <v>43</v>
      </c>
      <c r="AF577" s="2"/>
      <c r="AG577" s="4"/>
    </row>
    <row r="578" spans="1:33" x14ac:dyDescent="0.25">
      <c r="A578" s="2">
        <v>2016</v>
      </c>
      <c r="B578" s="2">
        <v>1301</v>
      </c>
      <c r="C578" s="2" t="s">
        <v>2366</v>
      </c>
      <c r="D578" s="2" t="s">
        <v>2367</v>
      </c>
      <c r="E578" s="2" t="s">
        <v>2368</v>
      </c>
      <c r="F578" s="2" t="s">
        <v>2324</v>
      </c>
      <c r="G578" s="2" t="s">
        <v>687</v>
      </c>
      <c r="H578" s="2"/>
      <c r="I578" s="2" t="s">
        <v>488</v>
      </c>
      <c r="J578" s="2" t="s">
        <v>31</v>
      </c>
      <c r="K578" s="2" t="s">
        <v>2497</v>
      </c>
      <c r="L578" s="2" t="s">
        <v>4635</v>
      </c>
      <c r="M578" s="2" t="s">
        <v>4686</v>
      </c>
      <c r="N578" s="3">
        <v>42488</v>
      </c>
      <c r="O578" s="2" t="s">
        <v>4016</v>
      </c>
      <c r="P578" s="2" t="s">
        <v>1688</v>
      </c>
      <c r="Q578" s="2" t="s">
        <v>3452</v>
      </c>
      <c r="R578" s="2" t="s">
        <v>4109</v>
      </c>
      <c r="S578" s="2" t="s">
        <v>4110</v>
      </c>
      <c r="T578" s="2" t="s">
        <v>3451</v>
      </c>
      <c r="U578" s="2" t="s">
        <v>4642</v>
      </c>
      <c r="V578" s="2">
        <v>7.0000000000000007E-2</v>
      </c>
      <c r="W578" s="2">
        <v>1611</v>
      </c>
      <c r="X578" s="23">
        <v>7.0000000000000007E-2</v>
      </c>
      <c r="Y578" s="7">
        <v>1480</v>
      </c>
      <c r="Z578" s="17">
        <f t="shared" si="12"/>
        <v>0.99828960000000022</v>
      </c>
      <c r="AA578" s="2" t="s">
        <v>351</v>
      </c>
      <c r="AB578" s="2" t="s">
        <v>40</v>
      </c>
      <c r="AC578" s="2" t="s">
        <v>3332</v>
      </c>
      <c r="AD578" s="2" t="s">
        <v>43</v>
      </c>
      <c r="AE578" s="2" t="s">
        <v>42</v>
      </c>
      <c r="AF578" s="2"/>
      <c r="AG578" s="4"/>
    </row>
    <row r="579" spans="1:33" x14ac:dyDescent="0.25">
      <c r="A579" s="2">
        <v>2016</v>
      </c>
      <c r="B579" s="2">
        <v>1703</v>
      </c>
      <c r="C579" s="2" t="s">
        <v>3782</v>
      </c>
      <c r="D579" s="2" t="s">
        <v>3783</v>
      </c>
      <c r="E579" s="2" t="s">
        <v>3784</v>
      </c>
      <c r="F579" s="2" t="s">
        <v>2648</v>
      </c>
      <c r="G579" s="2" t="s">
        <v>2649</v>
      </c>
      <c r="H579" s="2"/>
      <c r="I579" s="2" t="s">
        <v>815</v>
      </c>
      <c r="J579" s="2" t="s">
        <v>111</v>
      </c>
      <c r="K579" s="2" t="s">
        <v>3785</v>
      </c>
      <c r="L579" s="2" t="s">
        <v>4635</v>
      </c>
      <c r="M579" s="2" t="s">
        <v>4685</v>
      </c>
      <c r="N579" s="3">
        <v>42397</v>
      </c>
      <c r="O579" s="2" t="s">
        <v>3786</v>
      </c>
      <c r="P579" s="2" t="s">
        <v>3787</v>
      </c>
      <c r="Q579" s="2" t="s">
        <v>35</v>
      </c>
      <c r="R579" s="2" t="s">
        <v>1894</v>
      </c>
      <c r="S579" s="2" t="s">
        <v>3812</v>
      </c>
      <c r="T579" s="2" t="s">
        <v>3451</v>
      </c>
      <c r="U579" s="2" t="s">
        <v>4642</v>
      </c>
      <c r="V579" s="2">
        <v>7.0000000000000007E-2</v>
      </c>
      <c r="W579" s="2">
        <v>1606</v>
      </c>
      <c r="X579" s="23">
        <v>7.0000000000000007E-2</v>
      </c>
      <c r="Y579" s="9">
        <v>1680</v>
      </c>
      <c r="Z579" s="17">
        <f t="shared" si="12"/>
        <v>1.1331936000000002</v>
      </c>
      <c r="AA579" s="2" t="s">
        <v>861</v>
      </c>
      <c r="AB579" s="2" t="s">
        <v>1291</v>
      </c>
      <c r="AC579" s="2" t="s">
        <v>3332</v>
      </c>
      <c r="AD579" s="2" t="s">
        <v>43</v>
      </c>
      <c r="AE579" s="2" t="s">
        <v>42</v>
      </c>
      <c r="AF579" s="2"/>
      <c r="AG579" s="4"/>
    </row>
    <row r="580" spans="1:33" x14ac:dyDescent="0.25">
      <c r="A580" s="2">
        <v>2016</v>
      </c>
      <c r="B580" s="2">
        <v>1498</v>
      </c>
      <c r="C580" s="2" t="s">
        <v>3776</v>
      </c>
      <c r="D580" s="2" t="s">
        <v>3777</v>
      </c>
      <c r="E580" s="2" t="s">
        <v>3778</v>
      </c>
      <c r="F580" s="2" t="s">
        <v>3779</v>
      </c>
      <c r="G580" s="2" t="s">
        <v>1081</v>
      </c>
      <c r="H580" s="2"/>
      <c r="I580" s="2" t="s">
        <v>153</v>
      </c>
      <c r="J580" s="2" t="s">
        <v>291</v>
      </c>
      <c r="K580" s="2" t="s">
        <v>3780</v>
      </c>
      <c r="L580" s="2" t="s">
        <v>4635</v>
      </c>
      <c r="M580" s="2" t="s">
        <v>4685</v>
      </c>
      <c r="N580" s="3">
        <v>42543</v>
      </c>
      <c r="O580" s="2" t="s">
        <v>3781</v>
      </c>
      <c r="P580" s="2" t="s">
        <v>1231</v>
      </c>
      <c r="Q580" s="2" t="s">
        <v>35</v>
      </c>
      <c r="R580" s="2" t="s">
        <v>2371</v>
      </c>
      <c r="S580" s="2" t="s">
        <v>35</v>
      </c>
      <c r="T580" s="2" t="s">
        <v>3451</v>
      </c>
      <c r="U580" s="2" t="s">
        <v>4642</v>
      </c>
      <c r="V580" s="2">
        <v>7.0000000000000007E-2</v>
      </c>
      <c r="W580" s="2">
        <v>1680</v>
      </c>
      <c r="X580" s="23">
        <v>7.0000000000000007E-2</v>
      </c>
      <c r="Y580" s="7">
        <v>1680</v>
      </c>
      <c r="Z580" s="17">
        <f t="shared" si="12"/>
        <v>1.1331936000000002</v>
      </c>
      <c r="AA580" s="2" t="s">
        <v>351</v>
      </c>
      <c r="AB580" s="2" t="s">
        <v>40</v>
      </c>
      <c r="AC580" s="2" t="s">
        <v>3332</v>
      </c>
      <c r="AD580" s="2" t="s">
        <v>338</v>
      </c>
      <c r="AE580" s="2" t="s">
        <v>42</v>
      </c>
      <c r="AF580" s="2"/>
      <c r="AG580" s="4"/>
    </row>
    <row r="581" spans="1:33" x14ac:dyDescent="0.25">
      <c r="A581" s="2">
        <v>2014</v>
      </c>
      <c r="B581" s="2">
        <v>1817</v>
      </c>
      <c r="C581" s="2" t="s">
        <v>2321</v>
      </c>
      <c r="D581" s="2" t="s">
        <v>2322</v>
      </c>
      <c r="E581" s="2" t="s">
        <v>2323</v>
      </c>
      <c r="F581" s="2" t="s">
        <v>2324</v>
      </c>
      <c r="G581" s="2" t="s">
        <v>687</v>
      </c>
      <c r="H581" s="2"/>
      <c r="I581" s="2" t="s">
        <v>488</v>
      </c>
      <c r="J581" s="2" t="s">
        <v>50</v>
      </c>
      <c r="K581" s="2" t="s">
        <v>2325</v>
      </c>
      <c r="L581" s="2" t="s">
        <v>4635</v>
      </c>
      <c r="M581" s="2" t="s">
        <v>4686</v>
      </c>
      <c r="N581" s="3">
        <v>41740</v>
      </c>
      <c r="O581" s="2" t="s">
        <v>2326</v>
      </c>
      <c r="P581" s="2" t="s">
        <v>1892</v>
      </c>
      <c r="Q581" s="2" t="s">
        <v>2327</v>
      </c>
      <c r="R581" s="2" t="s">
        <v>1894</v>
      </c>
      <c r="S581" s="2" t="s">
        <v>2327</v>
      </c>
      <c r="T581" s="2" t="s">
        <v>3000</v>
      </c>
      <c r="U581" s="2" t="s">
        <v>4642</v>
      </c>
      <c r="V581" s="2">
        <v>7.4999999999999997E-2</v>
      </c>
      <c r="W581" s="2">
        <v>1480</v>
      </c>
      <c r="X581" s="23">
        <v>7.4999999999999997E-2</v>
      </c>
      <c r="Y581" s="7">
        <v>1480</v>
      </c>
      <c r="Z581" s="17">
        <f t="shared" si="12"/>
        <v>1.069596</v>
      </c>
      <c r="AA581" s="2" t="s">
        <v>351</v>
      </c>
      <c r="AB581" s="2" t="s">
        <v>40</v>
      </c>
      <c r="AC581" s="2" t="s">
        <v>41</v>
      </c>
      <c r="AD581" s="2" t="s">
        <v>42</v>
      </c>
      <c r="AE581" s="2" t="s">
        <v>43</v>
      </c>
      <c r="AF581" s="2"/>
      <c r="AG581" s="4"/>
    </row>
    <row r="582" spans="1:33" x14ac:dyDescent="0.25">
      <c r="A582" s="2">
        <v>2016</v>
      </c>
      <c r="B582" s="2">
        <v>1499</v>
      </c>
      <c r="C582" s="2" t="s">
        <v>3776</v>
      </c>
      <c r="D582" s="2" t="s">
        <v>3777</v>
      </c>
      <c r="E582" s="2" t="s">
        <v>3778</v>
      </c>
      <c r="F582" s="2" t="s">
        <v>3779</v>
      </c>
      <c r="G582" s="2" t="s">
        <v>1081</v>
      </c>
      <c r="H582" s="2"/>
      <c r="I582" s="2" t="s">
        <v>153</v>
      </c>
      <c r="J582" s="2" t="s">
        <v>293</v>
      </c>
      <c r="K582" s="2" t="s">
        <v>3780</v>
      </c>
      <c r="L582" s="2" t="s">
        <v>4635</v>
      </c>
      <c r="M582" s="2" t="s">
        <v>4685</v>
      </c>
      <c r="N582" s="3">
        <v>42543</v>
      </c>
      <c r="O582" s="2" t="s">
        <v>3781</v>
      </c>
      <c r="P582" s="2" t="s">
        <v>1231</v>
      </c>
      <c r="Q582" s="2" t="s">
        <v>35</v>
      </c>
      <c r="R582" s="2" t="s">
        <v>2371</v>
      </c>
      <c r="S582" s="2" t="s">
        <v>35</v>
      </c>
      <c r="T582" s="2" t="s">
        <v>1900</v>
      </c>
      <c r="U582" s="2" t="s">
        <v>4642</v>
      </c>
      <c r="V582" s="2">
        <v>0.08</v>
      </c>
      <c r="W582" s="2">
        <v>1680</v>
      </c>
      <c r="X582" s="23">
        <v>0.08</v>
      </c>
      <c r="Y582" s="7">
        <v>1680</v>
      </c>
      <c r="Z582" s="17">
        <f t="shared" si="12"/>
        <v>1.2950784</v>
      </c>
      <c r="AA582" s="2" t="s">
        <v>351</v>
      </c>
      <c r="AB582" s="2" t="s">
        <v>40</v>
      </c>
      <c r="AC582" s="2" t="s">
        <v>3332</v>
      </c>
      <c r="AD582" s="2" t="s">
        <v>338</v>
      </c>
      <c r="AE582" s="2" t="s">
        <v>42</v>
      </c>
      <c r="AF582" s="2"/>
      <c r="AG582" s="4"/>
    </row>
    <row r="583" spans="1:33" x14ac:dyDescent="0.25">
      <c r="A583" s="2">
        <v>2016</v>
      </c>
      <c r="B583" s="2">
        <v>1574</v>
      </c>
      <c r="C583" s="2" t="s">
        <v>2171</v>
      </c>
      <c r="D583" s="2" t="s">
        <v>2172</v>
      </c>
      <c r="E583" s="2" t="s">
        <v>2173</v>
      </c>
      <c r="F583" s="2" t="s">
        <v>1062</v>
      </c>
      <c r="G583" s="2" t="s">
        <v>1063</v>
      </c>
      <c r="H583" s="2"/>
      <c r="I583" s="2" t="s">
        <v>153</v>
      </c>
      <c r="J583" s="2" t="s">
        <v>289</v>
      </c>
      <c r="K583" s="2" t="s">
        <v>2174</v>
      </c>
      <c r="L583" s="2" t="s">
        <v>4635</v>
      </c>
      <c r="M583" s="2" t="s">
        <v>4685</v>
      </c>
      <c r="N583" s="3">
        <v>42439</v>
      </c>
      <c r="O583" s="2" t="s">
        <v>4367</v>
      </c>
      <c r="P583" s="2" t="s">
        <v>2176</v>
      </c>
      <c r="Q583" s="2" t="s">
        <v>35</v>
      </c>
      <c r="R583" s="2" t="s">
        <v>693</v>
      </c>
      <c r="S583" s="2" t="s">
        <v>4368</v>
      </c>
      <c r="T583" s="2" t="s">
        <v>711</v>
      </c>
      <c r="U583" s="2" t="s">
        <v>4641</v>
      </c>
      <c r="V583" s="2">
        <v>0.28999999999999998</v>
      </c>
      <c r="W583" s="2">
        <v>1592</v>
      </c>
      <c r="X583" s="23">
        <f>V583*454/W583</f>
        <v>8.2701005025125632E-2</v>
      </c>
      <c r="Y583" s="7">
        <v>1680</v>
      </c>
      <c r="Z583" s="17">
        <f t="shared" si="12"/>
        <v>1.3388035658291459</v>
      </c>
      <c r="AA583" s="2" t="s">
        <v>2180</v>
      </c>
      <c r="AB583" s="2" t="s">
        <v>1291</v>
      </c>
      <c r="AC583" s="2" t="s">
        <v>3332</v>
      </c>
      <c r="AD583" s="2" t="s">
        <v>43</v>
      </c>
      <c r="AE583" s="2" t="s">
        <v>42</v>
      </c>
      <c r="AF583" s="2"/>
      <c r="AG583" s="4"/>
    </row>
    <row r="584" spans="1:33" x14ac:dyDescent="0.25">
      <c r="A584" s="2">
        <v>2014</v>
      </c>
      <c r="B584" s="2">
        <v>2089</v>
      </c>
      <c r="C584" s="2" t="s">
        <v>2567</v>
      </c>
      <c r="D584" s="2" t="s">
        <v>2568</v>
      </c>
      <c r="E584" s="2" t="s">
        <v>2569</v>
      </c>
      <c r="F584" s="2" t="s">
        <v>2570</v>
      </c>
      <c r="G584" s="2" t="s">
        <v>2571</v>
      </c>
      <c r="H584" s="2"/>
      <c r="I584" s="2" t="s">
        <v>815</v>
      </c>
      <c r="J584" s="2" t="s">
        <v>293</v>
      </c>
      <c r="K584" s="2" t="s">
        <v>2572</v>
      </c>
      <c r="L584" s="2" t="s">
        <v>4635</v>
      </c>
      <c r="M584" s="2" t="s">
        <v>4685</v>
      </c>
      <c r="N584" s="3">
        <v>41949</v>
      </c>
      <c r="O584" s="2" t="s">
        <v>2573</v>
      </c>
      <c r="P584" s="2" t="s">
        <v>2176</v>
      </c>
      <c r="Q584" s="2" t="s">
        <v>2574</v>
      </c>
      <c r="R584" s="2" t="s">
        <v>693</v>
      </c>
      <c r="S584" s="2" t="s">
        <v>2683</v>
      </c>
      <c r="T584" s="2" t="s">
        <v>509</v>
      </c>
      <c r="U584" s="2" t="s">
        <v>4641</v>
      </c>
      <c r="V584" s="2">
        <v>0.23</v>
      </c>
      <c r="W584" s="2">
        <v>1221</v>
      </c>
      <c r="X584" s="23">
        <f>V584*454/W584</f>
        <v>8.5520065520065525E-2</v>
      </c>
      <c r="Y584" s="9">
        <v>1680</v>
      </c>
      <c r="Z584" s="17">
        <f t="shared" si="12"/>
        <v>1.3844398702702705</v>
      </c>
      <c r="AA584" s="2" t="s">
        <v>351</v>
      </c>
      <c r="AB584" s="2" t="s">
        <v>40</v>
      </c>
      <c r="AC584" s="2" t="s">
        <v>41</v>
      </c>
      <c r="AD584" s="2" t="s">
        <v>42</v>
      </c>
      <c r="AE584" s="2" t="s">
        <v>43</v>
      </c>
      <c r="AF584" s="2" t="s">
        <v>3137</v>
      </c>
      <c r="AG584" s="4"/>
    </row>
    <row r="585" spans="1:33" x14ac:dyDescent="0.25">
      <c r="A585" s="2">
        <v>2014</v>
      </c>
      <c r="B585" s="2">
        <v>2089</v>
      </c>
      <c r="C585" s="2" t="s">
        <v>2567</v>
      </c>
      <c r="D585" s="2" t="s">
        <v>2568</v>
      </c>
      <c r="E585" s="2" t="s">
        <v>2569</v>
      </c>
      <c r="F585" s="2" t="s">
        <v>2570</v>
      </c>
      <c r="G585" s="2" t="s">
        <v>2571</v>
      </c>
      <c r="H585" s="2"/>
      <c r="I585" s="2" t="s">
        <v>815</v>
      </c>
      <c r="J585" s="2" t="s">
        <v>293</v>
      </c>
      <c r="K585" s="2" t="s">
        <v>2572</v>
      </c>
      <c r="L585" s="2" t="s">
        <v>4635</v>
      </c>
      <c r="M585" s="26" t="s">
        <v>4685</v>
      </c>
      <c r="N585" s="3">
        <v>41949</v>
      </c>
      <c r="O585" s="2" t="s">
        <v>2573</v>
      </c>
      <c r="P585" s="2" t="s">
        <v>2176</v>
      </c>
      <c r="Q585" s="2" t="s">
        <v>2574</v>
      </c>
      <c r="R585" s="2" t="s">
        <v>693</v>
      </c>
      <c r="S585" s="2" t="s">
        <v>2683</v>
      </c>
      <c r="T585" s="2" t="s">
        <v>509</v>
      </c>
      <c r="U585" s="2" t="s">
        <v>4641</v>
      </c>
      <c r="V585" s="2">
        <v>0.23</v>
      </c>
      <c r="W585" s="2">
        <v>1221</v>
      </c>
      <c r="X585" s="2">
        <f>V585*454/W585</f>
        <v>8.5520065520065525E-2</v>
      </c>
      <c r="Y585" s="11">
        <v>1680</v>
      </c>
      <c r="Z585" s="17">
        <f t="shared" si="12"/>
        <v>1.3844398702702705</v>
      </c>
      <c r="AA585" s="2" t="s">
        <v>351</v>
      </c>
      <c r="AB585" s="2" t="s">
        <v>40</v>
      </c>
      <c r="AC585" s="2" t="s">
        <v>41</v>
      </c>
      <c r="AD585" s="2" t="s">
        <v>42</v>
      </c>
      <c r="AE585" s="2" t="s">
        <v>43</v>
      </c>
      <c r="AF585" s="2" t="s">
        <v>3137</v>
      </c>
      <c r="AG585" s="4"/>
    </row>
    <row r="586" spans="1:33" x14ac:dyDescent="0.25">
      <c r="A586" s="2">
        <v>2016</v>
      </c>
      <c r="B586" s="2">
        <v>1634</v>
      </c>
      <c r="C586" s="2" t="s">
        <v>3428</v>
      </c>
      <c r="D586" s="2" t="s">
        <v>3429</v>
      </c>
      <c r="E586" s="2" t="s">
        <v>3430</v>
      </c>
      <c r="F586" s="2" t="s">
        <v>2648</v>
      </c>
      <c r="G586" s="2" t="s">
        <v>2649</v>
      </c>
      <c r="H586" s="2"/>
      <c r="I586" s="2" t="s">
        <v>815</v>
      </c>
      <c r="J586" s="2" t="s">
        <v>111</v>
      </c>
      <c r="K586" s="2" t="s">
        <v>3431</v>
      </c>
      <c r="L586" s="2" t="s">
        <v>4635</v>
      </c>
      <c r="M586" s="2" t="s">
        <v>4685</v>
      </c>
      <c r="N586" s="3">
        <v>42452</v>
      </c>
      <c r="O586" s="2" t="s">
        <v>4238</v>
      </c>
      <c r="P586" s="2" t="s">
        <v>4239</v>
      </c>
      <c r="Q586" s="2" t="s">
        <v>35</v>
      </c>
      <c r="R586" s="2" t="s">
        <v>1894</v>
      </c>
      <c r="S586" s="2" t="s">
        <v>4212</v>
      </c>
      <c r="T586" s="2" t="s">
        <v>4438</v>
      </c>
      <c r="U586" s="2" t="s">
        <v>4642</v>
      </c>
      <c r="V586" s="2">
        <v>8.8200000000000001E-2</v>
      </c>
      <c r="W586" s="2">
        <v>1348</v>
      </c>
      <c r="X586" s="23">
        <v>8.8200000000000001E-2</v>
      </c>
      <c r="Y586" s="9">
        <v>1680</v>
      </c>
      <c r="Z586" s="17">
        <f t="shared" si="12"/>
        <v>1.4278239359999998</v>
      </c>
      <c r="AA586" s="2" t="s">
        <v>2180</v>
      </c>
      <c r="AB586" s="2" t="s">
        <v>1291</v>
      </c>
      <c r="AC586" s="2" t="s">
        <v>3332</v>
      </c>
      <c r="AD586" s="2" t="s">
        <v>43</v>
      </c>
      <c r="AE586" s="2" t="s">
        <v>42</v>
      </c>
      <c r="AF586" s="2"/>
      <c r="AG586" s="4"/>
    </row>
    <row r="587" spans="1:33" x14ac:dyDescent="0.25">
      <c r="A587" s="2">
        <v>2016</v>
      </c>
      <c r="B587" s="2">
        <v>1634</v>
      </c>
      <c r="C587" s="2" t="s">
        <v>3428</v>
      </c>
      <c r="D587" s="2" t="s">
        <v>3429</v>
      </c>
      <c r="E587" s="2" t="s">
        <v>3430</v>
      </c>
      <c r="F587" s="2" t="s">
        <v>2648</v>
      </c>
      <c r="G587" s="2" t="s">
        <v>2649</v>
      </c>
      <c r="H587" s="2"/>
      <c r="I587" s="2" t="s">
        <v>815</v>
      </c>
      <c r="J587" s="2" t="s">
        <v>111</v>
      </c>
      <c r="K587" s="2" t="s">
        <v>3431</v>
      </c>
      <c r="L587" s="2" t="s">
        <v>4635</v>
      </c>
      <c r="M587" s="26" t="s">
        <v>4685</v>
      </c>
      <c r="N587" s="3">
        <v>42452</v>
      </c>
      <c r="O587" s="2" t="s">
        <v>4238</v>
      </c>
      <c r="P587" s="2" t="s">
        <v>4239</v>
      </c>
      <c r="Q587" s="2" t="s">
        <v>35</v>
      </c>
      <c r="R587" s="2" t="s">
        <v>1894</v>
      </c>
      <c r="S587" s="2" t="s">
        <v>4212</v>
      </c>
      <c r="T587" s="2" t="s">
        <v>4438</v>
      </c>
      <c r="U587" s="2" t="s">
        <v>4642</v>
      </c>
      <c r="V587" s="2">
        <v>0.1731</v>
      </c>
      <c r="W587" s="2">
        <v>1348</v>
      </c>
      <c r="X587" s="2">
        <v>8.8200000000000001E-2</v>
      </c>
      <c r="Y587" s="11">
        <v>1680</v>
      </c>
      <c r="Z587" s="17">
        <f t="shared" ref="Z587:Z650" si="14">X587*Y587*8760/1000000*1.1</f>
        <v>1.4278239359999998</v>
      </c>
      <c r="AA587" s="2" t="s">
        <v>2180</v>
      </c>
      <c r="AB587" s="2" t="s">
        <v>1291</v>
      </c>
      <c r="AC587" s="2" t="s">
        <v>3332</v>
      </c>
      <c r="AD587" s="2" t="s">
        <v>43</v>
      </c>
      <c r="AE587" s="2" t="s">
        <v>42</v>
      </c>
      <c r="AF587" s="2"/>
      <c r="AG587" s="4"/>
    </row>
    <row r="588" spans="1:33" x14ac:dyDescent="0.25">
      <c r="A588" s="2">
        <v>2016</v>
      </c>
      <c r="B588" s="2">
        <v>388</v>
      </c>
      <c r="C588" s="2" t="s">
        <v>865</v>
      </c>
      <c r="D588" s="2" t="s">
        <v>866</v>
      </c>
      <c r="E588" s="2" t="s">
        <v>867</v>
      </c>
      <c r="F588" s="2" t="s">
        <v>868</v>
      </c>
      <c r="G588" s="2" t="s">
        <v>869</v>
      </c>
      <c r="H588" s="2" t="s">
        <v>152</v>
      </c>
      <c r="I588" s="2" t="s">
        <v>393</v>
      </c>
      <c r="J588" s="2" t="s">
        <v>289</v>
      </c>
      <c r="K588" s="2" t="s">
        <v>872</v>
      </c>
      <c r="L588" s="2" t="s">
        <v>4635</v>
      </c>
      <c r="M588" s="2"/>
      <c r="N588" s="3">
        <v>42634</v>
      </c>
      <c r="O588" s="2" t="s">
        <v>2137</v>
      </c>
      <c r="P588" s="2" t="s">
        <v>2138</v>
      </c>
      <c r="Q588" s="2" t="s">
        <v>1791</v>
      </c>
      <c r="R588" s="2" t="s">
        <v>2241</v>
      </c>
      <c r="S588" s="2" t="s">
        <v>3791</v>
      </c>
      <c r="T588" s="2" t="s">
        <v>3153</v>
      </c>
      <c r="U588" s="2" t="s">
        <v>4642</v>
      </c>
      <c r="V588" s="2">
        <v>0.1</v>
      </c>
      <c r="W588" s="2">
        <v>1249</v>
      </c>
      <c r="X588" s="23">
        <v>0.1</v>
      </c>
      <c r="Y588" s="7">
        <v>1320</v>
      </c>
      <c r="Z588" s="17">
        <f t="shared" si="14"/>
        <v>1.2719520000000002</v>
      </c>
      <c r="AA588" s="2" t="s">
        <v>861</v>
      </c>
      <c r="AB588" s="2" t="s">
        <v>1291</v>
      </c>
      <c r="AC588" s="2" t="s">
        <v>3332</v>
      </c>
      <c r="AD588" s="2" t="s">
        <v>43</v>
      </c>
      <c r="AE588" s="2" t="s">
        <v>42</v>
      </c>
      <c r="AF588" s="2" t="s">
        <v>3790</v>
      </c>
      <c r="AG588" s="4"/>
    </row>
    <row r="589" spans="1:33" x14ac:dyDescent="0.25">
      <c r="A589" s="2">
        <v>2016</v>
      </c>
      <c r="B589" s="2">
        <v>1586</v>
      </c>
      <c r="C589" s="2" t="s">
        <v>2171</v>
      </c>
      <c r="D589" s="2" t="s">
        <v>2172</v>
      </c>
      <c r="E589" s="2" t="s">
        <v>2173</v>
      </c>
      <c r="F589" s="2" t="s">
        <v>1062</v>
      </c>
      <c r="G589" s="2" t="s">
        <v>1063</v>
      </c>
      <c r="H589" s="2"/>
      <c r="I589" s="2" t="s">
        <v>153</v>
      </c>
      <c r="J589" s="2" t="s">
        <v>289</v>
      </c>
      <c r="K589" s="2" t="s">
        <v>2174</v>
      </c>
      <c r="L589" s="2" t="s">
        <v>4635</v>
      </c>
      <c r="M589" s="2" t="s">
        <v>4685</v>
      </c>
      <c r="N589" s="3">
        <v>42565</v>
      </c>
      <c r="O589" s="2" t="s">
        <v>3840</v>
      </c>
      <c r="P589" s="2" t="s">
        <v>1231</v>
      </c>
      <c r="Q589" s="2" t="s">
        <v>35</v>
      </c>
      <c r="R589" s="2" t="s">
        <v>693</v>
      </c>
      <c r="S589" s="2" t="s">
        <v>3841</v>
      </c>
      <c r="T589" s="2" t="s">
        <v>747</v>
      </c>
      <c r="U589" s="2" t="s">
        <v>4641</v>
      </c>
      <c r="V589" s="2">
        <v>0.38</v>
      </c>
      <c r="W589" s="2">
        <v>1646</v>
      </c>
      <c r="X589" s="23">
        <f>V589*454/W589</f>
        <v>0.10481166464155529</v>
      </c>
      <c r="Y589" s="7">
        <v>1680</v>
      </c>
      <c r="Z589" s="17">
        <f t="shared" si="14"/>
        <v>1.6967415368165253</v>
      </c>
      <c r="AA589" s="2" t="s">
        <v>351</v>
      </c>
      <c r="AB589" s="2" t="s">
        <v>40</v>
      </c>
      <c r="AC589" s="2" t="s">
        <v>3332</v>
      </c>
      <c r="AD589" s="2" t="s">
        <v>43</v>
      </c>
      <c r="AE589" s="2" t="s">
        <v>42</v>
      </c>
      <c r="AF589" s="2"/>
      <c r="AG589" s="4"/>
    </row>
    <row r="590" spans="1:33" x14ac:dyDescent="0.25">
      <c r="A590" s="2">
        <v>2016</v>
      </c>
      <c r="B590" s="2">
        <v>1638</v>
      </c>
      <c r="C590" s="2" t="s">
        <v>3428</v>
      </c>
      <c r="D590" s="2" t="s">
        <v>3429</v>
      </c>
      <c r="E590" s="2" t="s">
        <v>3430</v>
      </c>
      <c r="F590" s="2" t="s">
        <v>2648</v>
      </c>
      <c r="G590" s="2" t="s">
        <v>2649</v>
      </c>
      <c r="H590" s="2"/>
      <c r="I590" s="2" t="s">
        <v>815</v>
      </c>
      <c r="J590" s="2" t="s">
        <v>203</v>
      </c>
      <c r="K590" s="2" t="s">
        <v>3431</v>
      </c>
      <c r="L590" s="2" t="s">
        <v>4635</v>
      </c>
      <c r="M590" s="2" t="s">
        <v>4685</v>
      </c>
      <c r="N590" s="3">
        <v>42459</v>
      </c>
      <c r="O590" s="2" t="s">
        <v>3529</v>
      </c>
      <c r="P590" s="2" t="s">
        <v>4239</v>
      </c>
      <c r="Q590" s="2" t="s">
        <v>35</v>
      </c>
      <c r="R590" s="2" t="s">
        <v>1894</v>
      </c>
      <c r="S590" s="2" t="s">
        <v>4204</v>
      </c>
      <c r="T590" s="2" t="s">
        <v>4440</v>
      </c>
      <c r="U590" s="2" t="s">
        <v>4642</v>
      </c>
      <c r="V590" s="2">
        <v>0.1056</v>
      </c>
      <c r="W590" s="2">
        <v>1470</v>
      </c>
      <c r="X590" s="23">
        <v>0.1056</v>
      </c>
      <c r="Y590" s="9">
        <v>1680</v>
      </c>
      <c r="Z590" s="17">
        <f t="shared" si="14"/>
        <v>1.709503488</v>
      </c>
      <c r="AA590" s="2" t="s">
        <v>2180</v>
      </c>
      <c r="AB590" s="2" t="s">
        <v>1291</v>
      </c>
      <c r="AC590" s="2" t="s">
        <v>3332</v>
      </c>
      <c r="AD590" s="2" t="s">
        <v>43</v>
      </c>
      <c r="AE590" s="2" t="s">
        <v>42</v>
      </c>
      <c r="AF590" s="2"/>
      <c r="AG590" s="4"/>
    </row>
    <row r="591" spans="1:33" x14ac:dyDescent="0.25">
      <c r="A591" s="2">
        <v>2016</v>
      </c>
      <c r="B591" s="2">
        <v>1638</v>
      </c>
      <c r="C591" s="2" t="s">
        <v>3428</v>
      </c>
      <c r="D591" s="2" t="s">
        <v>3429</v>
      </c>
      <c r="E591" s="2" t="s">
        <v>3430</v>
      </c>
      <c r="F591" s="2" t="s">
        <v>2648</v>
      </c>
      <c r="G591" s="2" t="s">
        <v>2649</v>
      </c>
      <c r="H591" s="2"/>
      <c r="I591" s="2" t="s">
        <v>815</v>
      </c>
      <c r="J591" s="2" t="s">
        <v>203</v>
      </c>
      <c r="K591" s="2" t="s">
        <v>3431</v>
      </c>
      <c r="L591" s="2" t="s">
        <v>4635</v>
      </c>
      <c r="M591" s="26" t="s">
        <v>4685</v>
      </c>
      <c r="N591" s="3">
        <v>42459</v>
      </c>
      <c r="O591" s="2" t="s">
        <v>3529</v>
      </c>
      <c r="P591" s="2" t="s">
        <v>4239</v>
      </c>
      <c r="Q591" s="2" t="s">
        <v>35</v>
      </c>
      <c r="R591" s="2" t="s">
        <v>1894</v>
      </c>
      <c r="S591" s="2" t="s">
        <v>4204</v>
      </c>
      <c r="T591" s="2" t="s">
        <v>4440</v>
      </c>
      <c r="U591" s="2" t="s">
        <v>4642</v>
      </c>
      <c r="V591" s="2">
        <v>0.2</v>
      </c>
      <c r="W591" s="2">
        <v>1470</v>
      </c>
      <c r="X591" s="2">
        <v>0.1056</v>
      </c>
      <c r="Y591" s="11">
        <v>1680</v>
      </c>
      <c r="Z591" s="17">
        <f t="shared" si="14"/>
        <v>1.709503488</v>
      </c>
      <c r="AA591" s="2" t="s">
        <v>2180</v>
      </c>
      <c r="AB591" s="2" t="s">
        <v>1291</v>
      </c>
      <c r="AC591" s="2" t="s">
        <v>3332</v>
      </c>
      <c r="AD591" s="2" t="s">
        <v>43</v>
      </c>
      <c r="AE591" s="2" t="s">
        <v>42</v>
      </c>
      <c r="AF591" s="2"/>
      <c r="AG591" s="4"/>
    </row>
    <row r="592" spans="1:33" x14ac:dyDescent="0.25">
      <c r="A592" s="2">
        <v>2014</v>
      </c>
      <c r="B592" s="2">
        <v>1823</v>
      </c>
      <c r="C592" s="2" t="s">
        <v>2321</v>
      </c>
      <c r="D592" s="2" t="s">
        <v>2322</v>
      </c>
      <c r="E592" s="2" t="s">
        <v>2323</v>
      </c>
      <c r="F592" s="2" t="s">
        <v>2324</v>
      </c>
      <c r="G592" s="2" t="s">
        <v>687</v>
      </c>
      <c r="H592" s="2"/>
      <c r="I592" s="2" t="s">
        <v>488</v>
      </c>
      <c r="J592" s="2" t="s">
        <v>31</v>
      </c>
      <c r="K592" s="2" t="s">
        <v>2521</v>
      </c>
      <c r="L592" s="2" t="s">
        <v>4635</v>
      </c>
      <c r="M592" s="2" t="s">
        <v>4686</v>
      </c>
      <c r="N592" s="3">
        <v>41988</v>
      </c>
      <c r="O592" s="2" t="s">
        <v>2380</v>
      </c>
      <c r="P592" s="2" t="s">
        <v>1688</v>
      </c>
      <c r="Q592" s="2" t="s">
        <v>2327</v>
      </c>
      <c r="R592" s="2" t="s">
        <v>2978</v>
      </c>
      <c r="S592" s="2" t="s">
        <v>2522</v>
      </c>
      <c r="T592" s="2" t="s">
        <v>2451</v>
      </c>
      <c r="U592" s="2" t="s">
        <v>4642</v>
      </c>
      <c r="V592" s="2">
        <v>0.11</v>
      </c>
      <c r="W592" s="2">
        <v>1151</v>
      </c>
      <c r="X592" s="23">
        <v>0.11</v>
      </c>
      <c r="Y592" s="7">
        <v>1480</v>
      </c>
      <c r="Z592" s="17">
        <f t="shared" si="14"/>
        <v>1.5687408000000003</v>
      </c>
      <c r="AA592" s="2" t="s">
        <v>351</v>
      </c>
      <c r="AB592" s="2" t="s">
        <v>40</v>
      </c>
      <c r="AC592" s="2" t="s">
        <v>41</v>
      </c>
      <c r="AD592" s="2" t="s">
        <v>42</v>
      </c>
      <c r="AE592" s="2" t="s">
        <v>43</v>
      </c>
      <c r="AF592" s="2"/>
      <c r="AG592" s="4"/>
    </row>
    <row r="593" spans="1:33" x14ac:dyDescent="0.25">
      <c r="A593" s="2">
        <v>2014</v>
      </c>
      <c r="B593" s="2">
        <v>1834</v>
      </c>
      <c r="C593" s="2" t="s">
        <v>2321</v>
      </c>
      <c r="D593" s="2" t="s">
        <v>2322</v>
      </c>
      <c r="E593" s="2" t="s">
        <v>2323</v>
      </c>
      <c r="F593" s="2" t="s">
        <v>2324</v>
      </c>
      <c r="G593" s="2" t="s">
        <v>687</v>
      </c>
      <c r="H593" s="2"/>
      <c r="I593" s="2" t="s">
        <v>488</v>
      </c>
      <c r="J593" s="2" t="s">
        <v>31</v>
      </c>
      <c r="K593" s="2" t="s">
        <v>2521</v>
      </c>
      <c r="L593" s="2" t="s">
        <v>4635</v>
      </c>
      <c r="M593" s="2" t="s">
        <v>4686</v>
      </c>
      <c r="N593" s="3">
        <v>41989</v>
      </c>
      <c r="O593" s="2" t="s">
        <v>2380</v>
      </c>
      <c r="P593" s="2" t="s">
        <v>1688</v>
      </c>
      <c r="Q593" s="2" t="s">
        <v>2327</v>
      </c>
      <c r="R593" s="2" t="s">
        <v>2978</v>
      </c>
      <c r="S593" s="2" t="s">
        <v>2522</v>
      </c>
      <c r="T593" s="2" t="s">
        <v>2451</v>
      </c>
      <c r="U593" s="2" t="s">
        <v>4642</v>
      </c>
      <c r="V593" s="2">
        <v>0.11</v>
      </c>
      <c r="W593" s="2">
        <v>1151</v>
      </c>
      <c r="X593" s="23">
        <v>0.11</v>
      </c>
      <c r="Y593" s="7">
        <v>1480</v>
      </c>
      <c r="Z593" s="17">
        <f t="shared" si="14"/>
        <v>1.5687408000000003</v>
      </c>
      <c r="AA593" s="2" t="s">
        <v>351</v>
      </c>
      <c r="AB593" s="2" t="s">
        <v>40</v>
      </c>
      <c r="AC593" s="2" t="s">
        <v>41</v>
      </c>
      <c r="AD593" s="2" t="s">
        <v>42</v>
      </c>
      <c r="AE593" s="2" t="s">
        <v>43</v>
      </c>
      <c r="AF593" s="2"/>
      <c r="AG593" s="4"/>
    </row>
    <row r="594" spans="1:33" x14ac:dyDescent="0.25">
      <c r="A594" s="2">
        <v>2015</v>
      </c>
      <c r="B594" s="2">
        <v>771</v>
      </c>
      <c r="C594" s="2" t="s">
        <v>2321</v>
      </c>
      <c r="D594" s="2" t="s">
        <v>2322</v>
      </c>
      <c r="E594" s="2" t="s">
        <v>2323</v>
      </c>
      <c r="F594" s="2" t="s">
        <v>2324</v>
      </c>
      <c r="G594" s="2" t="s">
        <v>687</v>
      </c>
      <c r="H594" s="2"/>
      <c r="I594" s="2" t="s">
        <v>488</v>
      </c>
      <c r="J594" s="2" t="s">
        <v>50</v>
      </c>
      <c r="K594" s="2" t="s">
        <v>2325</v>
      </c>
      <c r="L594" s="2" t="s">
        <v>4635</v>
      </c>
      <c r="M594" s="2" t="s">
        <v>4686</v>
      </c>
      <c r="N594" s="3">
        <v>42110</v>
      </c>
      <c r="O594" s="2" t="s">
        <v>2326</v>
      </c>
      <c r="P594" s="2" t="s">
        <v>1656</v>
      </c>
      <c r="Q594" s="2" t="s">
        <v>3452</v>
      </c>
      <c r="R594" s="2" t="s">
        <v>1894</v>
      </c>
      <c r="S594" s="2" t="s">
        <v>3453</v>
      </c>
      <c r="T594" s="2" t="s">
        <v>2451</v>
      </c>
      <c r="U594" s="2" t="s">
        <v>4642</v>
      </c>
      <c r="V594" s="2">
        <v>0.11</v>
      </c>
      <c r="W594" s="2">
        <v>1207</v>
      </c>
      <c r="X594" s="23">
        <v>0.11</v>
      </c>
      <c r="Y594" s="7">
        <v>1480</v>
      </c>
      <c r="Z594" s="17">
        <f t="shared" si="14"/>
        <v>1.5687408000000003</v>
      </c>
      <c r="AA594" s="2" t="s">
        <v>351</v>
      </c>
      <c r="AB594" s="2" t="s">
        <v>40</v>
      </c>
      <c r="AC594" s="2" t="s">
        <v>3332</v>
      </c>
      <c r="AD594" s="2" t="s">
        <v>42</v>
      </c>
      <c r="AE594" s="2" t="s">
        <v>43</v>
      </c>
      <c r="AF594" s="2"/>
      <c r="AG594" s="4"/>
    </row>
    <row r="595" spans="1:33" x14ac:dyDescent="0.25">
      <c r="A595" s="2">
        <v>2016</v>
      </c>
      <c r="B595" s="2">
        <v>1669</v>
      </c>
      <c r="C595" s="2" t="s">
        <v>3949</v>
      </c>
      <c r="D595" s="2" t="s">
        <v>3950</v>
      </c>
      <c r="E595" s="2" t="s">
        <v>3951</v>
      </c>
      <c r="F595" s="2" t="s">
        <v>3779</v>
      </c>
      <c r="G595" s="2" t="s">
        <v>3952</v>
      </c>
      <c r="H595" s="2"/>
      <c r="I595" s="2" t="s">
        <v>815</v>
      </c>
      <c r="J595" s="2" t="s">
        <v>203</v>
      </c>
      <c r="K595" s="2" t="s">
        <v>3953</v>
      </c>
      <c r="L595" s="2" t="s">
        <v>4635</v>
      </c>
      <c r="M595" s="2" t="s">
        <v>4685</v>
      </c>
      <c r="N595" s="3">
        <v>42613</v>
      </c>
      <c r="O595" s="2" t="s">
        <v>3954</v>
      </c>
      <c r="P595" s="2" t="s">
        <v>1231</v>
      </c>
      <c r="Q595" s="2" t="s">
        <v>35</v>
      </c>
      <c r="R595" s="2" t="s">
        <v>1894</v>
      </c>
      <c r="S595" s="2" t="s">
        <v>4266</v>
      </c>
      <c r="T595" s="2" t="s">
        <v>2451</v>
      </c>
      <c r="U595" s="2" t="s">
        <v>4642</v>
      </c>
      <c r="V595" s="2">
        <v>0.11</v>
      </c>
      <c r="W595" s="2">
        <v>1563</v>
      </c>
      <c r="X595" s="23">
        <v>0.11</v>
      </c>
      <c r="Y595" s="7">
        <v>1680</v>
      </c>
      <c r="Z595" s="17">
        <f t="shared" si="14"/>
        <v>1.7807328000000002</v>
      </c>
      <c r="AA595" s="2" t="s">
        <v>351</v>
      </c>
      <c r="AB595" s="2" t="s">
        <v>40</v>
      </c>
      <c r="AC595" s="2" t="s">
        <v>3332</v>
      </c>
      <c r="AD595" s="2" t="s">
        <v>43</v>
      </c>
      <c r="AE595" s="2" t="s">
        <v>42</v>
      </c>
      <c r="AF595" s="2"/>
      <c r="AG595" s="4"/>
    </row>
    <row r="596" spans="1:33" x14ac:dyDescent="0.25">
      <c r="A596" s="2">
        <v>2014</v>
      </c>
      <c r="B596" s="2">
        <v>1814</v>
      </c>
      <c r="C596" s="2" t="s">
        <v>2321</v>
      </c>
      <c r="D596" s="2" t="s">
        <v>2322</v>
      </c>
      <c r="E596" s="2" t="s">
        <v>2323</v>
      </c>
      <c r="F596" s="2" t="s">
        <v>2324</v>
      </c>
      <c r="G596" s="2" t="s">
        <v>687</v>
      </c>
      <c r="H596" s="2"/>
      <c r="I596" s="2" t="s">
        <v>488</v>
      </c>
      <c r="J596" s="2" t="s">
        <v>206</v>
      </c>
      <c r="K596" s="2" t="s">
        <v>1906</v>
      </c>
      <c r="L596" s="2" t="s">
        <v>4635</v>
      </c>
      <c r="M596" s="2" t="s">
        <v>4687</v>
      </c>
      <c r="N596" s="3">
        <v>41739</v>
      </c>
      <c r="O596" s="2" t="s">
        <v>2553</v>
      </c>
      <c r="P596" s="2" t="s">
        <v>1892</v>
      </c>
      <c r="Q596" s="2" t="s">
        <v>2998</v>
      </c>
      <c r="R596" s="2" t="s">
        <v>1894</v>
      </c>
      <c r="S596" s="2" t="s">
        <v>2693</v>
      </c>
      <c r="T596" s="2" t="s">
        <v>2999</v>
      </c>
      <c r="U596" s="2" t="s">
        <v>4642</v>
      </c>
      <c r="V596" s="2">
        <v>0.70299999999999996</v>
      </c>
      <c r="W596" s="2">
        <v>1441</v>
      </c>
      <c r="X596" s="23">
        <v>0.70299999999999996</v>
      </c>
      <c r="Y596" s="7">
        <v>1980</v>
      </c>
      <c r="Z596" s="17">
        <f t="shared" si="14"/>
        <v>13.41273384</v>
      </c>
      <c r="AA596" s="2" t="s">
        <v>351</v>
      </c>
      <c r="AB596" s="2" t="s">
        <v>40</v>
      </c>
      <c r="AC596" s="2" t="s">
        <v>41</v>
      </c>
      <c r="AD596" s="2" t="s">
        <v>42</v>
      </c>
      <c r="AE596" s="2" t="s">
        <v>43</v>
      </c>
      <c r="AF596" s="2"/>
      <c r="AG596" s="4"/>
    </row>
    <row r="597" spans="1:33" x14ac:dyDescent="0.25">
      <c r="A597" s="2">
        <v>2016</v>
      </c>
      <c r="B597" s="2">
        <v>1309</v>
      </c>
      <c r="C597" s="2" t="s">
        <v>2321</v>
      </c>
      <c r="D597" s="2" t="s">
        <v>2322</v>
      </c>
      <c r="E597" s="2" t="s">
        <v>2323</v>
      </c>
      <c r="F597" s="2" t="s">
        <v>2324</v>
      </c>
      <c r="G597" s="2" t="s">
        <v>687</v>
      </c>
      <c r="H597" s="2"/>
      <c r="I597" s="2" t="s">
        <v>488</v>
      </c>
      <c r="J597" s="2" t="s">
        <v>50</v>
      </c>
      <c r="K597" s="2" t="s">
        <v>2325</v>
      </c>
      <c r="L597" s="2" t="s">
        <v>4635</v>
      </c>
      <c r="M597" s="2" t="s">
        <v>4686</v>
      </c>
      <c r="N597" s="3">
        <v>42457</v>
      </c>
      <c r="O597" s="2" t="s">
        <v>4112</v>
      </c>
      <c r="P597" s="2" t="s">
        <v>1656</v>
      </c>
      <c r="Q597" s="2" t="s">
        <v>3452</v>
      </c>
      <c r="R597" s="2" t="s">
        <v>2561</v>
      </c>
      <c r="S597" s="2" t="s">
        <v>4113</v>
      </c>
      <c r="T597" s="2" t="s">
        <v>2494</v>
      </c>
      <c r="U597" s="2" t="s">
        <v>4642</v>
      </c>
      <c r="V597" s="2">
        <v>0.12</v>
      </c>
      <c r="W597" s="2">
        <v>1233</v>
      </c>
      <c r="X597" s="23">
        <v>0.12</v>
      </c>
      <c r="Y597" s="7">
        <v>1480</v>
      </c>
      <c r="Z597" s="17">
        <f t="shared" si="14"/>
        <v>1.7113536000000003</v>
      </c>
      <c r="AA597" s="2" t="s">
        <v>351</v>
      </c>
      <c r="AB597" s="2" t="s">
        <v>40</v>
      </c>
      <c r="AC597" s="2" t="s">
        <v>3332</v>
      </c>
      <c r="AD597" s="2" t="s">
        <v>43</v>
      </c>
      <c r="AE597" s="2" t="s">
        <v>42</v>
      </c>
      <c r="AF597" s="2"/>
      <c r="AG597" s="4"/>
    </row>
    <row r="598" spans="1:33" x14ac:dyDescent="0.25">
      <c r="A598" s="2">
        <v>2015</v>
      </c>
      <c r="B598" s="2">
        <v>779</v>
      </c>
      <c r="C598" s="2" t="s">
        <v>2321</v>
      </c>
      <c r="D598" s="2" t="s">
        <v>2322</v>
      </c>
      <c r="E598" s="2" t="s">
        <v>2323</v>
      </c>
      <c r="F598" s="2" t="s">
        <v>2324</v>
      </c>
      <c r="G598" s="2" t="s">
        <v>687</v>
      </c>
      <c r="H598" s="2"/>
      <c r="I598" s="2" t="s">
        <v>488</v>
      </c>
      <c r="J598" s="2" t="s">
        <v>347</v>
      </c>
      <c r="K598" s="2" t="s">
        <v>2537</v>
      </c>
      <c r="L598" s="2" t="s">
        <v>4635</v>
      </c>
      <c r="M598" s="2" t="s">
        <v>4686</v>
      </c>
      <c r="N598" s="3">
        <v>42110</v>
      </c>
      <c r="O598" s="2" t="s">
        <v>3497</v>
      </c>
      <c r="P598" s="2" t="s">
        <v>1656</v>
      </c>
      <c r="Q598" s="2" t="s">
        <v>3452</v>
      </c>
      <c r="R598" s="2" t="s">
        <v>1894</v>
      </c>
      <c r="S598" s="2" t="s">
        <v>3498</v>
      </c>
      <c r="T598" s="2" t="s">
        <v>2494</v>
      </c>
      <c r="U598" s="2" t="s">
        <v>4642</v>
      </c>
      <c r="V598" s="2">
        <v>0.12</v>
      </c>
      <c r="W598" s="2">
        <v>1166</v>
      </c>
      <c r="X598" s="23">
        <v>0.12</v>
      </c>
      <c r="Y598" s="2">
        <v>1480</v>
      </c>
      <c r="Z598" s="17">
        <f t="shared" si="14"/>
        <v>1.7113536000000003</v>
      </c>
      <c r="AA598" s="2" t="s">
        <v>351</v>
      </c>
      <c r="AB598" s="2" t="s">
        <v>40</v>
      </c>
      <c r="AC598" s="2" t="s">
        <v>3332</v>
      </c>
      <c r="AD598" s="2" t="s">
        <v>42</v>
      </c>
      <c r="AE598" s="2" t="s">
        <v>43</v>
      </c>
      <c r="AF598" s="2"/>
      <c r="AG598" s="4"/>
    </row>
    <row r="599" spans="1:33" x14ac:dyDescent="0.25">
      <c r="A599" s="2">
        <v>2016</v>
      </c>
      <c r="B599" s="2">
        <v>1649</v>
      </c>
      <c r="C599" s="2" t="s">
        <v>3428</v>
      </c>
      <c r="D599" s="2" t="s">
        <v>3429</v>
      </c>
      <c r="E599" s="2" t="s">
        <v>3430</v>
      </c>
      <c r="F599" s="2" t="s">
        <v>2648</v>
      </c>
      <c r="G599" s="2" t="s">
        <v>2649</v>
      </c>
      <c r="H599" s="2"/>
      <c r="I599" s="2" t="s">
        <v>815</v>
      </c>
      <c r="J599" s="2" t="s">
        <v>31</v>
      </c>
      <c r="K599" s="2" t="s">
        <v>3431</v>
      </c>
      <c r="L599" s="2" t="s">
        <v>4635</v>
      </c>
      <c r="M599" s="2" t="s">
        <v>4685</v>
      </c>
      <c r="N599" s="3">
        <v>42474</v>
      </c>
      <c r="O599" s="2" t="s">
        <v>4314</v>
      </c>
      <c r="P599" s="2" t="s">
        <v>2176</v>
      </c>
      <c r="Q599" s="2" t="s">
        <v>35</v>
      </c>
      <c r="R599" s="2" t="s">
        <v>1894</v>
      </c>
      <c r="S599" s="2" t="s">
        <v>4348</v>
      </c>
      <c r="T599" s="2" t="s">
        <v>4448</v>
      </c>
      <c r="U599" s="2" t="s">
        <v>4642</v>
      </c>
      <c r="V599" s="2">
        <v>0.122</v>
      </c>
      <c r="W599" s="2">
        <v>1473</v>
      </c>
      <c r="X599" s="23">
        <v>0.122</v>
      </c>
      <c r="Y599" s="9">
        <v>1680</v>
      </c>
      <c r="Z599" s="17">
        <f t="shared" si="14"/>
        <v>1.9749945600000003</v>
      </c>
      <c r="AA599" s="2" t="s">
        <v>2180</v>
      </c>
      <c r="AB599" s="2" t="s">
        <v>1291</v>
      </c>
      <c r="AC599" s="2" t="s">
        <v>3332</v>
      </c>
      <c r="AD599" s="2" t="s">
        <v>338</v>
      </c>
      <c r="AE599" s="2" t="s">
        <v>42</v>
      </c>
      <c r="AF599" s="2"/>
      <c r="AG599" s="4"/>
    </row>
    <row r="600" spans="1:33" x14ac:dyDescent="0.25">
      <c r="A600" s="2">
        <v>2016</v>
      </c>
      <c r="B600" s="2">
        <v>1649</v>
      </c>
      <c r="C600" s="2" t="s">
        <v>3428</v>
      </c>
      <c r="D600" s="2" t="s">
        <v>3429</v>
      </c>
      <c r="E600" s="2" t="s">
        <v>3430</v>
      </c>
      <c r="F600" s="2" t="s">
        <v>2648</v>
      </c>
      <c r="G600" s="2" t="s">
        <v>2649</v>
      </c>
      <c r="H600" s="2"/>
      <c r="I600" s="2" t="s">
        <v>815</v>
      </c>
      <c r="J600" s="2" t="s">
        <v>31</v>
      </c>
      <c r="K600" s="2" t="s">
        <v>3431</v>
      </c>
      <c r="L600" s="2" t="s">
        <v>4635</v>
      </c>
      <c r="M600" s="26" t="s">
        <v>4685</v>
      </c>
      <c r="N600" s="3">
        <v>42474</v>
      </c>
      <c r="O600" s="2" t="s">
        <v>4314</v>
      </c>
      <c r="P600" s="2" t="s">
        <v>2176</v>
      </c>
      <c r="Q600" s="2" t="s">
        <v>35</v>
      </c>
      <c r="R600" s="2" t="s">
        <v>1894</v>
      </c>
      <c r="S600" s="2" t="s">
        <v>4348</v>
      </c>
      <c r="T600" s="2" t="s">
        <v>4448</v>
      </c>
      <c r="U600" s="2" t="s">
        <v>4642</v>
      </c>
      <c r="V600" s="2">
        <v>0.22</v>
      </c>
      <c r="W600" s="2">
        <v>1473</v>
      </c>
      <c r="X600" s="2">
        <v>0.122</v>
      </c>
      <c r="Y600" s="11">
        <v>1680</v>
      </c>
      <c r="Z600" s="17">
        <f t="shared" si="14"/>
        <v>1.9749945600000003</v>
      </c>
      <c r="AA600" s="2" t="s">
        <v>2180</v>
      </c>
      <c r="AB600" s="2" t="s">
        <v>1291</v>
      </c>
      <c r="AC600" s="2" t="s">
        <v>3332</v>
      </c>
      <c r="AD600" s="2" t="s">
        <v>338</v>
      </c>
      <c r="AE600" s="2" t="s">
        <v>42</v>
      </c>
      <c r="AF600" s="2"/>
      <c r="AG600" s="4"/>
    </row>
    <row r="601" spans="1:33" x14ac:dyDescent="0.25">
      <c r="A601" s="2">
        <v>2016</v>
      </c>
      <c r="B601" s="2">
        <v>1585</v>
      </c>
      <c r="C601" s="2" t="s">
        <v>2171</v>
      </c>
      <c r="D601" s="2" t="s">
        <v>2172</v>
      </c>
      <c r="E601" s="2" t="s">
        <v>2173</v>
      </c>
      <c r="F601" s="2" t="s">
        <v>1062</v>
      </c>
      <c r="G601" s="2" t="s">
        <v>1063</v>
      </c>
      <c r="H601" s="2"/>
      <c r="I601" s="2" t="s">
        <v>153</v>
      </c>
      <c r="J601" s="2" t="s">
        <v>206</v>
      </c>
      <c r="K601" s="2" t="s">
        <v>2174</v>
      </c>
      <c r="L601" s="2" t="s">
        <v>4635</v>
      </c>
      <c r="M601" s="2" t="s">
        <v>4685</v>
      </c>
      <c r="N601" s="3">
        <v>42565</v>
      </c>
      <c r="O601" s="2" t="s">
        <v>3840</v>
      </c>
      <c r="P601" s="2" t="s">
        <v>1231</v>
      </c>
      <c r="Q601" s="2" t="s">
        <v>35</v>
      </c>
      <c r="R601" s="2" t="s">
        <v>693</v>
      </c>
      <c r="S601" s="2" t="s">
        <v>3910</v>
      </c>
      <c r="T601" s="2" t="s">
        <v>598</v>
      </c>
      <c r="U601" s="2" t="s">
        <v>4641</v>
      </c>
      <c r="V601" s="2">
        <v>0.44</v>
      </c>
      <c r="W601" s="2">
        <v>1613</v>
      </c>
      <c r="X601" s="23">
        <f>V601*454/W601</f>
        <v>0.12384376937383756</v>
      </c>
      <c r="Y601" s="7">
        <v>1680</v>
      </c>
      <c r="Z601" s="17">
        <f t="shared" si="14"/>
        <v>2.0048423836329823</v>
      </c>
      <c r="AA601" s="2" t="s">
        <v>351</v>
      </c>
      <c r="AB601" s="2" t="s">
        <v>40</v>
      </c>
      <c r="AC601" s="2" t="s">
        <v>3332</v>
      </c>
      <c r="AD601" s="2" t="s">
        <v>43</v>
      </c>
      <c r="AE601" s="2" t="s">
        <v>42</v>
      </c>
      <c r="AF601" s="2"/>
      <c r="AG601" s="4"/>
    </row>
    <row r="602" spans="1:33" x14ac:dyDescent="0.25">
      <c r="A602" s="2">
        <v>2014</v>
      </c>
      <c r="B602" s="2">
        <v>2086</v>
      </c>
      <c r="C602" s="2" t="s">
        <v>2567</v>
      </c>
      <c r="D602" s="2" t="s">
        <v>2568</v>
      </c>
      <c r="E602" s="2" t="s">
        <v>2569</v>
      </c>
      <c r="F602" s="2" t="s">
        <v>2570</v>
      </c>
      <c r="G602" s="2" t="s">
        <v>2571</v>
      </c>
      <c r="H602" s="2"/>
      <c r="I602" s="2" t="s">
        <v>815</v>
      </c>
      <c r="J602" s="2" t="s">
        <v>291</v>
      </c>
      <c r="K602" s="2" t="s">
        <v>2572</v>
      </c>
      <c r="L602" s="2" t="s">
        <v>4635</v>
      </c>
      <c r="M602" s="2" t="s">
        <v>4685</v>
      </c>
      <c r="N602" s="3">
        <v>41949</v>
      </c>
      <c r="O602" s="2" t="s">
        <v>2573</v>
      </c>
      <c r="P602" s="2" t="s">
        <v>2176</v>
      </c>
      <c r="Q602" s="2" t="s">
        <v>2574</v>
      </c>
      <c r="R602" s="2" t="s">
        <v>693</v>
      </c>
      <c r="S602" s="2" t="s">
        <v>2575</v>
      </c>
      <c r="T602" s="2" t="s">
        <v>805</v>
      </c>
      <c r="U602" s="2" t="s">
        <v>4641</v>
      </c>
      <c r="V602" s="2">
        <v>0.42</v>
      </c>
      <c r="W602" s="2">
        <v>1528</v>
      </c>
      <c r="X602" s="23">
        <f>V602*454/W602</f>
        <v>0.12479057591623037</v>
      </c>
      <c r="Y602" s="9">
        <v>1680</v>
      </c>
      <c r="Z602" s="17">
        <f t="shared" si="14"/>
        <v>2.0201697424083775</v>
      </c>
      <c r="AA602" s="2" t="s">
        <v>351</v>
      </c>
      <c r="AB602" s="2" t="s">
        <v>40</v>
      </c>
      <c r="AC602" s="2" t="s">
        <v>41</v>
      </c>
      <c r="AD602" s="2" t="s">
        <v>42</v>
      </c>
      <c r="AE602" s="2" t="s">
        <v>43</v>
      </c>
      <c r="AF602" s="2" t="s">
        <v>3137</v>
      </c>
      <c r="AG602" s="4"/>
    </row>
    <row r="603" spans="1:33" x14ac:dyDescent="0.25">
      <c r="A603" s="2">
        <v>2014</v>
      </c>
      <c r="B603" s="2">
        <v>2086</v>
      </c>
      <c r="C603" s="2" t="s">
        <v>2567</v>
      </c>
      <c r="D603" s="2" t="s">
        <v>2568</v>
      </c>
      <c r="E603" s="2" t="s">
        <v>2569</v>
      </c>
      <c r="F603" s="2" t="s">
        <v>2570</v>
      </c>
      <c r="G603" s="2" t="s">
        <v>2571</v>
      </c>
      <c r="H603" s="2"/>
      <c r="I603" s="2" t="s">
        <v>815</v>
      </c>
      <c r="J603" s="2" t="s">
        <v>291</v>
      </c>
      <c r="K603" s="2" t="s">
        <v>2572</v>
      </c>
      <c r="L603" s="2" t="s">
        <v>4635</v>
      </c>
      <c r="M603" s="26" t="s">
        <v>4685</v>
      </c>
      <c r="N603" s="3">
        <v>41949</v>
      </c>
      <c r="O603" s="2" t="s">
        <v>2573</v>
      </c>
      <c r="P603" s="2" t="s">
        <v>2176</v>
      </c>
      <c r="Q603" s="2" t="s">
        <v>2574</v>
      </c>
      <c r="R603" s="2" t="s">
        <v>693</v>
      </c>
      <c r="S603" s="2" t="s">
        <v>2575</v>
      </c>
      <c r="T603" s="2" t="s">
        <v>805</v>
      </c>
      <c r="U603" s="2" t="s">
        <v>4641</v>
      </c>
      <c r="V603" s="2">
        <v>0.42</v>
      </c>
      <c r="W603" s="2">
        <v>1528</v>
      </c>
      <c r="X603" s="2">
        <f>V603*454/W603</f>
        <v>0.12479057591623037</v>
      </c>
      <c r="Y603" s="11">
        <v>1680</v>
      </c>
      <c r="Z603" s="17">
        <f t="shared" si="14"/>
        <v>2.0201697424083775</v>
      </c>
      <c r="AA603" s="2" t="s">
        <v>351</v>
      </c>
      <c r="AB603" s="2" t="s">
        <v>40</v>
      </c>
      <c r="AC603" s="2" t="s">
        <v>41</v>
      </c>
      <c r="AD603" s="2" t="s">
        <v>42</v>
      </c>
      <c r="AE603" s="2" t="s">
        <v>43</v>
      </c>
      <c r="AF603" s="2" t="s">
        <v>3137</v>
      </c>
      <c r="AG603" s="4"/>
    </row>
    <row r="604" spans="1:33" x14ac:dyDescent="0.25">
      <c r="A604" s="2">
        <v>2016</v>
      </c>
      <c r="B604" s="2">
        <v>1651</v>
      </c>
      <c r="C604" s="2" t="s">
        <v>3428</v>
      </c>
      <c r="D604" s="2" t="s">
        <v>3429</v>
      </c>
      <c r="E604" s="2" t="s">
        <v>3430</v>
      </c>
      <c r="F604" s="2" t="s">
        <v>2648</v>
      </c>
      <c r="G604" s="2" t="s">
        <v>2649</v>
      </c>
      <c r="H604" s="2"/>
      <c r="I604" s="2" t="s">
        <v>815</v>
      </c>
      <c r="J604" s="2" t="s">
        <v>31</v>
      </c>
      <c r="K604" s="2" t="s">
        <v>3431</v>
      </c>
      <c r="L604" s="2" t="s">
        <v>4635</v>
      </c>
      <c r="M604" s="2" t="s">
        <v>4685</v>
      </c>
      <c r="N604" s="3">
        <v>42488</v>
      </c>
      <c r="O604" s="2" t="s">
        <v>4314</v>
      </c>
      <c r="P604" s="2" t="s">
        <v>1231</v>
      </c>
      <c r="Q604" s="2" t="s">
        <v>35</v>
      </c>
      <c r="R604" s="2" t="s">
        <v>1894</v>
      </c>
      <c r="S604" s="2" t="s">
        <v>4315</v>
      </c>
      <c r="T604" s="2" t="s">
        <v>4449</v>
      </c>
      <c r="U604" s="2" t="s">
        <v>4642</v>
      </c>
      <c r="V604" s="2">
        <v>0.129</v>
      </c>
      <c r="W604" s="2">
        <v>1529</v>
      </c>
      <c r="X604" s="23">
        <v>0.129</v>
      </c>
      <c r="Y604" s="9">
        <v>1680</v>
      </c>
      <c r="Z604" s="17">
        <f t="shared" si="14"/>
        <v>2.08831392</v>
      </c>
      <c r="AA604" s="2" t="s">
        <v>351</v>
      </c>
      <c r="AB604" s="2" t="s">
        <v>40</v>
      </c>
      <c r="AC604" s="2" t="s">
        <v>3332</v>
      </c>
      <c r="AD604" s="2" t="s">
        <v>338</v>
      </c>
      <c r="AE604" s="2" t="s">
        <v>42</v>
      </c>
      <c r="AF604" s="2"/>
      <c r="AG604" s="4"/>
    </row>
    <row r="605" spans="1:33" x14ac:dyDescent="0.25">
      <c r="A605" s="2">
        <v>2016</v>
      </c>
      <c r="B605" s="2">
        <v>1651</v>
      </c>
      <c r="C605" s="2" t="s">
        <v>3428</v>
      </c>
      <c r="D605" s="2" t="s">
        <v>3429</v>
      </c>
      <c r="E605" s="2" t="s">
        <v>3430</v>
      </c>
      <c r="F605" s="2" t="s">
        <v>2648</v>
      </c>
      <c r="G605" s="2" t="s">
        <v>2649</v>
      </c>
      <c r="H605" s="2"/>
      <c r="I605" s="2" t="s">
        <v>815</v>
      </c>
      <c r="J605" s="2" t="s">
        <v>31</v>
      </c>
      <c r="K605" s="2" t="s">
        <v>3431</v>
      </c>
      <c r="L605" s="2" t="s">
        <v>4635</v>
      </c>
      <c r="M605" s="26" t="s">
        <v>4685</v>
      </c>
      <c r="N605" s="3">
        <v>42488</v>
      </c>
      <c r="O605" s="2" t="s">
        <v>4314</v>
      </c>
      <c r="P605" s="2" t="s">
        <v>1231</v>
      </c>
      <c r="Q605" s="2" t="s">
        <v>35</v>
      </c>
      <c r="R605" s="2" t="s">
        <v>1894</v>
      </c>
      <c r="S605" s="2" t="s">
        <v>4315</v>
      </c>
      <c r="T605" s="2" t="s">
        <v>4449</v>
      </c>
      <c r="U605" s="2" t="s">
        <v>4642</v>
      </c>
      <c r="V605" s="2">
        <v>0.22</v>
      </c>
      <c r="W605" s="2">
        <v>1529</v>
      </c>
      <c r="X605" s="2">
        <v>0.129</v>
      </c>
      <c r="Y605" s="11">
        <v>1680</v>
      </c>
      <c r="Z605" s="17">
        <f t="shared" si="14"/>
        <v>2.08831392</v>
      </c>
      <c r="AA605" s="2" t="s">
        <v>351</v>
      </c>
      <c r="AB605" s="2" t="s">
        <v>40</v>
      </c>
      <c r="AC605" s="2" t="s">
        <v>3332</v>
      </c>
      <c r="AD605" s="2" t="s">
        <v>338</v>
      </c>
      <c r="AE605" s="2" t="s">
        <v>42</v>
      </c>
      <c r="AF605" s="2"/>
      <c r="AG605" s="4"/>
    </row>
    <row r="606" spans="1:33" x14ac:dyDescent="0.25">
      <c r="A606" s="2">
        <v>2015</v>
      </c>
      <c r="B606" s="2">
        <v>780</v>
      </c>
      <c r="C606" s="2" t="s">
        <v>2321</v>
      </c>
      <c r="D606" s="2" t="s">
        <v>2322</v>
      </c>
      <c r="E606" s="2" t="s">
        <v>2323</v>
      </c>
      <c r="F606" s="2" t="s">
        <v>2324</v>
      </c>
      <c r="G606" s="2" t="s">
        <v>687</v>
      </c>
      <c r="H606" s="2"/>
      <c r="I606" s="2" t="s">
        <v>488</v>
      </c>
      <c r="J606" s="2" t="s">
        <v>31</v>
      </c>
      <c r="K606" s="2" t="s">
        <v>2521</v>
      </c>
      <c r="L606" s="2" t="s">
        <v>4635</v>
      </c>
      <c r="M606" s="2" t="s">
        <v>4686</v>
      </c>
      <c r="N606" s="3">
        <v>42111</v>
      </c>
      <c r="O606" s="2" t="s">
        <v>2498</v>
      </c>
      <c r="P606" s="2" t="s">
        <v>1656</v>
      </c>
      <c r="Q606" s="2" t="s">
        <v>3452</v>
      </c>
      <c r="R606" s="2" t="s">
        <v>1894</v>
      </c>
      <c r="S606" s="2" t="s">
        <v>3501</v>
      </c>
      <c r="T606" s="2" t="s">
        <v>2500</v>
      </c>
      <c r="U606" s="2" t="s">
        <v>4642</v>
      </c>
      <c r="V606" s="2">
        <v>0.13</v>
      </c>
      <c r="W606" s="2">
        <v>1114</v>
      </c>
      <c r="X606" s="23">
        <v>0.13</v>
      </c>
      <c r="Y606" s="7">
        <v>1480</v>
      </c>
      <c r="Z606" s="17">
        <f t="shared" si="14"/>
        <v>1.8539664000000002</v>
      </c>
      <c r="AA606" s="2" t="s">
        <v>351</v>
      </c>
      <c r="AB606" s="2" t="s">
        <v>40</v>
      </c>
      <c r="AC606" s="2" t="s">
        <v>3332</v>
      </c>
      <c r="AD606" s="2" t="s">
        <v>42</v>
      </c>
      <c r="AE606" s="2" t="s">
        <v>43</v>
      </c>
      <c r="AF606" s="2"/>
      <c r="AG606" s="4"/>
    </row>
    <row r="607" spans="1:33" x14ac:dyDescent="0.25">
      <c r="A607" s="2">
        <v>2015</v>
      </c>
      <c r="B607" s="2">
        <v>893</v>
      </c>
      <c r="C607" s="2" t="s">
        <v>3428</v>
      </c>
      <c r="D607" s="2" t="s">
        <v>3429</v>
      </c>
      <c r="E607" s="2" t="s">
        <v>3430</v>
      </c>
      <c r="F607" s="2" t="s">
        <v>2648</v>
      </c>
      <c r="G607" s="2" t="s">
        <v>2649</v>
      </c>
      <c r="H607" s="2"/>
      <c r="I607" s="2" t="s">
        <v>815</v>
      </c>
      <c r="J607" s="2" t="s">
        <v>31</v>
      </c>
      <c r="K607" s="2" t="s">
        <v>3431</v>
      </c>
      <c r="L607" s="2" t="s">
        <v>4635</v>
      </c>
      <c r="M607" s="2" t="s">
        <v>4685</v>
      </c>
      <c r="N607" s="3">
        <v>42030</v>
      </c>
      <c r="O607" s="2" t="s">
        <v>3432</v>
      </c>
      <c r="P607" s="2" t="s">
        <v>2176</v>
      </c>
      <c r="Q607" s="2" t="s">
        <v>35</v>
      </c>
      <c r="R607" s="2" t="s">
        <v>1894</v>
      </c>
      <c r="S607" s="2" t="s">
        <v>3546</v>
      </c>
      <c r="T607" s="2" t="s">
        <v>2500</v>
      </c>
      <c r="U607" s="2" t="s">
        <v>4642</v>
      </c>
      <c r="V607" s="2">
        <v>0.13</v>
      </c>
      <c r="W607" s="2">
        <v>1361</v>
      </c>
      <c r="X607" s="23">
        <v>0.13</v>
      </c>
      <c r="Y607" s="9">
        <v>1680</v>
      </c>
      <c r="Z607" s="17">
        <f t="shared" si="14"/>
        <v>2.1045024000000003</v>
      </c>
      <c r="AA607" s="2" t="s">
        <v>2180</v>
      </c>
      <c r="AB607" s="2" t="s">
        <v>1291</v>
      </c>
      <c r="AC607" s="2" t="s">
        <v>3332</v>
      </c>
      <c r="AD607" s="2" t="s">
        <v>42</v>
      </c>
      <c r="AE607" s="2" t="s">
        <v>43</v>
      </c>
      <c r="AF607" s="2"/>
      <c r="AG607" s="4"/>
    </row>
    <row r="608" spans="1:33" x14ac:dyDescent="0.25">
      <c r="A608" s="2">
        <v>2015</v>
      </c>
      <c r="B608" s="2">
        <v>893</v>
      </c>
      <c r="C608" s="2" t="s">
        <v>3428</v>
      </c>
      <c r="D608" s="2" t="s">
        <v>3429</v>
      </c>
      <c r="E608" s="2" t="s">
        <v>3430</v>
      </c>
      <c r="F608" s="2" t="s">
        <v>2648</v>
      </c>
      <c r="G608" s="2" t="s">
        <v>2649</v>
      </c>
      <c r="H608" s="2"/>
      <c r="I608" s="2" t="s">
        <v>815</v>
      </c>
      <c r="J608" s="2" t="s">
        <v>31</v>
      </c>
      <c r="K608" s="2" t="s">
        <v>3431</v>
      </c>
      <c r="L608" s="2" t="s">
        <v>4635</v>
      </c>
      <c r="M608" s="26" t="s">
        <v>4685</v>
      </c>
      <c r="N608" s="3">
        <v>42030</v>
      </c>
      <c r="O608" s="2" t="s">
        <v>3432</v>
      </c>
      <c r="P608" s="2" t="s">
        <v>2176</v>
      </c>
      <c r="Q608" s="2" t="s">
        <v>35</v>
      </c>
      <c r="R608" s="2" t="s">
        <v>1894</v>
      </c>
      <c r="S608" s="2" t="s">
        <v>3546</v>
      </c>
      <c r="T608" s="2" t="s">
        <v>2500</v>
      </c>
      <c r="U608" s="2" t="s">
        <v>4642</v>
      </c>
      <c r="V608" s="2">
        <v>0.02</v>
      </c>
      <c r="W608" s="2">
        <v>1361</v>
      </c>
      <c r="X608" s="2">
        <v>0.13</v>
      </c>
      <c r="Y608" s="11">
        <v>1680</v>
      </c>
      <c r="Z608" s="17">
        <f t="shared" si="14"/>
        <v>2.1045024000000003</v>
      </c>
      <c r="AA608" s="2" t="s">
        <v>2180</v>
      </c>
      <c r="AB608" s="2" t="s">
        <v>1291</v>
      </c>
      <c r="AC608" s="2" t="s">
        <v>3332</v>
      </c>
      <c r="AD608" s="2" t="s">
        <v>42</v>
      </c>
      <c r="AE608" s="2" t="s">
        <v>43</v>
      </c>
      <c r="AF608" s="2"/>
      <c r="AG608" s="4"/>
    </row>
    <row r="609" spans="1:33" x14ac:dyDescent="0.25">
      <c r="A609" s="2">
        <v>2014</v>
      </c>
      <c r="B609" s="2">
        <v>2099</v>
      </c>
      <c r="C609" s="2" t="s">
        <v>2567</v>
      </c>
      <c r="D609" s="2" t="s">
        <v>2568</v>
      </c>
      <c r="E609" s="2" t="s">
        <v>2569</v>
      </c>
      <c r="F609" s="2" t="s">
        <v>2570</v>
      </c>
      <c r="G609" s="2" t="s">
        <v>2571</v>
      </c>
      <c r="H609" s="2"/>
      <c r="I609" s="2" t="s">
        <v>815</v>
      </c>
      <c r="J609" s="2" t="s">
        <v>31</v>
      </c>
      <c r="K609" s="2" t="s">
        <v>2572</v>
      </c>
      <c r="L609" s="2" t="s">
        <v>4635</v>
      </c>
      <c r="M609" s="2" t="s">
        <v>4685</v>
      </c>
      <c r="N609" s="3">
        <v>41955</v>
      </c>
      <c r="O609" s="2" t="s">
        <v>2701</v>
      </c>
      <c r="P609" s="2" t="s">
        <v>2176</v>
      </c>
      <c r="Q609" s="2" t="s">
        <v>2574</v>
      </c>
      <c r="R609" s="2" t="s">
        <v>693</v>
      </c>
      <c r="S609" s="2" t="s">
        <v>2702</v>
      </c>
      <c r="T609" s="2" t="s">
        <v>554</v>
      </c>
      <c r="U609" s="2" t="s">
        <v>4641</v>
      </c>
      <c r="V609" s="2">
        <v>0.46</v>
      </c>
      <c r="W609" s="2">
        <v>1575</v>
      </c>
      <c r="X609" s="23">
        <f>V609*454/W609</f>
        <v>0.13259682539682541</v>
      </c>
      <c r="Y609" s="9">
        <v>1680</v>
      </c>
      <c r="Z609" s="17">
        <f t="shared" si="14"/>
        <v>2.1465410560000002</v>
      </c>
      <c r="AA609" s="2" t="s">
        <v>351</v>
      </c>
      <c r="AB609" s="2" t="s">
        <v>40</v>
      </c>
      <c r="AC609" s="2" t="s">
        <v>41</v>
      </c>
      <c r="AD609" s="2" t="s">
        <v>42</v>
      </c>
      <c r="AE609" s="2" t="s">
        <v>43</v>
      </c>
      <c r="AF609" s="2" t="s">
        <v>3143</v>
      </c>
      <c r="AG609" s="4"/>
    </row>
    <row r="610" spans="1:33" x14ac:dyDescent="0.25">
      <c r="A610" s="2">
        <v>2014</v>
      </c>
      <c r="B610" s="2">
        <v>2105</v>
      </c>
      <c r="C610" s="2" t="s">
        <v>2567</v>
      </c>
      <c r="D610" s="2" t="s">
        <v>2568</v>
      </c>
      <c r="E610" s="2" t="s">
        <v>2569</v>
      </c>
      <c r="F610" s="2" t="s">
        <v>2570</v>
      </c>
      <c r="G610" s="2" t="s">
        <v>2571</v>
      </c>
      <c r="H610" s="2"/>
      <c r="I610" s="2" t="s">
        <v>815</v>
      </c>
      <c r="J610" s="2" t="s">
        <v>31</v>
      </c>
      <c r="K610" s="2" t="s">
        <v>2572</v>
      </c>
      <c r="L610" s="2" t="s">
        <v>4635</v>
      </c>
      <c r="M610" s="2" t="s">
        <v>4685</v>
      </c>
      <c r="N610" s="3">
        <v>41956</v>
      </c>
      <c r="O610" s="2" t="s">
        <v>2701</v>
      </c>
      <c r="P610" s="2" t="s">
        <v>2176</v>
      </c>
      <c r="Q610" s="2" t="s">
        <v>2574</v>
      </c>
      <c r="R610" s="2" t="s">
        <v>693</v>
      </c>
      <c r="S610" s="2" t="s">
        <v>2702</v>
      </c>
      <c r="T610" s="2" t="s">
        <v>554</v>
      </c>
      <c r="U610" s="2" t="s">
        <v>4641</v>
      </c>
      <c r="V610" s="2">
        <v>0.46</v>
      </c>
      <c r="W610" s="2">
        <v>1575</v>
      </c>
      <c r="X610" s="23">
        <f>V610*454/W610</f>
        <v>0.13259682539682541</v>
      </c>
      <c r="Y610" s="9">
        <v>1680</v>
      </c>
      <c r="Z610" s="17">
        <f t="shared" si="14"/>
        <v>2.1465410560000002</v>
      </c>
      <c r="AA610" s="2" t="s">
        <v>351</v>
      </c>
      <c r="AB610" s="2" t="s">
        <v>40</v>
      </c>
      <c r="AC610" s="2" t="s">
        <v>41</v>
      </c>
      <c r="AD610" s="2" t="s">
        <v>42</v>
      </c>
      <c r="AE610" s="2" t="s">
        <v>43</v>
      </c>
      <c r="AF610" s="2" t="s">
        <v>3143</v>
      </c>
      <c r="AG610" s="4"/>
    </row>
    <row r="611" spans="1:33" x14ac:dyDescent="0.25">
      <c r="A611" s="2">
        <v>2014</v>
      </c>
      <c r="B611" s="2">
        <v>2099</v>
      </c>
      <c r="C611" s="2" t="s">
        <v>2567</v>
      </c>
      <c r="D611" s="2" t="s">
        <v>2568</v>
      </c>
      <c r="E611" s="2" t="s">
        <v>2569</v>
      </c>
      <c r="F611" s="2" t="s">
        <v>2570</v>
      </c>
      <c r="G611" s="2" t="s">
        <v>2571</v>
      </c>
      <c r="H611" s="2"/>
      <c r="I611" s="2" t="s">
        <v>815</v>
      </c>
      <c r="J611" s="2" t="s">
        <v>31</v>
      </c>
      <c r="K611" s="2" t="s">
        <v>2572</v>
      </c>
      <c r="L611" s="2" t="s">
        <v>4635</v>
      </c>
      <c r="M611" s="26" t="s">
        <v>4685</v>
      </c>
      <c r="N611" s="3">
        <v>41955</v>
      </c>
      <c r="O611" s="2" t="s">
        <v>2701</v>
      </c>
      <c r="P611" s="2" t="s">
        <v>2176</v>
      </c>
      <c r="Q611" s="2" t="s">
        <v>2574</v>
      </c>
      <c r="R611" s="2" t="s">
        <v>693</v>
      </c>
      <c r="S611" s="2" t="s">
        <v>2702</v>
      </c>
      <c r="T611" s="2" t="s">
        <v>554</v>
      </c>
      <c r="U611" s="2" t="s">
        <v>4641</v>
      </c>
      <c r="V611" s="2">
        <v>0.46</v>
      </c>
      <c r="W611" s="2">
        <v>1575</v>
      </c>
      <c r="X611" s="2">
        <f>V611*454/W611</f>
        <v>0.13259682539682541</v>
      </c>
      <c r="Y611" s="11">
        <v>1680</v>
      </c>
      <c r="Z611" s="17">
        <f t="shared" si="14"/>
        <v>2.1465410560000002</v>
      </c>
      <c r="AA611" s="2" t="s">
        <v>351</v>
      </c>
      <c r="AB611" s="2" t="s">
        <v>40</v>
      </c>
      <c r="AC611" s="2" t="s">
        <v>41</v>
      </c>
      <c r="AD611" s="2" t="s">
        <v>42</v>
      </c>
      <c r="AE611" s="2" t="s">
        <v>43</v>
      </c>
      <c r="AF611" s="2" t="s">
        <v>3143</v>
      </c>
      <c r="AG611" s="4"/>
    </row>
    <row r="612" spans="1:33" x14ac:dyDescent="0.25">
      <c r="A612" s="2">
        <v>2014</v>
      </c>
      <c r="B612" s="2">
        <v>2105</v>
      </c>
      <c r="C612" s="2" t="s">
        <v>2567</v>
      </c>
      <c r="D612" s="2" t="s">
        <v>2568</v>
      </c>
      <c r="E612" s="2" t="s">
        <v>2569</v>
      </c>
      <c r="F612" s="2" t="s">
        <v>2570</v>
      </c>
      <c r="G612" s="2" t="s">
        <v>2571</v>
      </c>
      <c r="H612" s="2"/>
      <c r="I612" s="2" t="s">
        <v>815</v>
      </c>
      <c r="J612" s="2" t="s">
        <v>31</v>
      </c>
      <c r="K612" s="2" t="s">
        <v>2572</v>
      </c>
      <c r="L612" s="2" t="s">
        <v>4635</v>
      </c>
      <c r="M612" s="26" t="s">
        <v>4685</v>
      </c>
      <c r="N612" s="3">
        <v>41956</v>
      </c>
      <c r="O612" s="2" t="s">
        <v>2701</v>
      </c>
      <c r="P612" s="2" t="s">
        <v>2176</v>
      </c>
      <c r="Q612" s="2" t="s">
        <v>2574</v>
      </c>
      <c r="R612" s="2" t="s">
        <v>693</v>
      </c>
      <c r="S612" s="2" t="s">
        <v>2702</v>
      </c>
      <c r="T612" s="2" t="s">
        <v>554</v>
      </c>
      <c r="U612" s="2" t="s">
        <v>4641</v>
      </c>
      <c r="V612" s="2">
        <v>0.46</v>
      </c>
      <c r="W612" s="2">
        <v>1575</v>
      </c>
      <c r="X612" s="2">
        <f>V612*454/W612</f>
        <v>0.13259682539682541</v>
      </c>
      <c r="Y612" s="11">
        <v>1680</v>
      </c>
      <c r="Z612" s="17">
        <f t="shared" si="14"/>
        <v>2.1465410560000002</v>
      </c>
      <c r="AA612" s="2" t="s">
        <v>351</v>
      </c>
      <c r="AB612" s="2" t="s">
        <v>40</v>
      </c>
      <c r="AC612" s="2" t="s">
        <v>41</v>
      </c>
      <c r="AD612" s="2" t="s">
        <v>42</v>
      </c>
      <c r="AE612" s="2" t="s">
        <v>43</v>
      </c>
      <c r="AF612" s="2" t="s">
        <v>3143</v>
      </c>
      <c r="AG612" s="4"/>
    </row>
    <row r="613" spans="1:33" x14ac:dyDescent="0.25">
      <c r="A613" s="2">
        <v>2016</v>
      </c>
      <c r="B613" s="2">
        <v>1655</v>
      </c>
      <c r="C613" s="2" t="s">
        <v>3428</v>
      </c>
      <c r="D613" s="2" t="s">
        <v>3429</v>
      </c>
      <c r="E613" s="2" t="s">
        <v>3430</v>
      </c>
      <c r="F613" s="2" t="s">
        <v>2648</v>
      </c>
      <c r="G613" s="2" t="s">
        <v>2649</v>
      </c>
      <c r="H613" s="2"/>
      <c r="I613" s="2" t="s">
        <v>815</v>
      </c>
      <c r="J613" s="2" t="s">
        <v>291</v>
      </c>
      <c r="K613" s="2" t="s">
        <v>3431</v>
      </c>
      <c r="L613" s="2" t="s">
        <v>4635</v>
      </c>
      <c r="M613" s="2" t="s">
        <v>4685</v>
      </c>
      <c r="N613" s="3">
        <v>42562</v>
      </c>
      <c r="O613" s="2" t="s">
        <v>4025</v>
      </c>
      <c r="P613" s="2" t="s">
        <v>1231</v>
      </c>
      <c r="Q613" s="2" t="s">
        <v>2177</v>
      </c>
      <c r="R613" s="2" t="s">
        <v>1894</v>
      </c>
      <c r="S613" s="2" t="s">
        <v>4026</v>
      </c>
      <c r="T613" s="2" t="s">
        <v>4451</v>
      </c>
      <c r="U613" s="2" t="s">
        <v>4642</v>
      </c>
      <c r="V613" s="2">
        <v>0.13400000000000001</v>
      </c>
      <c r="W613" s="2">
        <v>1607</v>
      </c>
      <c r="X613" s="23">
        <v>0.13400000000000001</v>
      </c>
      <c r="Y613" s="9">
        <v>1680</v>
      </c>
      <c r="Z613" s="17">
        <f t="shared" si="14"/>
        <v>2.1692563200000001</v>
      </c>
      <c r="AA613" s="2" t="s">
        <v>351</v>
      </c>
      <c r="AB613" s="2" t="s">
        <v>40</v>
      </c>
      <c r="AC613" s="2" t="s">
        <v>3332</v>
      </c>
      <c r="AD613" s="2" t="s">
        <v>43</v>
      </c>
      <c r="AE613" s="2" t="s">
        <v>42</v>
      </c>
      <c r="AF613" s="2"/>
      <c r="AG613" s="4"/>
    </row>
    <row r="614" spans="1:33" x14ac:dyDescent="0.25">
      <c r="A614" s="2">
        <v>2016</v>
      </c>
      <c r="B614" s="2">
        <v>1655</v>
      </c>
      <c r="C614" s="2" t="s">
        <v>3428</v>
      </c>
      <c r="D614" s="2" t="s">
        <v>3429</v>
      </c>
      <c r="E614" s="2" t="s">
        <v>3430</v>
      </c>
      <c r="F614" s="2" t="s">
        <v>2648</v>
      </c>
      <c r="G614" s="2" t="s">
        <v>2649</v>
      </c>
      <c r="H614" s="2"/>
      <c r="I614" s="2" t="s">
        <v>815</v>
      </c>
      <c r="J614" s="2" t="s">
        <v>291</v>
      </c>
      <c r="K614" s="2" t="s">
        <v>3431</v>
      </c>
      <c r="L614" s="2" t="s">
        <v>4635</v>
      </c>
      <c r="M614" s="26" t="s">
        <v>4685</v>
      </c>
      <c r="N614" s="3">
        <v>42562</v>
      </c>
      <c r="O614" s="2" t="s">
        <v>4025</v>
      </c>
      <c r="P614" s="2" t="s">
        <v>1231</v>
      </c>
      <c r="Q614" s="2" t="s">
        <v>2177</v>
      </c>
      <c r="R614" s="2" t="s">
        <v>1894</v>
      </c>
      <c r="S614" s="2" t="s">
        <v>4026</v>
      </c>
      <c r="T614" s="2" t="s">
        <v>4451</v>
      </c>
      <c r="U614" s="2" t="s">
        <v>4642</v>
      </c>
      <c r="V614" s="2">
        <v>0.27800000000000002</v>
      </c>
      <c r="W614" s="2">
        <v>1607</v>
      </c>
      <c r="X614" s="2">
        <v>0.13400000000000001</v>
      </c>
      <c r="Y614" s="11">
        <v>1680</v>
      </c>
      <c r="Z614" s="17">
        <f t="shared" si="14"/>
        <v>2.1692563200000001</v>
      </c>
      <c r="AA614" s="2" t="s">
        <v>351</v>
      </c>
      <c r="AB614" s="2" t="s">
        <v>40</v>
      </c>
      <c r="AC614" s="2" t="s">
        <v>3332</v>
      </c>
      <c r="AD614" s="2" t="s">
        <v>43</v>
      </c>
      <c r="AE614" s="2" t="s">
        <v>42</v>
      </c>
      <c r="AF614" s="2"/>
      <c r="AG614" s="4"/>
    </row>
    <row r="615" spans="1:33" x14ac:dyDescent="0.25">
      <c r="A615" s="2">
        <v>2016</v>
      </c>
      <c r="B615" s="2">
        <v>1631</v>
      </c>
      <c r="C615" s="2" t="s">
        <v>3428</v>
      </c>
      <c r="D615" s="2" t="s">
        <v>3429</v>
      </c>
      <c r="E615" s="2" t="s">
        <v>3430</v>
      </c>
      <c r="F615" s="2" t="s">
        <v>2648</v>
      </c>
      <c r="G615" s="2" t="s">
        <v>2649</v>
      </c>
      <c r="H615" s="2"/>
      <c r="I615" s="2" t="s">
        <v>815</v>
      </c>
      <c r="J615" s="2" t="s">
        <v>31</v>
      </c>
      <c r="K615" s="2" t="s">
        <v>3431</v>
      </c>
      <c r="L615" s="2" t="s">
        <v>4635</v>
      </c>
      <c r="M615" s="2" t="s">
        <v>4685</v>
      </c>
      <c r="N615" s="3">
        <v>42453</v>
      </c>
      <c r="O615" s="2" t="s">
        <v>4314</v>
      </c>
      <c r="P615" s="2" t="s">
        <v>4239</v>
      </c>
      <c r="Q615" s="2" t="s">
        <v>35</v>
      </c>
      <c r="R615" s="2" t="s">
        <v>1894</v>
      </c>
      <c r="S615" s="2" t="s">
        <v>4348</v>
      </c>
      <c r="T615" s="2" t="s">
        <v>4435</v>
      </c>
      <c r="U615" s="2" t="s">
        <v>4642</v>
      </c>
      <c r="V615" s="2">
        <v>0.13600000000000001</v>
      </c>
      <c r="W615" s="2">
        <v>1473</v>
      </c>
      <c r="X615" s="23">
        <v>0.13600000000000001</v>
      </c>
      <c r="Y615" s="9">
        <v>1680</v>
      </c>
      <c r="Z615" s="17">
        <f t="shared" si="14"/>
        <v>2.2016332800000002</v>
      </c>
      <c r="AA615" s="2" t="s">
        <v>2180</v>
      </c>
      <c r="AB615" s="2" t="s">
        <v>1291</v>
      </c>
      <c r="AC615" s="2" t="s">
        <v>3332</v>
      </c>
      <c r="AD615" s="2" t="s">
        <v>43</v>
      </c>
      <c r="AE615" s="2" t="s">
        <v>42</v>
      </c>
      <c r="AF615" s="2"/>
      <c r="AG615" s="4"/>
    </row>
    <row r="616" spans="1:33" x14ac:dyDescent="0.25">
      <c r="A616" s="2">
        <v>2016</v>
      </c>
      <c r="B616" s="2">
        <v>1631</v>
      </c>
      <c r="C616" s="2" t="s">
        <v>3428</v>
      </c>
      <c r="D616" s="2" t="s">
        <v>3429</v>
      </c>
      <c r="E616" s="2" t="s">
        <v>3430</v>
      </c>
      <c r="F616" s="2" t="s">
        <v>2648</v>
      </c>
      <c r="G616" s="2" t="s">
        <v>2649</v>
      </c>
      <c r="H616" s="2"/>
      <c r="I616" s="2" t="s">
        <v>815</v>
      </c>
      <c r="J616" s="2" t="s">
        <v>31</v>
      </c>
      <c r="K616" s="2" t="s">
        <v>3431</v>
      </c>
      <c r="L616" s="2" t="s">
        <v>4635</v>
      </c>
      <c r="M616" s="26" t="s">
        <v>4685</v>
      </c>
      <c r="N616" s="3">
        <v>42453</v>
      </c>
      <c r="O616" s="2" t="s">
        <v>4314</v>
      </c>
      <c r="P616" s="2" t="s">
        <v>4239</v>
      </c>
      <c r="Q616" s="2" t="s">
        <v>35</v>
      </c>
      <c r="R616" s="2" t="s">
        <v>1894</v>
      </c>
      <c r="S616" s="2" t="s">
        <v>4348</v>
      </c>
      <c r="T616" s="2" t="s">
        <v>4435</v>
      </c>
      <c r="U616" s="2" t="s">
        <v>4642</v>
      </c>
      <c r="V616" s="2">
        <v>0.17</v>
      </c>
      <c r="W616" s="2">
        <v>1473</v>
      </c>
      <c r="X616" s="2">
        <v>0.13600000000000001</v>
      </c>
      <c r="Y616" s="11">
        <v>1680</v>
      </c>
      <c r="Z616" s="17">
        <f t="shared" si="14"/>
        <v>2.2016332800000002</v>
      </c>
      <c r="AA616" s="2" t="s">
        <v>2180</v>
      </c>
      <c r="AB616" s="2" t="s">
        <v>1291</v>
      </c>
      <c r="AC616" s="2" t="s">
        <v>3332</v>
      </c>
      <c r="AD616" s="2" t="s">
        <v>43</v>
      </c>
      <c r="AE616" s="2" t="s">
        <v>42</v>
      </c>
      <c r="AF616" s="2"/>
      <c r="AG616" s="4"/>
    </row>
    <row r="617" spans="1:33" x14ac:dyDescent="0.25">
      <c r="A617" s="2">
        <v>2016</v>
      </c>
      <c r="B617" s="2">
        <v>1310</v>
      </c>
      <c r="C617" s="2" t="s">
        <v>2321</v>
      </c>
      <c r="D617" s="2" t="s">
        <v>2322</v>
      </c>
      <c r="E617" s="2" t="s">
        <v>2323</v>
      </c>
      <c r="F617" s="2" t="s">
        <v>2324</v>
      </c>
      <c r="G617" s="2" t="s">
        <v>687</v>
      </c>
      <c r="H617" s="2"/>
      <c r="I617" s="2" t="s">
        <v>488</v>
      </c>
      <c r="J617" s="2" t="s">
        <v>31</v>
      </c>
      <c r="K617" s="2" t="s">
        <v>2521</v>
      </c>
      <c r="L617" s="2" t="s">
        <v>4635</v>
      </c>
      <c r="M617" s="2" t="s">
        <v>4686</v>
      </c>
      <c r="N617" s="3">
        <v>42457</v>
      </c>
      <c r="O617" s="2" t="s">
        <v>4112</v>
      </c>
      <c r="P617" s="2" t="s">
        <v>1656</v>
      </c>
      <c r="Q617" s="2" t="s">
        <v>3452</v>
      </c>
      <c r="R617" s="2" t="s">
        <v>2561</v>
      </c>
      <c r="S617" s="2" t="s">
        <v>4248</v>
      </c>
      <c r="T617" s="2" t="s">
        <v>2311</v>
      </c>
      <c r="U617" s="2" t="s">
        <v>4642</v>
      </c>
      <c r="V617" s="2">
        <v>0.14000000000000001</v>
      </c>
      <c r="W617" s="2">
        <v>1374</v>
      </c>
      <c r="X617" s="23">
        <v>0.14000000000000001</v>
      </c>
      <c r="Y617" s="7">
        <v>1480</v>
      </c>
      <c r="Z617" s="17">
        <f t="shared" si="14"/>
        <v>1.9965792000000004</v>
      </c>
      <c r="AA617" s="2" t="s">
        <v>351</v>
      </c>
      <c r="AB617" s="2" t="s">
        <v>40</v>
      </c>
      <c r="AC617" s="2" t="s">
        <v>3332</v>
      </c>
      <c r="AD617" s="2" t="s">
        <v>43</v>
      </c>
      <c r="AE617" s="2" t="s">
        <v>42</v>
      </c>
      <c r="AF617" s="2"/>
      <c r="AG617" s="4"/>
    </row>
    <row r="618" spans="1:33" x14ac:dyDescent="0.25">
      <c r="A618" s="2">
        <v>2015</v>
      </c>
      <c r="B618" s="2">
        <v>905</v>
      </c>
      <c r="C618" s="2" t="s">
        <v>3428</v>
      </c>
      <c r="D618" s="2" t="s">
        <v>3429</v>
      </c>
      <c r="E618" s="2" t="s">
        <v>3430</v>
      </c>
      <c r="F618" s="2" t="s">
        <v>2648</v>
      </c>
      <c r="G618" s="2" t="s">
        <v>2649</v>
      </c>
      <c r="H618" s="2"/>
      <c r="I618" s="2" t="s">
        <v>815</v>
      </c>
      <c r="J618" s="2" t="s">
        <v>203</v>
      </c>
      <c r="K618" s="2" t="s">
        <v>3431</v>
      </c>
      <c r="L618" s="2" t="s">
        <v>4635</v>
      </c>
      <c r="M618" s="2" t="s">
        <v>4685</v>
      </c>
      <c r="N618" s="3">
        <v>42055</v>
      </c>
      <c r="O618" s="2" t="s">
        <v>3529</v>
      </c>
      <c r="P618" s="2" t="s">
        <v>2176</v>
      </c>
      <c r="Q618" s="2" t="s">
        <v>2177</v>
      </c>
      <c r="R618" s="2" t="s">
        <v>1894</v>
      </c>
      <c r="S618" s="2" t="s">
        <v>3530</v>
      </c>
      <c r="T618" s="2" t="s">
        <v>2311</v>
      </c>
      <c r="U618" s="2" t="s">
        <v>4642</v>
      </c>
      <c r="V618" s="2">
        <v>0.14000000000000001</v>
      </c>
      <c r="W618" s="2">
        <v>1510</v>
      </c>
      <c r="X618" s="23">
        <v>0.14000000000000001</v>
      </c>
      <c r="Y618" s="9">
        <v>1680</v>
      </c>
      <c r="Z618" s="17">
        <f t="shared" si="14"/>
        <v>2.2663872000000005</v>
      </c>
      <c r="AA618" s="2" t="s">
        <v>2180</v>
      </c>
      <c r="AB618" s="2" t="s">
        <v>1291</v>
      </c>
      <c r="AC618" s="2" t="s">
        <v>3332</v>
      </c>
      <c r="AD618" s="2" t="s">
        <v>42</v>
      </c>
      <c r="AE618" s="2" t="s">
        <v>43</v>
      </c>
      <c r="AF618" s="2"/>
      <c r="AG618" s="4"/>
    </row>
    <row r="619" spans="1:33" x14ac:dyDescent="0.25">
      <c r="A619" s="2">
        <v>2016</v>
      </c>
      <c r="B619" s="2">
        <v>1262</v>
      </c>
      <c r="C619" s="2" t="s">
        <v>4167</v>
      </c>
      <c r="D619" s="2" t="s">
        <v>4168</v>
      </c>
      <c r="E619" s="2" t="s">
        <v>4169</v>
      </c>
      <c r="F619" s="2" t="s">
        <v>2648</v>
      </c>
      <c r="G619" s="2" t="s">
        <v>2649</v>
      </c>
      <c r="H619" s="2"/>
      <c r="I619" s="2" t="s">
        <v>489</v>
      </c>
      <c r="J619" s="2" t="s">
        <v>31</v>
      </c>
      <c r="K619" s="2" t="s">
        <v>4170</v>
      </c>
      <c r="L619" s="2" t="s">
        <v>4635</v>
      </c>
      <c r="M619" s="2" t="s">
        <v>4685</v>
      </c>
      <c r="N619" s="3">
        <v>42431</v>
      </c>
      <c r="O619" s="2" t="s">
        <v>4171</v>
      </c>
      <c r="P619" s="2" t="s">
        <v>2176</v>
      </c>
      <c r="Q619" s="2" t="s">
        <v>35</v>
      </c>
      <c r="R619" s="2" t="s">
        <v>2919</v>
      </c>
      <c r="S619" s="2" t="s">
        <v>4173</v>
      </c>
      <c r="T619" s="2" t="s">
        <v>2311</v>
      </c>
      <c r="U619" s="2" t="s">
        <v>4642</v>
      </c>
      <c r="V619" s="2">
        <v>0.14000000000000001</v>
      </c>
      <c r="W619" s="2">
        <v>1519</v>
      </c>
      <c r="X619" s="23">
        <v>0.14000000000000001</v>
      </c>
      <c r="Y619" s="9">
        <v>1680</v>
      </c>
      <c r="Z619" s="17">
        <f t="shared" si="14"/>
        <v>2.2663872000000005</v>
      </c>
      <c r="AA619" s="2" t="s">
        <v>2180</v>
      </c>
      <c r="AB619" s="2" t="s">
        <v>1291</v>
      </c>
      <c r="AC619" s="2" t="s">
        <v>3332</v>
      </c>
      <c r="AD619" s="2" t="s">
        <v>338</v>
      </c>
      <c r="AE619" s="2" t="s">
        <v>42</v>
      </c>
      <c r="AF619" s="2"/>
      <c r="AG619" s="4"/>
    </row>
    <row r="620" spans="1:33" x14ac:dyDescent="0.25">
      <c r="A620" s="2">
        <v>2016</v>
      </c>
      <c r="B620" s="2">
        <v>1500</v>
      </c>
      <c r="C620" s="2" t="s">
        <v>3776</v>
      </c>
      <c r="D620" s="2" t="s">
        <v>3777</v>
      </c>
      <c r="E620" s="2" t="s">
        <v>3778</v>
      </c>
      <c r="F620" s="2" t="s">
        <v>3779</v>
      </c>
      <c r="G620" s="2" t="s">
        <v>1081</v>
      </c>
      <c r="H620" s="2"/>
      <c r="I620" s="2" t="s">
        <v>153</v>
      </c>
      <c r="J620" s="2" t="s">
        <v>340</v>
      </c>
      <c r="K620" s="2" t="s">
        <v>3780</v>
      </c>
      <c r="L620" s="2" t="s">
        <v>4635</v>
      </c>
      <c r="M620" s="2" t="s">
        <v>4685</v>
      </c>
      <c r="N620" s="3">
        <v>42543</v>
      </c>
      <c r="O620" s="2" t="s">
        <v>3781</v>
      </c>
      <c r="P620" s="2" t="s">
        <v>1231</v>
      </c>
      <c r="Q620" s="2" t="s">
        <v>35</v>
      </c>
      <c r="R620" s="2" t="s">
        <v>2371</v>
      </c>
      <c r="S620" s="2" t="s">
        <v>35</v>
      </c>
      <c r="T620" s="2" t="s">
        <v>2311</v>
      </c>
      <c r="U620" s="2" t="s">
        <v>4642</v>
      </c>
      <c r="V620" s="2">
        <v>0.14000000000000001</v>
      </c>
      <c r="W620" s="2">
        <v>1680</v>
      </c>
      <c r="X620" s="23">
        <v>0.14000000000000001</v>
      </c>
      <c r="Y620" s="7">
        <v>1680</v>
      </c>
      <c r="Z620" s="17">
        <f t="shared" si="14"/>
        <v>2.2663872000000005</v>
      </c>
      <c r="AA620" s="2" t="s">
        <v>351</v>
      </c>
      <c r="AB620" s="2" t="s">
        <v>40</v>
      </c>
      <c r="AC620" s="2" t="s">
        <v>3332</v>
      </c>
      <c r="AD620" s="2" t="s">
        <v>338</v>
      </c>
      <c r="AE620" s="2" t="s">
        <v>42</v>
      </c>
      <c r="AF620" s="2"/>
      <c r="AG620" s="4"/>
    </row>
    <row r="621" spans="1:33" x14ac:dyDescent="0.25">
      <c r="A621" s="2">
        <v>2015</v>
      </c>
      <c r="B621" s="2">
        <v>905</v>
      </c>
      <c r="C621" s="2" t="s">
        <v>3428</v>
      </c>
      <c r="D621" s="2" t="s">
        <v>3429</v>
      </c>
      <c r="E621" s="2" t="s">
        <v>3430</v>
      </c>
      <c r="F621" s="2" t="s">
        <v>2648</v>
      </c>
      <c r="G621" s="2" t="s">
        <v>2649</v>
      </c>
      <c r="H621" s="2"/>
      <c r="I621" s="2" t="s">
        <v>815</v>
      </c>
      <c r="J621" s="2" t="s">
        <v>203</v>
      </c>
      <c r="K621" s="2" t="s">
        <v>3431</v>
      </c>
      <c r="L621" s="2" t="s">
        <v>4635</v>
      </c>
      <c r="M621" s="26" t="s">
        <v>4685</v>
      </c>
      <c r="N621" s="3">
        <v>42055</v>
      </c>
      <c r="O621" s="2" t="s">
        <v>3529</v>
      </c>
      <c r="P621" s="2" t="s">
        <v>2176</v>
      </c>
      <c r="Q621" s="2" t="s">
        <v>2177</v>
      </c>
      <c r="R621" s="2" t="s">
        <v>1894</v>
      </c>
      <c r="S621" s="2" t="s">
        <v>3530</v>
      </c>
      <c r="T621" s="2" t="s">
        <v>2311</v>
      </c>
      <c r="U621" s="2" t="s">
        <v>4642</v>
      </c>
      <c r="V621" s="2">
        <v>0.122</v>
      </c>
      <c r="W621" s="2">
        <v>1510</v>
      </c>
      <c r="X621" s="2">
        <v>0.14000000000000001</v>
      </c>
      <c r="Y621" s="11">
        <v>1680</v>
      </c>
      <c r="Z621" s="17">
        <f t="shared" si="14"/>
        <v>2.2663872000000005</v>
      </c>
      <c r="AA621" s="2" t="s">
        <v>2180</v>
      </c>
      <c r="AB621" s="2" t="s">
        <v>1291</v>
      </c>
      <c r="AC621" s="2" t="s">
        <v>3332</v>
      </c>
      <c r="AD621" s="2" t="s">
        <v>42</v>
      </c>
      <c r="AE621" s="2" t="s">
        <v>43</v>
      </c>
      <c r="AF621" s="2"/>
      <c r="AG621" s="4"/>
    </row>
    <row r="622" spans="1:33" x14ac:dyDescent="0.25">
      <c r="A622" s="2">
        <v>2016</v>
      </c>
      <c r="B622" s="2">
        <v>1262</v>
      </c>
      <c r="C622" s="2" t="s">
        <v>4167</v>
      </c>
      <c r="D622" s="2" t="s">
        <v>4168</v>
      </c>
      <c r="E622" s="2" t="s">
        <v>4169</v>
      </c>
      <c r="F622" s="2" t="s">
        <v>2648</v>
      </c>
      <c r="G622" s="2" t="s">
        <v>2649</v>
      </c>
      <c r="H622" s="2"/>
      <c r="I622" s="2" t="s">
        <v>489</v>
      </c>
      <c r="J622" s="2" t="s">
        <v>31</v>
      </c>
      <c r="K622" s="2" t="s">
        <v>4170</v>
      </c>
      <c r="L622" s="2" t="s">
        <v>4635</v>
      </c>
      <c r="M622" s="26" t="s">
        <v>4685</v>
      </c>
      <c r="N622" s="3">
        <v>42431</v>
      </c>
      <c r="O622" s="2" t="s">
        <v>4171</v>
      </c>
      <c r="P622" s="2" t="s">
        <v>2176</v>
      </c>
      <c r="Q622" s="2" t="s">
        <v>35</v>
      </c>
      <c r="R622" s="2" t="s">
        <v>2919</v>
      </c>
      <c r="S622" s="2" t="s">
        <v>4173</v>
      </c>
      <c r="T622" s="2" t="s">
        <v>2311</v>
      </c>
      <c r="U622" s="2" t="s">
        <v>4642</v>
      </c>
      <c r="V622" s="2">
        <v>0.13</v>
      </c>
      <c r="W622" s="2">
        <v>1519</v>
      </c>
      <c r="X622" s="2">
        <v>0.14000000000000001</v>
      </c>
      <c r="Y622" s="11">
        <v>1680</v>
      </c>
      <c r="Z622" s="17">
        <f t="shared" si="14"/>
        <v>2.2663872000000005</v>
      </c>
      <c r="AA622" s="2" t="s">
        <v>2180</v>
      </c>
      <c r="AB622" s="2" t="s">
        <v>1291</v>
      </c>
      <c r="AC622" s="2" t="s">
        <v>3332</v>
      </c>
      <c r="AD622" s="2" t="s">
        <v>338</v>
      </c>
      <c r="AE622" s="2" t="s">
        <v>42</v>
      </c>
      <c r="AF622" s="2"/>
      <c r="AG622" s="4"/>
    </row>
    <row r="623" spans="1:33" x14ac:dyDescent="0.25">
      <c r="A623" s="2">
        <v>2010</v>
      </c>
      <c r="B623" s="2">
        <v>1</v>
      </c>
      <c r="C623" s="2" t="s">
        <v>865</v>
      </c>
      <c r="D623" s="2" t="s">
        <v>866</v>
      </c>
      <c r="E623" s="2" t="s">
        <v>867</v>
      </c>
      <c r="F623" s="2" t="s">
        <v>868</v>
      </c>
      <c r="G623" s="2" t="s">
        <v>869</v>
      </c>
      <c r="H623" s="2" t="s">
        <v>152</v>
      </c>
      <c r="I623" s="2" t="s">
        <v>393</v>
      </c>
      <c r="J623" s="2" t="s">
        <v>206</v>
      </c>
      <c r="K623" s="2" t="s">
        <v>872</v>
      </c>
      <c r="L623" s="2" t="s">
        <v>4635</v>
      </c>
      <c r="M623" s="2"/>
      <c r="N623" s="3">
        <v>40422</v>
      </c>
      <c r="O623" s="2" t="s">
        <v>780</v>
      </c>
      <c r="P623" s="2" t="s">
        <v>1031</v>
      </c>
      <c r="Q623" s="2"/>
      <c r="R623" s="2"/>
      <c r="S623" s="2"/>
      <c r="T623" s="2"/>
      <c r="U623" s="2"/>
      <c r="V623" s="2"/>
      <c r="W623" s="2"/>
      <c r="X623" s="23">
        <v>0.14000000000000001</v>
      </c>
      <c r="Y623" s="7">
        <v>1320</v>
      </c>
      <c r="Z623" s="17">
        <f t="shared" si="14"/>
        <v>1.7807328000000002</v>
      </c>
      <c r="AA623" s="2" t="s">
        <v>351</v>
      </c>
      <c r="AB623" s="2" t="s">
        <v>275</v>
      </c>
      <c r="AC623" s="2" t="s">
        <v>41</v>
      </c>
      <c r="AD623" s="2" t="s">
        <v>42</v>
      </c>
      <c r="AE623" s="2" t="s">
        <v>43</v>
      </c>
      <c r="AF623" s="2" t="s">
        <v>1047</v>
      </c>
      <c r="AG623" s="4"/>
    </row>
    <row r="624" spans="1:33" x14ac:dyDescent="0.25">
      <c r="A624" s="2">
        <v>2016</v>
      </c>
      <c r="B624" s="2">
        <v>1639</v>
      </c>
      <c r="C624" s="2" t="s">
        <v>3428</v>
      </c>
      <c r="D624" s="2" t="s">
        <v>3429</v>
      </c>
      <c r="E624" s="2" t="s">
        <v>3430</v>
      </c>
      <c r="F624" s="2" t="s">
        <v>2648</v>
      </c>
      <c r="G624" s="2" t="s">
        <v>2649</v>
      </c>
      <c r="H624" s="2"/>
      <c r="I624" s="2" t="s">
        <v>815</v>
      </c>
      <c r="J624" s="2" t="s">
        <v>206</v>
      </c>
      <c r="K624" s="2" t="s">
        <v>3431</v>
      </c>
      <c r="L624" s="2" t="s">
        <v>4635</v>
      </c>
      <c r="M624" s="2" t="s">
        <v>4685</v>
      </c>
      <c r="N624" s="3">
        <v>42460</v>
      </c>
      <c r="O624" s="2" t="s">
        <v>3596</v>
      </c>
      <c r="P624" s="2" t="s">
        <v>4239</v>
      </c>
      <c r="Q624" s="2" t="s">
        <v>35</v>
      </c>
      <c r="R624" s="2" t="s">
        <v>1894</v>
      </c>
      <c r="S624" s="2" t="s">
        <v>4249</v>
      </c>
      <c r="T624" s="2" t="s">
        <v>4441</v>
      </c>
      <c r="U624" s="2" t="s">
        <v>4642</v>
      </c>
      <c r="V624" s="2">
        <v>0.1406</v>
      </c>
      <c r="W624" s="2">
        <v>1425</v>
      </c>
      <c r="X624" s="23">
        <v>0.1406</v>
      </c>
      <c r="Y624" s="9">
        <v>1680</v>
      </c>
      <c r="Z624" s="17">
        <f t="shared" si="14"/>
        <v>2.2761002880000003</v>
      </c>
      <c r="AA624" s="2" t="s">
        <v>2180</v>
      </c>
      <c r="AB624" s="2" t="s">
        <v>1291</v>
      </c>
      <c r="AC624" s="2" t="s">
        <v>3332</v>
      </c>
      <c r="AD624" s="2" t="s">
        <v>43</v>
      </c>
      <c r="AE624" s="2" t="s">
        <v>42</v>
      </c>
      <c r="AF624" s="2"/>
      <c r="AG624" s="4"/>
    </row>
    <row r="625" spans="1:33" x14ac:dyDescent="0.25">
      <c r="A625" s="2">
        <v>2016</v>
      </c>
      <c r="B625" s="2">
        <v>1639</v>
      </c>
      <c r="C625" s="2" t="s">
        <v>3428</v>
      </c>
      <c r="D625" s="2" t="s">
        <v>3429</v>
      </c>
      <c r="E625" s="2" t="s">
        <v>3430</v>
      </c>
      <c r="F625" s="2" t="s">
        <v>2648</v>
      </c>
      <c r="G625" s="2" t="s">
        <v>2649</v>
      </c>
      <c r="H625" s="2"/>
      <c r="I625" s="2" t="s">
        <v>815</v>
      </c>
      <c r="J625" s="2" t="s">
        <v>206</v>
      </c>
      <c r="K625" s="2" t="s">
        <v>3431</v>
      </c>
      <c r="L625" s="2" t="s">
        <v>4635</v>
      </c>
      <c r="M625" s="26" t="s">
        <v>4685</v>
      </c>
      <c r="N625" s="3">
        <v>42460</v>
      </c>
      <c r="O625" s="2" t="s">
        <v>3596</v>
      </c>
      <c r="P625" s="2" t="s">
        <v>4239</v>
      </c>
      <c r="Q625" s="2" t="s">
        <v>35</v>
      </c>
      <c r="R625" s="2" t="s">
        <v>1894</v>
      </c>
      <c r="S625" s="2" t="s">
        <v>4249</v>
      </c>
      <c r="T625" s="2" t="s">
        <v>4441</v>
      </c>
      <c r="U625" s="2" t="s">
        <v>4642</v>
      </c>
      <c r="V625" s="2">
        <v>0.2</v>
      </c>
      <c r="W625" s="2">
        <v>1425</v>
      </c>
      <c r="X625" s="2">
        <v>0.1406</v>
      </c>
      <c r="Y625" s="11">
        <v>1680</v>
      </c>
      <c r="Z625" s="17">
        <f t="shared" si="14"/>
        <v>2.2761002880000003</v>
      </c>
      <c r="AA625" s="2" t="s">
        <v>2180</v>
      </c>
      <c r="AB625" s="2" t="s">
        <v>1291</v>
      </c>
      <c r="AC625" s="2" t="s">
        <v>3332</v>
      </c>
      <c r="AD625" s="2" t="s">
        <v>43</v>
      </c>
      <c r="AE625" s="2" t="s">
        <v>42</v>
      </c>
      <c r="AF625" s="2"/>
      <c r="AG625" s="4"/>
    </row>
    <row r="626" spans="1:33" x14ac:dyDescent="0.25">
      <c r="A626" s="2">
        <v>2016</v>
      </c>
      <c r="B626" s="2">
        <v>1604</v>
      </c>
      <c r="C626" s="2" t="s">
        <v>2567</v>
      </c>
      <c r="D626" s="2" t="s">
        <v>2568</v>
      </c>
      <c r="E626" s="2" t="s">
        <v>2569</v>
      </c>
      <c r="F626" s="2" t="s">
        <v>2570</v>
      </c>
      <c r="G626" s="2" t="s">
        <v>2571</v>
      </c>
      <c r="H626" s="2"/>
      <c r="I626" s="2" t="s">
        <v>815</v>
      </c>
      <c r="J626" s="2" t="s">
        <v>340</v>
      </c>
      <c r="K626" s="2" t="s">
        <v>2572</v>
      </c>
      <c r="L626" s="2" t="s">
        <v>4635</v>
      </c>
      <c r="M626" s="2" t="s">
        <v>4685</v>
      </c>
      <c r="N626" s="3">
        <v>42489</v>
      </c>
      <c r="O626" s="2" t="s">
        <v>4284</v>
      </c>
      <c r="P626" s="2" t="s">
        <v>1231</v>
      </c>
      <c r="Q626" s="2" t="s">
        <v>35</v>
      </c>
      <c r="R626" s="2" t="s">
        <v>2241</v>
      </c>
      <c r="S626" s="2" t="s">
        <v>3841</v>
      </c>
      <c r="T626" s="2" t="s">
        <v>2907</v>
      </c>
      <c r="U626" s="2" t="s">
        <v>4642</v>
      </c>
      <c r="V626" s="2">
        <v>0.15</v>
      </c>
      <c r="W626" s="2">
        <v>1646</v>
      </c>
      <c r="X626" s="23">
        <v>0.15</v>
      </c>
      <c r="Y626" s="9">
        <v>1680</v>
      </c>
      <c r="Z626" s="17">
        <f t="shared" si="14"/>
        <v>2.4282720000000002</v>
      </c>
      <c r="AA626" s="2" t="s">
        <v>351</v>
      </c>
      <c r="AB626" s="2" t="s">
        <v>40</v>
      </c>
      <c r="AC626" s="2" t="s">
        <v>3332</v>
      </c>
      <c r="AD626" s="2" t="s">
        <v>43</v>
      </c>
      <c r="AE626" s="2" t="s">
        <v>42</v>
      </c>
      <c r="AF626" s="2"/>
      <c r="AG626" s="4"/>
    </row>
    <row r="627" spans="1:33" x14ac:dyDescent="0.25">
      <c r="A627" s="2">
        <v>2016</v>
      </c>
      <c r="B627" s="2">
        <v>1620</v>
      </c>
      <c r="C627" s="2" t="s">
        <v>2567</v>
      </c>
      <c r="D627" s="2" t="s">
        <v>2568</v>
      </c>
      <c r="E627" s="2" t="s">
        <v>2569</v>
      </c>
      <c r="F627" s="2" t="s">
        <v>2570</v>
      </c>
      <c r="G627" s="2" t="s">
        <v>2571</v>
      </c>
      <c r="H627" s="2"/>
      <c r="I627" s="2" t="s">
        <v>815</v>
      </c>
      <c r="J627" s="2" t="s">
        <v>340</v>
      </c>
      <c r="K627" s="2" t="s">
        <v>2572</v>
      </c>
      <c r="L627" s="2" t="s">
        <v>4635</v>
      </c>
      <c r="M627" s="2" t="s">
        <v>4685</v>
      </c>
      <c r="N627" s="3">
        <v>42489</v>
      </c>
      <c r="O627" s="2" t="s">
        <v>4284</v>
      </c>
      <c r="P627" s="2" t="s">
        <v>4192</v>
      </c>
      <c r="Q627" s="2" t="s">
        <v>35</v>
      </c>
      <c r="R627" s="2" t="s">
        <v>2241</v>
      </c>
      <c r="S627" s="2" t="s">
        <v>3841</v>
      </c>
      <c r="T627" s="2" t="s">
        <v>2907</v>
      </c>
      <c r="U627" s="2" t="s">
        <v>4642</v>
      </c>
      <c r="V627" s="2">
        <v>0.15</v>
      </c>
      <c r="W627" s="2">
        <v>1646</v>
      </c>
      <c r="X627" s="23">
        <v>0.15</v>
      </c>
      <c r="Y627" s="9">
        <v>1680</v>
      </c>
      <c r="Z627" s="17">
        <f t="shared" si="14"/>
        <v>2.4282720000000002</v>
      </c>
      <c r="AA627" s="2" t="s">
        <v>2180</v>
      </c>
      <c r="AB627" s="2" t="s">
        <v>1291</v>
      </c>
      <c r="AC627" s="2" t="s">
        <v>3332</v>
      </c>
      <c r="AD627" s="2" t="s">
        <v>43</v>
      </c>
      <c r="AE627" s="2" t="s">
        <v>42</v>
      </c>
      <c r="AF627" s="2"/>
      <c r="AG627" s="4"/>
    </row>
    <row r="628" spans="1:33" x14ac:dyDescent="0.25">
      <c r="A628" s="2">
        <v>2016</v>
      </c>
      <c r="B628" s="2">
        <v>1493</v>
      </c>
      <c r="C628" s="2" t="s">
        <v>3776</v>
      </c>
      <c r="D628" s="2" t="s">
        <v>3777</v>
      </c>
      <c r="E628" s="2" t="s">
        <v>3778</v>
      </c>
      <c r="F628" s="2" t="s">
        <v>3779</v>
      </c>
      <c r="G628" s="2" t="s">
        <v>1081</v>
      </c>
      <c r="H628" s="2"/>
      <c r="I628" s="2" t="s">
        <v>153</v>
      </c>
      <c r="J628" s="2" t="s">
        <v>31</v>
      </c>
      <c r="K628" s="2" t="s">
        <v>3780</v>
      </c>
      <c r="L628" s="2" t="s">
        <v>4635</v>
      </c>
      <c r="M628" s="2" t="s">
        <v>4685</v>
      </c>
      <c r="N628" s="3">
        <v>42543</v>
      </c>
      <c r="O628" s="2" t="s">
        <v>3781</v>
      </c>
      <c r="P628" s="2" t="s">
        <v>1231</v>
      </c>
      <c r="Q628" s="2" t="s">
        <v>35</v>
      </c>
      <c r="R628" s="2" t="s">
        <v>2371</v>
      </c>
      <c r="S628" s="2" t="s">
        <v>35</v>
      </c>
      <c r="T628" s="2" t="s">
        <v>2907</v>
      </c>
      <c r="U628" s="2" t="s">
        <v>4642</v>
      </c>
      <c r="V628" s="2">
        <v>0.15</v>
      </c>
      <c r="W628" s="2">
        <v>1680</v>
      </c>
      <c r="X628" s="23">
        <v>0.15</v>
      </c>
      <c r="Y628" s="7">
        <v>1680</v>
      </c>
      <c r="Z628" s="17">
        <f t="shared" si="14"/>
        <v>2.4282720000000002</v>
      </c>
      <c r="AA628" s="2" t="s">
        <v>351</v>
      </c>
      <c r="AB628" s="2" t="s">
        <v>40</v>
      </c>
      <c r="AC628" s="2" t="s">
        <v>3332</v>
      </c>
      <c r="AD628" s="2" t="s">
        <v>338</v>
      </c>
      <c r="AE628" s="2" t="s">
        <v>42</v>
      </c>
      <c r="AF628" s="2"/>
      <c r="AG628" s="4"/>
    </row>
    <row r="629" spans="1:33" x14ac:dyDescent="0.25">
      <c r="A629" s="2">
        <v>2016</v>
      </c>
      <c r="B629" s="2">
        <v>1604</v>
      </c>
      <c r="C629" s="2" t="s">
        <v>2567</v>
      </c>
      <c r="D629" s="2" t="s">
        <v>2568</v>
      </c>
      <c r="E629" s="2" t="s">
        <v>2569</v>
      </c>
      <c r="F629" s="2" t="s">
        <v>2570</v>
      </c>
      <c r="G629" s="2" t="s">
        <v>2571</v>
      </c>
      <c r="H629" s="2"/>
      <c r="I629" s="2" t="s">
        <v>815</v>
      </c>
      <c r="J629" s="2" t="s">
        <v>340</v>
      </c>
      <c r="K629" s="2" t="s">
        <v>2572</v>
      </c>
      <c r="L629" s="2" t="s">
        <v>4635</v>
      </c>
      <c r="M629" s="26" t="s">
        <v>4685</v>
      </c>
      <c r="N629" s="3">
        <v>42489</v>
      </c>
      <c r="O629" s="2" t="s">
        <v>4284</v>
      </c>
      <c r="P629" s="2" t="s">
        <v>1231</v>
      </c>
      <c r="Q629" s="2" t="s">
        <v>35</v>
      </c>
      <c r="R629" s="2" t="s">
        <v>2241</v>
      </c>
      <c r="S629" s="2" t="s">
        <v>3841</v>
      </c>
      <c r="T629" s="2" t="s">
        <v>2907</v>
      </c>
      <c r="U629" s="2" t="s">
        <v>4642</v>
      </c>
      <c r="V629" s="2">
        <v>0.14000000000000001</v>
      </c>
      <c r="W629" s="2">
        <v>1646</v>
      </c>
      <c r="X629" s="2">
        <v>0.15</v>
      </c>
      <c r="Y629" s="11">
        <v>1680</v>
      </c>
      <c r="Z629" s="17">
        <f t="shared" si="14"/>
        <v>2.4282720000000002</v>
      </c>
      <c r="AA629" s="2" t="s">
        <v>351</v>
      </c>
      <c r="AB629" s="2" t="s">
        <v>40</v>
      </c>
      <c r="AC629" s="2" t="s">
        <v>3332</v>
      </c>
      <c r="AD629" s="2" t="s">
        <v>43</v>
      </c>
      <c r="AE629" s="2" t="s">
        <v>42</v>
      </c>
      <c r="AF629" s="2"/>
      <c r="AG629" s="4"/>
    </row>
    <row r="630" spans="1:33" x14ac:dyDescent="0.25">
      <c r="A630" s="2">
        <v>2016</v>
      </c>
      <c r="B630" s="2">
        <v>1620</v>
      </c>
      <c r="C630" s="2" t="s">
        <v>2567</v>
      </c>
      <c r="D630" s="2" t="s">
        <v>2568</v>
      </c>
      <c r="E630" s="2" t="s">
        <v>2569</v>
      </c>
      <c r="F630" s="2" t="s">
        <v>2570</v>
      </c>
      <c r="G630" s="2" t="s">
        <v>2571</v>
      </c>
      <c r="H630" s="2"/>
      <c r="I630" s="2" t="s">
        <v>815</v>
      </c>
      <c r="J630" s="2" t="s">
        <v>340</v>
      </c>
      <c r="K630" s="2" t="s">
        <v>2572</v>
      </c>
      <c r="L630" s="2" t="s">
        <v>4635</v>
      </c>
      <c r="M630" s="26" t="s">
        <v>4685</v>
      </c>
      <c r="N630" s="3">
        <v>42489</v>
      </c>
      <c r="O630" s="2" t="s">
        <v>4284</v>
      </c>
      <c r="P630" s="2" t="s">
        <v>4192</v>
      </c>
      <c r="Q630" s="2" t="s">
        <v>35</v>
      </c>
      <c r="R630" s="2" t="s">
        <v>2241</v>
      </c>
      <c r="S630" s="2" t="s">
        <v>3841</v>
      </c>
      <c r="T630" s="2" t="s">
        <v>2907</v>
      </c>
      <c r="U630" s="2" t="s">
        <v>4642</v>
      </c>
      <c r="V630" s="2">
        <v>0.15</v>
      </c>
      <c r="W630" s="2">
        <v>1646</v>
      </c>
      <c r="X630" s="2">
        <v>0.15</v>
      </c>
      <c r="Y630" s="11">
        <v>1680</v>
      </c>
      <c r="Z630" s="17">
        <f t="shared" si="14"/>
        <v>2.4282720000000002</v>
      </c>
      <c r="AA630" s="2" t="s">
        <v>2180</v>
      </c>
      <c r="AB630" s="2" t="s">
        <v>1291</v>
      </c>
      <c r="AC630" s="2" t="s">
        <v>3332</v>
      </c>
      <c r="AD630" s="2" t="s">
        <v>43</v>
      </c>
      <c r="AE630" s="2" t="s">
        <v>42</v>
      </c>
      <c r="AF630" s="2"/>
      <c r="AG630" s="4"/>
    </row>
    <row r="631" spans="1:33" x14ac:dyDescent="0.25">
      <c r="A631" s="2">
        <v>2014</v>
      </c>
      <c r="B631" s="2">
        <v>1831</v>
      </c>
      <c r="C631" s="2" t="s">
        <v>2321</v>
      </c>
      <c r="D631" s="2" t="s">
        <v>2322</v>
      </c>
      <c r="E631" s="2" t="s">
        <v>2323</v>
      </c>
      <c r="F631" s="2" t="s">
        <v>2324</v>
      </c>
      <c r="G631" s="2" t="s">
        <v>687</v>
      </c>
      <c r="H631" s="2"/>
      <c r="I631" s="2" t="s">
        <v>488</v>
      </c>
      <c r="J631" s="2" t="s">
        <v>347</v>
      </c>
      <c r="K631" s="2" t="s">
        <v>2537</v>
      </c>
      <c r="L631" s="2" t="s">
        <v>4635</v>
      </c>
      <c r="M631" s="2" t="s">
        <v>4686</v>
      </c>
      <c r="N631" s="3">
        <v>41988</v>
      </c>
      <c r="O631" s="2" t="s">
        <v>2380</v>
      </c>
      <c r="P631" s="2" t="s">
        <v>1688</v>
      </c>
      <c r="Q631" s="2" t="s">
        <v>2327</v>
      </c>
      <c r="R631" s="2" t="s">
        <v>2978</v>
      </c>
      <c r="S631" s="2" t="s">
        <v>2538</v>
      </c>
      <c r="T631" s="2" t="s">
        <v>3008</v>
      </c>
      <c r="U631" s="2" t="s">
        <v>4642</v>
      </c>
      <c r="V631" s="2">
        <v>0.151</v>
      </c>
      <c r="W631" s="2">
        <v>1014</v>
      </c>
      <c r="X631" s="23">
        <v>0.151</v>
      </c>
      <c r="Y631" s="2">
        <v>1480</v>
      </c>
      <c r="Z631" s="17">
        <f t="shared" si="14"/>
        <v>2.1534532799999999</v>
      </c>
      <c r="AA631" s="2" t="s">
        <v>351</v>
      </c>
      <c r="AB631" s="2" t="s">
        <v>40</v>
      </c>
      <c r="AC631" s="2" t="s">
        <v>41</v>
      </c>
      <c r="AD631" s="2" t="s">
        <v>42</v>
      </c>
      <c r="AE631" s="2" t="s">
        <v>43</v>
      </c>
      <c r="AF631" s="2"/>
      <c r="AG631" s="4"/>
    </row>
    <row r="632" spans="1:33" x14ac:dyDescent="0.25">
      <c r="A632" s="2">
        <v>2014</v>
      </c>
      <c r="B632" s="2">
        <v>1844</v>
      </c>
      <c r="C632" s="2" t="s">
        <v>2321</v>
      </c>
      <c r="D632" s="2" t="s">
        <v>2322</v>
      </c>
      <c r="E632" s="2" t="s">
        <v>2323</v>
      </c>
      <c r="F632" s="2" t="s">
        <v>2324</v>
      </c>
      <c r="G632" s="2" t="s">
        <v>687</v>
      </c>
      <c r="H632" s="2"/>
      <c r="I632" s="2" t="s">
        <v>488</v>
      </c>
      <c r="J632" s="2" t="s">
        <v>347</v>
      </c>
      <c r="K632" s="2" t="s">
        <v>2537</v>
      </c>
      <c r="L632" s="2" t="s">
        <v>4635</v>
      </c>
      <c r="M632" s="2" t="s">
        <v>4686</v>
      </c>
      <c r="N632" s="3">
        <v>41989</v>
      </c>
      <c r="O632" s="2" t="s">
        <v>2380</v>
      </c>
      <c r="P632" s="2" t="s">
        <v>1688</v>
      </c>
      <c r="Q632" s="2" t="s">
        <v>2327</v>
      </c>
      <c r="R632" s="2" t="s">
        <v>2978</v>
      </c>
      <c r="S632" s="2" t="s">
        <v>2538</v>
      </c>
      <c r="T632" s="2" t="s">
        <v>3008</v>
      </c>
      <c r="U632" s="2" t="s">
        <v>4642</v>
      </c>
      <c r="V632" s="2">
        <v>0.151</v>
      </c>
      <c r="W632" s="2">
        <v>1014</v>
      </c>
      <c r="X632" s="23">
        <v>0.151</v>
      </c>
      <c r="Y632" s="2">
        <v>1480</v>
      </c>
      <c r="Z632" s="17">
        <f t="shared" si="14"/>
        <v>2.1534532799999999</v>
      </c>
      <c r="AA632" s="2" t="s">
        <v>351</v>
      </c>
      <c r="AB632" s="2" t="s">
        <v>40</v>
      </c>
      <c r="AC632" s="2" t="s">
        <v>41</v>
      </c>
      <c r="AD632" s="2" t="s">
        <v>42</v>
      </c>
      <c r="AE632" s="2" t="s">
        <v>43</v>
      </c>
      <c r="AF632" s="2"/>
      <c r="AG632" s="4"/>
    </row>
    <row r="633" spans="1:33" x14ac:dyDescent="0.25">
      <c r="A633" s="2">
        <v>2016</v>
      </c>
      <c r="B633" s="2">
        <v>1589</v>
      </c>
      <c r="C633" s="2" t="s">
        <v>2171</v>
      </c>
      <c r="D633" s="2" t="s">
        <v>2172</v>
      </c>
      <c r="E633" s="2" t="s">
        <v>2173</v>
      </c>
      <c r="F633" s="2" t="s">
        <v>1062</v>
      </c>
      <c r="G633" s="2" t="s">
        <v>1063</v>
      </c>
      <c r="H633" s="2"/>
      <c r="I633" s="2" t="s">
        <v>153</v>
      </c>
      <c r="J633" s="2" t="s">
        <v>340</v>
      </c>
      <c r="K633" s="2" t="s">
        <v>2174</v>
      </c>
      <c r="L633" s="2" t="s">
        <v>4635</v>
      </c>
      <c r="M633" s="2" t="s">
        <v>4685</v>
      </c>
      <c r="N633" s="3">
        <v>42565</v>
      </c>
      <c r="O633" s="2" t="s">
        <v>3840</v>
      </c>
      <c r="P633" s="2" t="s">
        <v>1231</v>
      </c>
      <c r="Q633" s="2" t="s">
        <v>35</v>
      </c>
      <c r="R633" s="2" t="s">
        <v>693</v>
      </c>
      <c r="S633" s="2" t="s">
        <v>4044</v>
      </c>
      <c r="T633" s="2" t="s">
        <v>400</v>
      </c>
      <c r="U633" s="2" t="s">
        <v>4641</v>
      </c>
      <c r="V633" s="2">
        <v>0.49</v>
      </c>
      <c r="W633" s="2">
        <v>1404</v>
      </c>
      <c r="X633" s="23">
        <f>V633*454/W633</f>
        <v>0.15844729344729344</v>
      </c>
      <c r="Y633" s="7">
        <v>1680</v>
      </c>
      <c r="Z633" s="17">
        <f t="shared" si="14"/>
        <v>2.5650208410256412</v>
      </c>
      <c r="AA633" s="2" t="s">
        <v>351</v>
      </c>
      <c r="AB633" s="2" t="s">
        <v>40</v>
      </c>
      <c r="AC633" s="2" t="s">
        <v>3332</v>
      </c>
      <c r="AD633" s="2" t="s">
        <v>43</v>
      </c>
      <c r="AE633" s="2" t="s">
        <v>42</v>
      </c>
      <c r="AF633" s="2"/>
      <c r="AG633" s="4"/>
    </row>
    <row r="634" spans="1:33" x14ac:dyDescent="0.25">
      <c r="A634" s="2">
        <v>2015</v>
      </c>
      <c r="B634" s="2">
        <v>762</v>
      </c>
      <c r="C634" s="2" t="s">
        <v>2366</v>
      </c>
      <c r="D634" s="2" t="s">
        <v>2367</v>
      </c>
      <c r="E634" s="2" t="s">
        <v>2368</v>
      </c>
      <c r="F634" s="2" t="s">
        <v>2324</v>
      </c>
      <c r="G634" s="2" t="s">
        <v>687</v>
      </c>
      <c r="H634" s="2"/>
      <c r="I634" s="2" t="s">
        <v>488</v>
      </c>
      <c r="J634" s="2" t="s">
        <v>50</v>
      </c>
      <c r="K634" s="2" t="s">
        <v>2325</v>
      </c>
      <c r="L634" s="2" t="s">
        <v>4635</v>
      </c>
      <c r="M634" s="2" t="s">
        <v>4686</v>
      </c>
      <c r="N634" s="3">
        <v>42150</v>
      </c>
      <c r="O634" s="2" t="s">
        <v>2326</v>
      </c>
      <c r="P634" s="2" t="s">
        <v>3387</v>
      </c>
      <c r="Q634" s="2" t="s">
        <v>3452</v>
      </c>
      <c r="R634" s="2" t="s">
        <v>1894</v>
      </c>
      <c r="S634" s="2" t="s">
        <v>3536</v>
      </c>
      <c r="T634" s="2" t="s">
        <v>2523</v>
      </c>
      <c r="U634" s="2" t="s">
        <v>4642</v>
      </c>
      <c r="V634" s="2">
        <v>0.16</v>
      </c>
      <c r="W634" s="2">
        <v>1165</v>
      </c>
      <c r="X634" s="23">
        <v>0.16</v>
      </c>
      <c r="Y634" s="7">
        <v>1480</v>
      </c>
      <c r="Z634" s="17">
        <f t="shared" si="14"/>
        <v>2.2818048000000006</v>
      </c>
      <c r="AA634" s="2" t="s">
        <v>351</v>
      </c>
      <c r="AB634" s="2" t="s">
        <v>40</v>
      </c>
      <c r="AC634" s="2" t="s">
        <v>3332</v>
      </c>
      <c r="AD634" s="2" t="s">
        <v>42</v>
      </c>
      <c r="AE634" s="2" t="s">
        <v>43</v>
      </c>
      <c r="AF634" s="2"/>
      <c r="AG634" s="4"/>
    </row>
    <row r="635" spans="1:33" x14ac:dyDescent="0.25">
      <c r="A635" s="2">
        <v>2015</v>
      </c>
      <c r="B635" s="2">
        <v>897</v>
      </c>
      <c r="C635" s="2" t="s">
        <v>3428</v>
      </c>
      <c r="D635" s="2" t="s">
        <v>3429</v>
      </c>
      <c r="E635" s="2" t="s">
        <v>3430</v>
      </c>
      <c r="F635" s="2" t="s">
        <v>2648</v>
      </c>
      <c r="G635" s="2" t="s">
        <v>2649</v>
      </c>
      <c r="H635" s="2"/>
      <c r="I635" s="2" t="s">
        <v>815</v>
      </c>
      <c r="J635" s="2" t="s">
        <v>111</v>
      </c>
      <c r="K635" s="2" t="s">
        <v>3431</v>
      </c>
      <c r="L635" s="2" t="s">
        <v>4635</v>
      </c>
      <c r="M635" s="2" t="s">
        <v>4685</v>
      </c>
      <c r="N635" s="3">
        <v>42031</v>
      </c>
      <c r="O635" s="2" t="s">
        <v>3432</v>
      </c>
      <c r="P635" s="2" t="s">
        <v>2176</v>
      </c>
      <c r="Q635" s="2" t="s">
        <v>35</v>
      </c>
      <c r="R635" s="2" t="s">
        <v>1894</v>
      </c>
      <c r="S635" s="2" t="s">
        <v>3433</v>
      </c>
      <c r="T635" s="2" t="s">
        <v>2523</v>
      </c>
      <c r="U635" s="2" t="s">
        <v>4642</v>
      </c>
      <c r="V635" s="2">
        <v>0.16</v>
      </c>
      <c r="W635" s="2">
        <v>1277</v>
      </c>
      <c r="X635" s="23">
        <v>0.16</v>
      </c>
      <c r="Y635" s="9">
        <v>1680</v>
      </c>
      <c r="Z635" s="17">
        <f t="shared" si="14"/>
        <v>2.5901567999999999</v>
      </c>
      <c r="AA635" s="2" t="s">
        <v>2180</v>
      </c>
      <c r="AB635" s="2" t="s">
        <v>1291</v>
      </c>
      <c r="AC635" s="2" t="s">
        <v>3332</v>
      </c>
      <c r="AD635" s="2" t="s">
        <v>42</v>
      </c>
      <c r="AE635" s="2" t="s">
        <v>43</v>
      </c>
      <c r="AF635" s="2"/>
      <c r="AG635" s="4"/>
    </row>
    <row r="636" spans="1:33" x14ac:dyDescent="0.25">
      <c r="A636" s="2">
        <v>2015</v>
      </c>
      <c r="B636" s="2">
        <v>897</v>
      </c>
      <c r="C636" s="2" t="s">
        <v>3428</v>
      </c>
      <c r="D636" s="2" t="s">
        <v>3429</v>
      </c>
      <c r="E636" s="2" t="s">
        <v>3430</v>
      </c>
      <c r="F636" s="2" t="s">
        <v>2648</v>
      </c>
      <c r="G636" s="2" t="s">
        <v>2649</v>
      </c>
      <c r="H636" s="2"/>
      <c r="I636" s="2" t="s">
        <v>815</v>
      </c>
      <c r="J636" s="2" t="s">
        <v>111</v>
      </c>
      <c r="K636" s="2" t="s">
        <v>3431</v>
      </c>
      <c r="L636" s="2" t="s">
        <v>4635</v>
      </c>
      <c r="M636" s="26" t="s">
        <v>4685</v>
      </c>
      <c r="N636" s="3">
        <v>42031</v>
      </c>
      <c r="O636" s="2" t="s">
        <v>3432</v>
      </c>
      <c r="P636" s="2" t="s">
        <v>2176</v>
      </c>
      <c r="Q636" s="2" t="s">
        <v>35</v>
      </c>
      <c r="R636" s="2" t="s">
        <v>1894</v>
      </c>
      <c r="S636" s="2" t="s">
        <v>3433</v>
      </c>
      <c r="T636" s="2" t="s">
        <v>2523</v>
      </c>
      <c r="U636" s="2" t="s">
        <v>4642</v>
      </c>
      <c r="V636" s="2">
        <v>3.6999999999999998E-2</v>
      </c>
      <c r="W636" s="2">
        <v>1277</v>
      </c>
      <c r="X636" s="2">
        <v>0.16</v>
      </c>
      <c r="Y636" s="11">
        <v>1680</v>
      </c>
      <c r="Z636" s="17">
        <f t="shared" si="14"/>
        <v>2.5901567999999999</v>
      </c>
      <c r="AA636" s="2" t="s">
        <v>2180</v>
      </c>
      <c r="AB636" s="2" t="s">
        <v>1291</v>
      </c>
      <c r="AC636" s="2" t="s">
        <v>3332</v>
      </c>
      <c r="AD636" s="2" t="s">
        <v>42</v>
      </c>
      <c r="AE636" s="2" t="s">
        <v>43</v>
      </c>
      <c r="AF636" s="2"/>
      <c r="AG636" s="4"/>
    </row>
    <row r="637" spans="1:33" x14ac:dyDescent="0.25">
      <c r="A637" s="2">
        <v>2015</v>
      </c>
      <c r="B637" s="2">
        <v>890</v>
      </c>
      <c r="C637" s="2" t="s">
        <v>3428</v>
      </c>
      <c r="D637" s="2" t="s">
        <v>3429</v>
      </c>
      <c r="E637" s="2" t="s">
        <v>3430</v>
      </c>
      <c r="F637" s="2" t="s">
        <v>2648</v>
      </c>
      <c r="G637" s="2" t="s">
        <v>2649</v>
      </c>
      <c r="H637" s="2"/>
      <c r="I637" s="2" t="s">
        <v>815</v>
      </c>
      <c r="J637" s="2" t="s">
        <v>50</v>
      </c>
      <c r="K637" s="2" t="s">
        <v>3431</v>
      </c>
      <c r="L637" s="2" t="s">
        <v>4635</v>
      </c>
      <c r="M637" s="2" t="s">
        <v>4685</v>
      </c>
      <c r="N637" s="3">
        <v>42030</v>
      </c>
      <c r="O637" s="2" t="s">
        <v>3432</v>
      </c>
      <c r="P637" s="2" t="s">
        <v>2176</v>
      </c>
      <c r="Q637" s="2" t="s">
        <v>35</v>
      </c>
      <c r="R637" s="2" t="s">
        <v>1894</v>
      </c>
      <c r="S637" s="2" t="s">
        <v>3454</v>
      </c>
      <c r="T637" s="2" t="s">
        <v>2897</v>
      </c>
      <c r="U637" s="2" t="s">
        <v>4642</v>
      </c>
      <c r="V637" s="2">
        <v>0.17</v>
      </c>
      <c r="W637" s="2">
        <v>1400</v>
      </c>
      <c r="X637" s="23">
        <v>0.17</v>
      </c>
      <c r="Y637" s="9">
        <v>1680</v>
      </c>
      <c r="Z637" s="17">
        <f t="shared" si="14"/>
        <v>2.7520416000000005</v>
      </c>
      <c r="AA637" s="2" t="s">
        <v>2180</v>
      </c>
      <c r="AB637" s="2" t="s">
        <v>1291</v>
      </c>
      <c r="AC637" s="2" t="s">
        <v>3332</v>
      </c>
      <c r="AD637" s="2" t="s">
        <v>42</v>
      </c>
      <c r="AE637" s="2" t="s">
        <v>43</v>
      </c>
      <c r="AF637" s="2"/>
      <c r="AG637" s="4"/>
    </row>
    <row r="638" spans="1:33" x14ac:dyDescent="0.25">
      <c r="A638" s="2">
        <v>2015</v>
      </c>
      <c r="B638" s="2">
        <v>890</v>
      </c>
      <c r="C638" s="2" t="s">
        <v>3428</v>
      </c>
      <c r="D638" s="2" t="s">
        <v>3429</v>
      </c>
      <c r="E638" s="2" t="s">
        <v>3430</v>
      </c>
      <c r="F638" s="2" t="s">
        <v>2648</v>
      </c>
      <c r="G638" s="2" t="s">
        <v>2649</v>
      </c>
      <c r="H638" s="2"/>
      <c r="I638" s="2" t="s">
        <v>815</v>
      </c>
      <c r="J638" s="2" t="s">
        <v>50</v>
      </c>
      <c r="K638" s="2" t="s">
        <v>3431</v>
      </c>
      <c r="L638" s="2" t="s">
        <v>4635</v>
      </c>
      <c r="M638" s="26" t="s">
        <v>4685</v>
      </c>
      <c r="N638" s="3">
        <v>42030</v>
      </c>
      <c r="O638" s="2" t="s">
        <v>3432</v>
      </c>
      <c r="P638" s="2" t="s">
        <v>2176</v>
      </c>
      <c r="Q638" s="2" t="s">
        <v>35</v>
      </c>
      <c r="R638" s="2" t="s">
        <v>1894</v>
      </c>
      <c r="S638" s="2" t="s">
        <v>3454</v>
      </c>
      <c r="T638" s="2" t="s">
        <v>2897</v>
      </c>
      <c r="U638" s="2" t="s">
        <v>4642</v>
      </c>
      <c r="V638" s="2">
        <v>0</v>
      </c>
      <c r="W638" s="2">
        <v>1400</v>
      </c>
      <c r="X638" s="2">
        <v>0.17</v>
      </c>
      <c r="Y638" s="11">
        <v>1680</v>
      </c>
      <c r="Z638" s="17">
        <f t="shared" si="14"/>
        <v>2.7520416000000005</v>
      </c>
      <c r="AA638" s="2" t="s">
        <v>2180</v>
      </c>
      <c r="AB638" s="2" t="s">
        <v>1291</v>
      </c>
      <c r="AC638" s="2" t="s">
        <v>3332</v>
      </c>
      <c r="AD638" s="2" t="s">
        <v>42</v>
      </c>
      <c r="AE638" s="2" t="s">
        <v>43</v>
      </c>
      <c r="AF638" s="2"/>
      <c r="AG638" s="4"/>
    </row>
    <row r="639" spans="1:33" x14ac:dyDescent="0.25">
      <c r="A639" s="2">
        <v>2016</v>
      </c>
      <c r="B639" s="2">
        <v>1645</v>
      </c>
      <c r="C639" s="2" t="s">
        <v>3428</v>
      </c>
      <c r="D639" s="2" t="s">
        <v>3429</v>
      </c>
      <c r="E639" s="2" t="s">
        <v>3430</v>
      </c>
      <c r="F639" s="2" t="s">
        <v>2648</v>
      </c>
      <c r="G639" s="2" t="s">
        <v>2649</v>
      </c>
      <c r="H639" s="2"/>
      <c r="I639" s="2" t="s">
        <v>815</v>
      </c>
      <c r="J639" s="2" t="s">
        <v>293</v>
      </c>
      <c r="K639" s="2" t="s">
        <v>3431</v>
      </c>
      <c r="L639" s="2" t="s">
        <v>4635</v>
      </c>
      <c r="M639" s="2" t="s">
        <v>4685</v>
      </c>
      <c r="N639" s="3">
        <v>42474</v>
      </c>
      <c r="O639" s="2" t="s">
        <v>3594</v>
      </c>
      <c r="P639" s="2" t="s">
        <v>4239</v>
      </c>
      <c r="Q639" s="2" t="s">
        <v>35</v>
      </c>
      <c r="R639" s="2" t="s">
        <v>1894</v>
      </c>
      <c r="S639" s="2" t="s">
        <v>4351</v>
      </c>
      <c r="T639" s="2" t="s">
        <v>4446</v>
      </c>
      <c r="U639" s="2" t="s">
        <v>4642</v>
      </c>
      <c r="V639" s="2">
        <v>0.1731</v>
      </c>
      <c r="W639" s="2">
        <v>1475</v>
      </c>
      <c r="X639" s="23">
        <v>0.1731</v>
      </c>
      <c r="Y639" s="9">
        <v>1680</v>
      </c>
      <c r="Z639" s="17">
        <f t="shared" si="14"/>
        <v>2.8022258880000002</v>
      </c>
      <c r="AA639" s="2" t="s">
        <v>2180</v>
      </c>
      <c r="AB639" s="2" t="s">
        <v>1291</v>
      </c>
      <c r="AC639" s="2" t="s">
        <v>3332</v>
      </c>
      <c r="AD639" s="2" t="s">
        <v>43</v>
      </c>
      <c r="AE639" s="2" t="s">
        <v>42</v>
      </c>
      <c r="AF639" s="2"/>
      <c r="AG639" s="4"/>
    </row>
    <row r="640" spans="1:33" x14ac:dyDescent="0.25">
      <c r="A640" s="2">
        <v>2016</v>
      </c>
      <c r="B640" s="2">
        <v>1645</v>
      </c>
      <c r="C640" s="2" t="s">
        <v>3428</v>
      </c>
      <c r="D640" s="2" t="s">
        <v>3429</v>
      </c>
      <c r="E640" s="2" t="s">
        <v>3430</v>
      </c>
      <c r="F640" s="2" t="s">
        <v>2648</v>
      </c>
      <c r="G640" s="2" t="s">
        <v>2649</v>
      </c>
      <c r="H640" s="2"/>
      <c r="I640" s="2" t="s">
        <v>815</v>
      </c>
      <c r="J640" s="2" t="s">
        <v>293</v>
      </c>
      <c r="K640" s="2" t="s">
        <v>3431</v>
      </c>
      <c r="L640" s="2" t="s">
        <v>4635</v>
      </c>
      <c r="M640" s="26" t="s">
        <v>4685</v>
      </c>
      <c r="N640" s="3">
        <v>42474</v>
      </c>
      <c r="O640" s="2" t="s">
        <v>3594</v>
      </c>
      <c r="P640" s="2" t="s">
        <v>4239</v>
      </c>
      <c r="Q640" s="2" t="s">
        <v>35</v>
      </c>
      <c r="R640" s="2" t="s">
        <v>1894</v>
      </c>
      <c r="S640" s="2" t="s">
        <v>4351</v>
      </c>
      <c r="T640" s="2" t="s">
        <v>4446</v>
      </c>
      <c r="U640" s="2" t="s">
        <v>4642</v>
      </c>
      <c r="V640" s="2">
        <v>0.21199999999999999</v>
      </c>
      <c r="W640" s="2">
        <v>1475</v>
      </c>
      <c r="X640" s="2">
        <v>0.1731</v>
      </c>
      <c r="Y640" s="11">
        <v>1680</v>
      </c>
      <c r="Z640" s="17">
        <f t="shared" si="14"/>
        <v>2.8022258880000002</v>
      </c>
      <c r="AA640" s="2" t="s">
        <v>2180</v>
      </c>
      <c r="AB640" s="2" t="s">
        <v>1291</v>
      </c>
      <c r="AC640" s="2" t="s">
        <v>3332</v>
      </c>
      <c r="AD640" s="2" t="s">
        <v>43</v>
      </c>
      <c r="AE640" s="2" t="s">
        <v>42</v>
      </c>
      <c r="AF640" s="2"/>
      <c r="AG640" s="4"/>
    </row>
    <row r="641" spans="1:33" x14ac:dyDescent="0.25">
      <c r="A641" s="2">
        <v>2014</v>
      </c>
      <c r="B641" s="2">
        <v>1782</v>
      </c>
      <c r="C641" s="2" t="s">
        <v>2366</v>
      </c>
      <c r="D641" s="2" t="s">
        <v>2367</v>
      </c>
      <c r="E641" s="2" t="s">
        <v>2368</v>
      </c>
      <c r="F641" s="2" t="s">
        <v>2324</v>
      </c>
      <c r="G641" s="2" t="s">
        <v>687</v>
      </c>
      <c r="H641" s="2"/>
      <c r="I641" s="2" t="s">
        <v>488</v>
      </c>
      <c r="J641" s="2" t="s">
        <v>50</v>
      </c>
      <c r="K641" s="2" t="s">
        <v>2325</v>
      </c>
      <c r="L641" s="2" t="s">
        <v>4635</v>
      </c>
      <c r="M641" s="2" t="s">
        <v>4686</v>
      </c>
      <c r="N641" s="3">
        <v>41984</v>
      </c>
      <c r="O641" s="2" t="s">
        <v>2370</v>
      </c>
      <c r="P641" s="2" t="s">
        <v>1656</v>
      </c>
      <c r="Q641" s="2" t="s">
        <v>2327</v>
      </c>
      <c r="R641" s="2" t="s">
        <v>2978</v>
      </c>
      <c r="S641" s="2" t="s">
        <v>2541</v>
      </c>
      <c r="T641" s="2" t="s">
        <v>2979</v>
      </c>
      <c r="U641" s="2" t="s">
        <v>4642</v>
      </c>
      <c r="V641" s="2">
        <v>0.17499999999999999</v>
      </c>
      <c r="W641" s="2">
        <v>1324</v>
      </c>
      <c r="X641" s="23">
        <v>0.17499999999999999</v>
      </c>
      <c r="Y641" s="7">
        <v>1480</v>
      </c>
      <c r="Z641" s="17">
        <f t="shared" si="14"/>
        <v>2.4957240000000001</v>
      </c>
      <c r="AA641" s="2" t="s">
        <v>351</v>
      </c>
      <c r="AB641" s="2" t="s">
        <v>40</v>
      </c>
      <c r="AC641" s="2" t="s">
        <v>41</v>
      </c>
      <c r="AD641" s="2" t="s">
        <v>42</v>
      </c>
      <c r="AE641" s="2" t="s">
        <v>43</v>
      </c>
      <c r="AF641" s="2"/>
      <c r="AG641" s="4"/>
    </row>
    <row r="642" spans="1:33" x14ac:dyDescent="0.25">
      <c r="A642" s="2">
        <v>2014</v>
      </c>
      <c r="B642" s="2">
        <v>1796</v>
      </c>
      <c r="C642" s="2" t="s">
        <v>2366</v>
      </c>
      <c r="D642" s="2" t="s">
        <v>2367</v>
      </c>
      <c r="E642" s="2" t="s">
        <v>2368</v>
      </c>
      <c r="F642" s="2" t="s">
        <v>2324</v>
      </c>
      <c r="G642" s="2" t="s">
        <v>687</v>
      </c>
      <c r="H642" s="2"/>
      <c r="I642" s="2" t="s">
        <v>488</v>
      </c>
      <c r="J642" s="2" t="s">
        <v>50</v>
      </c>
      <c r="K642" s="2" t="s">
        <v>2325</v>
      </c>
      <c r="L642" s="2" t="s">
        <v>4635</v>
      </c>
      <c r="M642" s="2" t="s">
        <v>4686</v>
      </c>
      <c r="N642" s="3">
        <v>41985</v>
      </c>
      <c r="O642" s="2" t="s">
        <v>2370</v>
      </c>
      <c r="P642" s="2" t="s">
        <v>1656</v>
      </c>
      <c r="Q642" s="2" t="s">
        <v>2327</v>
      </c>
      <c r="R642" s="2" t="s">
        <v>2978</v>
      </c>
      <c r="S642" s="2" t="s">
        <v>2541</v>
      </c>
      <c r="T642" s="2" t="s">
        <v>2979</v>
      </c>
      <c r="U642" s="2" t="s">
        <v>4642</v>
      </c>
      <c r="V642" s="2">
        <v>0.17499999999999999</v>
      </c>
      <c r="W642" s="2">
        <v>1324</v>
      </c>
      <c r="X642" s="23">
        <v>0.17499999999999999</v>
      </c>
      <c r="Y642" s="7">
        <v>1480</v>
      </c>
      <c r="Z642" s="17">
        <f t="shared" si="14"/>
        <v>2.4957240000000001</v>
      </c>
      <c r="AA642" s="2" t="s">
        <v>351</v>
      </c>
      <c r="AB642" s="2" t="s">
        <v>40</v>
      </c>
      <c r="AC642" s="2" t="s">
        <v>41</v>
      </c>
      <c r="AD642" s="2" t="s">
        <v>42</v>
      </c>
      <c r="AE642" s="2" t="s">
        <v>43</v>
      </c>
      <c r="AF642" s="2"/>
      <c r="AG642" s="4"/>
    </row>
    <row r="643" spans="1:33" x14ac:dyDescent="0.25">
      <c r="A643" s="2">
        <v>2016</v>
      </c>
      <c r="B643" s="2">
        <v>1483</v>
      </c>
      <c r="C643" s="2" t="s">
        <v>3776</v>
      </c>
      <c r="D643" s="2" t="s">
        <v>3777</v>
      </c>
      <c r="E643" s="2" t="s">
        <v>3778</v>
      </c>
      <c r="F643" s="2" t="s">
        <v>3779</v>
      </c>
      <c r="G643" s="2" t="s">
        <v>1081</v>
      </c>
      <c r="H643" s="2"/>
      <c r="I643" s="2" t="s">
        <v>153</v>
      </c>
      <c r="J643" s="2" t="s">
        <v>291</v>
      </c>
      <c r="K643" s="2" t="s">
        <v>3780</v>
      </c>
      <c r="L643" s="2" t="s">
        <v>4635</v>
      </c>
      <c r="M643" s="2" t="s">
        <v>4685</v>
      </c>
      <c r="N643" s="3">
        <v>42396</v>
      </c>
      <c r="O643" s="2" t="s">
        <v>4331</v>
      </c>
      <c r="P643" s="2" t="s">
        <v>2176</v>
      </c>
      <c r="Q643" s="2" t="s">
        <v>35</v>
      </c>
      <c r="R643" s="2" t="s">
        <v>2371</v>
      </c>
      <c r="S643" s="2" t="s">
        <v>4261</v>
      </c>
      <c r="T643" s="2" t="s">
        <v>2534</v>
      </c>
      <c r="U643" s="2" t="s">
        <v>4642</v>
      </c>
      <c r="V643" s="2">
        <v>0.18</v>
      </c>
      <c r="W643" s="2">
        <v>1542</v>
      </c>
      <c r="X643" s="23">
        <v>0.18</v>
      </c>
      <c r="Y643" s="7">
        <v>1680</v>
      </c>
      <c r="Z643" s="17">
        <f t="shared" si="14"/>
        <v>2.9139264000000002</v>
      </c>
      <c r="AA643" s="2" t="s">
        <v>2180</v>
      </c>
      <c r="AB643" s="2" t="s">
        <v>1291</v>
      </c>
      <c r="AC643" s="2" t="s">
        <v>3332</v>
      </c>
      <c r="AD643" s="2" t="s">
        <v>43</v>
      </c>
      <c r="AE643" s="2" t="s">
        <v>42</v>
      </c>
      <c r="AF643" s="2"/>
      <c r="AG643" s="4"/>
    </row>
    <row r="644" spans="1:33" x14ac:dyDescent="0.25">
      <c r="A644" s="2">
        <v>2016</v>
      </c>
      <c r="B644" s="2">
        <v>1581</v>
      </c>
      <c r="C644" s="2" t="s">
        <v>2171</v>
      </c>
      <c r="D644" s="2" t="s">
        <v>2172</v>
      </c>
      <c r="E644" s="2" t="s">
        <v>2173</v>
      </c>
      <c r="F644" s="2" t="s">
        <v>1062</v>
      </c>
      <c r="G644" s="2" t="s">
        <v>1063</v>
      </c>
      <c r="H644" s="2"/>
      <c r="I644" s="2" t="s">
        <v>153</v>
      </c>
      <c r="J644" s="2" t="s">
        <v>50</v>
      </c>
      <c r="K644" s="2" t="s">
        <v>2174</v>
      </c>
      <c r="L644" s="2" t="s">
        <v>4635</v>
      </c>
      <c r="M644" s="2" t="s">
        <v>4685</v>
      </c>
      <c r="N644" s="3">
        <v>42565</v>
      </c>
      <c r="O644" s="2" t="s">
        <v>3840</v>
      </c>
      <c r="P644" s="2" t="s">
        <v>1231</v>
      </c>
      <c r="Q644" s="2" t="s">
        <v>35</v>
      </c>
      <c r="R644" s="2" t="s">
        <v>693</v>
      </c>
      <c r="S644" s="2" t="s">
        <v>3841</v>
      </c>
      <c r="T644" s="2" t="s">
        <v>806</v>
      </c>
      <c r="U644" s="2" t="s">
        <v>4641</v>
      </c>
      <c r="V644" s="2">
        <v>0.72</v>
      </c>
      <c r="W644" s="2">
        <v>1646</v>
      </c>
      <c r="X644" s="23">
        <f>V644*454/W644</f>
        <v>0.19859052247873632</v>
      </c>
      <c r="Y644" s="7">
        <v>1680</v>
      </c>
      <c r="Z644" s="17">
        <f t="shared" si="14"/>
        <v>3.2148787013365738</v>
      </c>
      <c r="AA644" s="2" t="s">
        <v>351</v>
      </c>
      <c r="AB644" s="2" t="s">
        <v>40</v>
      </c>
      <c r="AC644" s="2" t="s">
        <v>3332</v>
      </c>
      <c r="AD644" s="2" t="s">
        <v>43</v>
      </c>
      <c r="AE644" s="2" t="s">
        <v>42</v>
      </c>
      <c r="AF644" s="2"/>
      <c r="AG644" s="4"/>
    </row>
    <row r="645" spans="1:33" x14ac:dyDescent="0.25">
      <c r="A645" s="2">
        <v>2015</v>
      </c>
      <c r="B645" s="2">
        <v>899</v>
      </c>
      <c r="C645" s="2" t="s">
        <v>3428</v>
      </c>
      <c r="D645" s="2" t="s">
        <v>3429</v>
      </c>
      <c r="E645" s="2" t="s">
        <v>3430</v>
      </c>
      <c r="F645" s="2" t="s">
        <v>2648</v>
      </c>
      <c r="G645" s="2" t="s">
        <v>2649</v>
      </c>
      <c r="H645" s="2"/>
      <c r="I645" s="2" t="s">
        <v>815</v>
      </c>
      <c r="J645" s="2" t="s">
        <v>291</v>
      </c>
      <c r="K645" s="2" t="s">
        <v>3431</v>
      </c>
      <c r="L645" s="2" t="s">
        <v>4635</v>
      </c>
      <c r="M645" s="2" t="s">
        <v>4685</v>
      </c>
      <c r="N645" s="3">
        <v>42054</v>
      </c>
      <c r="O645" s="2" t="s">
        <v>3554</v>
      </c>
      <c r="P645" s="2" t="s">
        <v>2176</v>
      </c>
      <c r="Q645" s="2" t="s">
        <v>2177</v>
      </c>
      <c r="R645" s="2" t="s">
        <v>1894</v>
      </c>
      <c r="S645" s="2" t="s">
        <v>3555</v>
      </c>
      <c r="T645" s="2" t="s">
        <v>2978</v>
      </c>
      <c r="U645" s="2" t="s">
        <v>4642</v>
      </c>
      <c r="V645" s="2">
        <v>0.2</v>
      </c>
      <c r="W645" s="2">
        <v>1512</v>
      </c>
      <c r="X645" s="23">
        <v>0.2</v>
      </c>
      <c r="Y645" s="9">
        <v>1680</v>
      </c>
      <c r="Z645" s="17">
        <f t="shared" si="14"/>
        <v>3.2376960000000006</v>
      </c>
      <c r="AA645" s="2" t="s">
        <v>2180</v>
      </c>
      <c r="AB645" s="2" t="s">
        <v>1291</v>
      </c>
      <c r="AC645" s="2" t="s">
        <v>3332</v>
      </c>
      <c r="AD645" s="2" t="s">
        <v>42</v>
      </c>
      <c r="AE645" s="2" t="s">
        <v>43</v>
      </c>
      <c r="AF645" s="2"/>
      <c r="AG645" s="4"/>
    </row>
    <row r="646" spans="1:33" x14ac:dyDescent="0.25">
      <c r="A646" s="2">
        <v>2015</v>
      </c>
      <c r="B646" s="2">
        <v>903</v>
      </c>
      <c r="C646" s="2" t="s">
        <v>3428</v>
      </c>
      <c r="D646" s="2" t="s">
        <v>3429</v>
      </c>
      <c r="E646" s="2" t="s">
        <v>3430</v>
      </c>
      <c r="F646" s="2" t="s">
        <v>2648</v>
      </c>
      <c r="G646" s="2" t="s">
        <v>2649</v>
      </c>
      <c r="H646" s="2"/>
      <c r="I646" s="2" t="s">
        <v>815</v>
      </c>
      <c r="J646" s="2" t="s">
        <v>293</v>
      </c>
      <c r="K646" s="2" t="s">
        <v>3431</v>
      </c>
      <c r="L646" s="2" t="s">
        <v>4635</v>
      </c>
      <c r="M646" s="2" t="s">
        <v>4685</v>
      </c>
      <c r="N646" s="3">
        <v>42054</v>
      </c>
      <c r="O646" s="2" t="s">
        <v>3594</v>
      </c>
      <c r="P646" s="2" t="s">
        <v>2176</v>
      </c>
      <c r="Q646" s="2" t="s">
        <v>2177</v>
      </c>
      <c r="R646" s="2" t="s">
        <v>1894</v>
      </c>
      <c r="S646" s="2" t="s">
        <v>3555</v>
      </c>
      <c r="T646" s="2" t="s">
        <v>2978</v>
      </c>
      <c r="U646" s="2" t="s">
        <v>4642</v>
      </c>
      <c r="V646" s="2">
        <v>0.2</v>
      </c>
      <c r="W646" s="2">
        <v>1512</v>
      </c>
      <c r="X646" s="23">
        <v>0.2</v>
      </c>
      <c r="Y646" s="9">
        <v>1680</v>
      </c>
      <c r="Z646" s="17">
        <f t="shared" si="14"/>
        <v>3.2376960000000006</v>
      </c>
      <c r="AA646" s="2" t="s">
        <v>2180</v>
      </c>
      <c r="AB646" s="2" t="s">
        <v>1291</v>
      </c>
      <c r="AC646" s="2" t="s">
        <v>3332</v>
      </c>
      <c r="AD646" s="2" t="s">
        <v>42</v>
      </c>
      <c r="AE646" s="2" t="s">
        <v>43</v>
      </c>
      <c r="AF646" s="2"/>
      <c r="AG646" s="4"/>
    </row>
    <row r="647" spans="1:33" x14ac:dyDescent="0.25">
      <c r="A647" s="2">
        <v>2015</v>
      </c>
      <c r="B647" s="2">
        <v>908</v>
      </c>
      <c r="C647" s="2" t="s">
        <v>3428</v>
      </c>
      <c r="D647" s="2" t="s">
        <v>3429</v>
      </c>
      <c r="E647" s="2" t="s">
        <v>3430</v>
      </c>
      <c r="F647" s="2" t="s">
        <v>2648</v>
      </c>
      <c r="G647" s="2" t="s">
        <v>2649</v>
      </c>
      <c r="H647" s="2"/>
      <c r="I647" s="2" t="s">
        <v>815</v>
      </c>
      <c r="J647" s="2" t="s">
        <v>206</v>
      </c>
      <c r="K647" s="2" t="s">
        <v>3431</v>
      </c>
      <c r="L647" s="2" t="s">
        <v>4635</v>
      </c>
      <c r="M647" s="2" t="s">
        <v>4685</v>
      </c>
      <c r="N647" s="3">
        <v>42062</v>
      </c>
      <c r="O647" s="2" t="s">
        <v>3596</v>
      </c>
      <c r="P647" s="2" t="s">
        <v>2176</v>
      </c>
      <c r="Q647" s="2" t="s">
        <v>2177</v>
      </c>
      <c r="R647" s="2" t="s">
        <v>1894</v>
      </c>
      <c r="S647" s="2" t="s">
        <v>3597</v>
      </c>
      <c r="T647" s="2" t="s">
        <v>2978</v>
      </c>
      <c r="U647" s="2" t="s">
        <v>4642</v>
      </c>
      <c r="V647" s="2">
        <v>0.2</v>
      </c>
      <c r="W647" s="2">
        <v>1295</v>
      </c>
      <c r="X647" s="23">
        <v>0.2</v>
      </c>
      <c r="Y647" s="9">
        <v>1680</v>
      </c>
      <c r="Z647" s="17">
        <f t="shared" si="14"/>
        <v>3.2376960000000006</v>
      </c>
      <c r="AA647" s="2" t="s">
        <v>2180</v>
      </c>
      <c r="AB647" s="2" t="s">
        <v>1291</v>
      </c>
      <c r="AC647" s="2" t="s">
        <v>3332</v>
      </c>
      <c r="AD647" s="2" t="s">
        <v>42</v>
      </c>
      <c r="AE647" s="2" t="s">
        <v>43</v>
      </c>
      <c r="AF647" s="2"/>
      <c r="AG647" s="4"/>
    </row>
    <row r="648" spans="1:33" x14ac:dyDescent="0.25">
      <c r="A648" s="2">
        <v>2015</v>
      </c>
      <c r="B648" s="2">
        <v>899</v>
      </c>
      <c r="C648" s="2" t="s">
        <v>3428</v>
      </c>
      <c r="D648" s="2" t="s">
        <v>3429</v>
      </c>
      <c r="E648" s="2" t="s">
        <v>3430</v>
      </c>
      <c r="F648" s="2" t="s">
        <v>2648</v>
      </c>
      <c r="G648" s="2" t="s">
        <v>2649</v>
      </c>
      <c r="H648" s="2"/>
      <c r="I648" s="2" t="s">
        <v>815</v>
      </c>
      <c r="J648" s="2" t="s">
        <v>291</v>
      </c>
      <c r="K648" s="2" t="s">
        <v>3431</v>
      </c>
      <c r="L648" s="2" t="s">
        <v>4635</v>
      </c>
      <c r="M648" s="26" t="s">
        <v>4685</v>
      </c>
      <c r="N648" s="3">
        <v>42054</v>
      </c>
      <c r="O648" s="2" t="s">
        <v>3554</v>
      </c>
      <c r="P648" s="2" t="s">
        <v>2176</v>
      </c>
      <c r="Q648" s="2" t="s">
        <v>2177</v>
      </c>
      <c r="R648" s="2" t="s">
        <v>1894</v>
      </c>
      <c r="S648" s="2" t="s">
        <v>3555</v>
      </c>
      <c r="T648" s="2" t="s">
        <v>2978</v>
      </c>
      <c r="U648" s="2" t="s">
        <v>4642</v>
      </c>
      <c r="V648" s="2">
        <v>8.8200000000000001E-2</v>
      </c>
      <c r="W648" s="2">
        <v>1512</v>
      </c>
      <c r="X648" s="2">
        <v>0.2</v>
      </c>
      <c r="Y648" s="11">
        <v>1680</v>
      </c>
      <c r="Z648" s="17">
        <f t="shared" si="14"/>
        <v>3.2376960000000006</v>
      </c>
      <c r="AA648" s="2" t="s">
        <v>2180</v>
      </c>
      <c r="AB648" s="2" t="s">
        <v>1291</v>
      </c>
      <c r="AC648" s="2" t="s">
        <v>3332</v>
      </c>
      <c r="AD648" s="2" t="s">
        <v>42</v>
      </c>
      <c r="AE648" s="2" t="s">
        <v>43</v>
      </c>
      <c r="AF648" s="2"/>
      <c r="AG648" s="4"/>
    </row>
    <row r="649" spans="1:33" x14ac:dyDescent="0.25">
      <c r="A649" s="2">
        <v>2015</v>
      </c>
      <c r="B649" s="2">
        <v>903</v>
      </c>
      <c r="C649" s="2" t="s">
        <v>3428</v>
      </c>
      <c r="D649" s="2" t="s">
        <v>3429</v>
      </c>
      <c r="E649" s="2" t="s">
        <v>3430</v>
      </c>
      <c r="F649" s="2" t="s">
        <v>2648</v>
      </c>
      <c r="G649" s="2" t="s">
        <v>2649</v>
      </c>
      <c r="H649" s="2"/>
      <c r="I649" s="2" t="s">
        <v>815</v>
      </c>
      <c r="J649" s="2" t="s">
        <v>293</v>
      </c>
      <c r="K649" s="2" t="s">
        <v>3431</v>
      </c>
      <c r="L649" s="2" t="s">
        <v>4635</v>
      </c>
      <c r="M649" s="26" t="s">
        <v>4685</v>
      </c>
      <c r="N649" s="3">
        <v>42054</v>
      </c>
      <c r="O649" s="2" t="s">
        <v>3594</v>
      </c>
      <c r="P649" s="2" t="s">
        <v>2176</v>
      </c>
      <c r="Q649" s="2" t="s">
        <v>2177</v>
      </c>
      <c r="R649" s="2" t="s">
        <v>1894</v>
      </c>
      <c r="S649" s="2" t="s">
        <v>3555</v>
      </c>
      <c r="T649" s="2" t="s">
        <v>2978</v>
      </c>
      <c r="U649" s="2" t="s">
        <v>4642</v>
      </c>
      <c r="V649" s="2">
        <v>0.1056</v>
      </c>
      <c r="W649" s="2">
        <v>1512</v>
      </c>
      <c r="X649" s="2">
        <v>0.2</v>
      </c>
      <c r="Y649" s="11">
        <v>1680</v>
      </c>
      <c r="Z649" s="17">
        <f t="shared" si="14"/>
        <v>3.2376960000000006</v>
      </c>
      <c r="AA649" s="2" t="s">
        <v>2180</v>
      </c>
      <c r="AB649" s="2" t="s">
        <v>1291</v>
      </c>
      <c r="AC649" s="2" t="s">
        <v>3332</v>
      </c>
      <c r="AD649" s="2" t="s">
        <v>42</v>
      </c>
      <c r="AE649" s="2" t="s">
        <v>43</v>
      </c>
      <c r="AF649" s="2"/>
      <c r="AG649" s="4"/>
    </row>
    <row r="650" spans="1:33" x14ac:dyDescent="0.25">
      <c r="A650" s="2">
        <v>2015</v>
      </c>
      <c r="B650" s="2">
        <v>908</v>
      </c>
      <c r="C650" s="2" t="s">
        <v>3428</v>
      </c>
      <c r="D650" s="2" t="s">
        <v>3429</v>
      </c>
      <c r="E650" s="2" t="s">
        <v>3430</v>
      </c>
      <c r="F650" s="2" t="s">
        <v>2648</v>
      </c>
      <c r="G650" s="2" t="s">
        <v>2649</v>
      </c>
      <c r="H650" s="2"/>
      <c r="I650" s="2" t="s">
        <v>815</v>
      </c>
      <c r="J650" s="2" t="s">
        <v>206</v>
      </c>
      <c r="K650" s="2" t="s">
        <v>3431</v>
      </c>
      <c r="L650" s="2" t="s">
        <v>4635</v>
      </c>
      <c r="M650" s="26" t="s">
        <v>4685</v>
      </c>
      <c r="N650" s="3">
        <v>42062</v>
      </c>
      <c r="O650" s="2" t="s">
        <v>3596</v>
      </c>
      <c r="P650" s="2" t="s">
        <v>2176</v>
      </c>
      <c r="Q650" s="2" t="s">
        <v>2177</v>
      </c>
      <c r="R650" s="2" t="s">
        <v>1894</v>
      </c>
      <c r="S650" s="2" t="s">
        <v>3597</v>
      </c>
      <c r="T650" s="2" t="s">
        <v>2978</v>
      </c>
      <c r="U650" s="2" t="s">
        <v>4642</v>
      </c>
      <c r="V650" s="2">
        <v>0.129</v>
      </c>
      <c r="W650" s="2">
        <v>1295</v>
      </c>
      <c r="X650" s="2">
        <v>0.2</v>
      </c>
      <c r="Y650" s="11">
        <v>1680</v>
      </c>
      <c r="Z650" s="17">
        <f t="shared" si="14"/>
        <v>3.2376960000000006</v>
      </c>
      <c r="AA650" s="2" t="s">
        <v>2180</v>
      </c>
      <c r="AB650" s="2" t="s">
        <v>1291</v>
      </c>
      <c r="AC650" s="2" t="s">
        <v>3332</v>
      </c>
      <c r="AD650" s="2" t="s">
        <v>42</v>
      </c>
      <c r="AE650" s="2" t="s">
        <v>43</v>
      </c>
      <c r="AF650" s="2"/>
      <c r="AG650" s="4"/>
    </row>
    <row r="651" spans="1:33" x14ac:dyDescent="0.25">
      <c r="A651" s="2">
        <v>2016</v>
      </c>
      <c r="B651" s="2">
        <v>387</v>
      </c>
      <c r="C651" s="2" t="s">
        <v>865</v>
      </c>
      <c r="D651" s="2" t="s">
        <v>866</v>
      </c>
      <c r="E651" s="2" t="s">
        <v>867</v>
      </c>
      <c r="F651" s="2" t="s">
        <v>868</v>
      </c>
      <c r="G651" s="2" t="s">
        <v>869</v>
      </c>
      <c r="H651" s="2" t="s">
        <v>152</v>
      </c>
      <c r="I651" s="2" t="s">
        <v>393</v>
      </c>
      <c r="J651" s="2" t="s">
        <v>206</v>
      </c>
      <c r="K651" s="2" t="s">
        <v>872</v>
      </c>
      <c r="L651" s="2" t="s">
        <v>4635</v>
      </c>
      <c r="M651" s="2"/>
      <c r="N651" s="3">
        <v>42634</v>
      </c>
      <c r="O651" s="2" t="s">
        <v>2137</v>
      </c>
      <c r="P651" s="2" t="s">
        <v>2138</v>
      </c>
      <c r="Q651" s="2" t="s">
        <v>1791</v>
      </c>
      <c r="R651" s="2" t="s">
        <v>2241</v>
      </c>
      <c r="S651" s="2" t="s">
        <v>3789</v>
      </c>
      <c r="T651" s="2" t="s">
        <v>2561</v>
      </c>
      <c r="U651" s="2" t="s">
        <v>4642</v>
      </c>
      <c r="V651" s="2">
        <v>0.2</v>
      </c>
      <c r="W651" s="2">
        <v>1272</v>
      </c>
      <c r="X651" s="23">
        <v>0.2</v>
      </c>
      <c r="Y651" s="7">
        <v>1320</v>
      </c>
      <c r="Z651" s="17">
        <f t="shared" ref="Z651:Z714" si="15">X651*Y651*8760/1000000*1.1</f>
        <v>2.5439040000000004</v>
      </c>
      <c r="AA651" s="2" t="s">
        <v>861</v>
      </c>
      <c r="AB651" s="2" t="s">
        <v>1291</v>
      </c>
      <c r="AC651" s="2" t="s">
        <v>3332</v>
      </c>
      <c r="AD651" s="2" t="s">
        <v>43</v>
      </c>
      <c r="AE651" s="2" t="s">
        <v>42</v>
      </c>
      <c r="AF651" s="2" t="s">
        <v>3790</v>
      </c>
      <c r="AG651" s="4"/>
    </row>
    <row r="652" spans="1:33" x14ac:dyDescent="0.25">
      <c r="A652" s="2">
        <v>2016</v>
      </c>
      <c r="B652" s="2">
        <v>390</v>
      </c>
      <c r="C652" s="2" t="s">
        <v>865</v>
      </c>
      <c r="D652" s="2" t="s">
        <v>866</v>
      </c>
      <c r="E652" s="2" t="s">
        <v>867</v>
      </c>
      <c r="F652" s="2" t="s">
        <v>868</v>
      </c>
      <c r="G652" s="2" t="s">
        <v>869</v>
      </c>
      <c r="H652" s="2" t="s">
        <v>152</v>
      </c>
      <c r="I652" s="2" t="s">
        <v>393</v>
      </c>
      <c r="J652" s="2" t="s">
        <v>411</v>
      </c>
      <c r="K652" s="2" t="s">
        <v>872</v>
      </c>
      <c r="L652" s="2" t="s">
        <v>4635</v>
      </c>
      <c r="M652" s="2"/>
      <c r="N652" s="3">
        <v>42634</v>
      </c>
      <c r="O652" s="2" t="s">
        <v>2137</v>
      </c>
      <c r="P652" s="2" t="s">
        <v>2138</v>
      </c>
      <c r="Q652" s="2" t="s">
        <v>1791</v>
      </c>
      <c r="R652" s="2" t="s">
        <v>2241</v>
      </c>
      <c r="S652" s="2" t="s">
        <v>3792</v>
      </c>
      <c r="T652" s="2" t="s">
        <v>2561</v>
      </c>
      <c r="U652" s="2" t="s">
        <v>4642</v>
      </c>
      <c r="V652" s="2">
        <v>0.2</v>
      </c>
      <c r="W652" s="2">
        <v>1300</v>
      </c>
      <c r="X652" s="23">
        <v>0.2</v>
      </c>
      <c r="Y652" s="7">
        <v>1320</v>
      </c>
      <c r="Z652" s="17">
        <f t="shared" si="15"/>
        <v>2.5439040000000004</v>
      </c>
      <c r="AA652" s="2" t="s">
        <v>861</v>
      </c>
      <c r="AB652" s="2" t="s">
        <v>1291</v>
      </c>
      <c r="AC652" s="2" t="s">
        <v>3332</v>
      </c>
      <c r="AD652" s="2" t="s">
        <v>43</v>
      </c>
      <c r="AE652" s="2" t="s">
        <v>42</v>
      </c>
      <c r="AF652" s="2" t="s">
        <v>3790</v>
      </c>
      <c r="AG652" s="4"/>
    </row>
    <row r="653" spans="1:33" x14ac:dyDescent="0.25">
      <c r="A653" s="2">
        <v>2016</v>
      </c>
      <c r="B653" s="2">
        <v>1656</v>
      </c>
      <c r="C653" s="2" t="s">
        <v>3428</v>
      </c>
      <c r="D653" s="2" t="s">
        <v>3429</v>
      </c>
      <c r="E653" s="2" t="s">
        <v>3430</v>
      </c>
      <c r="F653" s="2" t="s">
        <v>2648</v>
      </c>
      <c r="G653" s="2" t="s">
        <v>2649</v>
      </c>
      <c r="H653" s="2"/>
      <c r="I653" s="2" t="s">
        <v>815</v>
      </c>
      <c r="J653" s="2" t="s">
        <v>293</v>
      </c>
      <c r="K653" s="2" t="s">
        <v>3431</v>
      </c>
      <c r="L653" s="2" t="s">
        <v>4635</v>
      </c>
      <c r="M653" s="2" t="s">
        <v>4685</v>
      </c>
      <c r="N653" s="3">
        <v>42562</v>
      </c>
      <c r="O653" s="2" t="s">
        <v>4025</v>
      </c>
      <c r="P653" s="2" t="s">
        <v>1231</v>
      </c>
      <c r="Q653" s="2" t="s">
        <v>2177</v>
      </c>
      <c r="R653" s="2" t="s">
        <v>1894</v>
      </c>
      <c r="S653" s="2" t="s">
        <v>4143</v>
      </c>
      <c r="T653" s="2" t="s">
        <v>4452</v>
      </c>
      <c r="U653" s="2" t="s">
        <v>4642</v>
      </c>
      <c r="V653" s="2">
        <v>0.21199999999999999</v>
      </c>
      <c r="W653" s="2">
        <v>1568</v>
      </c>
      <c r="X653" s="23">
        <v>0.21199999999999999</v>
      </c>
      <c r="Y653" s="9">
        <v>1680</v>
      </c>
      <c r="Z653" s="17">
        <f t="shared" si="15"/>
        <v>3.4319577599999995</v>
      </c>
      <c r="AA653" s="2" t="s">
        <v>351</v>
      </c>
      <c r="AB653" s="2" t="s">
        <v>40</v>
      </c>
      <c r="AC653" s="2" t="s">
        <v>3332</v>
      </c>
      <c r="AD653" s="2" t="s">
        <v>43</v>
      </c>
      <c r="AE653" s="2" t="s">
        <v>42</v>
      </c>
      <c r="AF653" s="2"/>
      <c r="AG653" s="4"/>
    </row>
    <row r="654" spans="1:33" x14ac:dyDescent="0.25">
      <c r="A654" s="2">
        <v>2016</v>
      </c>
      <c r="B654" s="2">
        <v>1656</v>
      </c>
      <c r="C654" s="2" t="s">
        <v>3428</v>
      </c>
      <c r="D654" s="2" t="s">
        <v>3429</v>
      </c>
      <c r="E654" s="2" t="s">
        <v>3430</v>
      </c>
      <c r="F654" s="2" t="s">
        <v>2648</v>
      </c>
      <c r="G654" s="2" t="s">
        <v>2649</v>
      </c>
      <c r="H654" s="2"/>
      <c r="I654" s="2" t="s">
        <v>815</v>
      </c>
      <c r="J654" s="2" t="s">
        <v>293</v>
      </c>
      <c r="K654" s="2" t="s">
        <v>3431</v>
      </c>
      <c r="L654" s="2" t="s">
        <v>4635</v>
      </c>
      <c r="M654" s="26" t="s">
        <v>4685</v>
      </c>
      <c r="N654" s="3">
        <v>42562</v>
      </c>
      <c r="O654" s="2" t="s">
        <v>4025</v>
      </c>
      <c r="P654" s="2" t="s">
        <v>1231</v>
      </c>
      <c r="Q654" s="2" t="s">
        <v>2177</v>
      </c>
      <c r="R654" s="2" t="s">
        <v>1894</v>
      </c>
      <c r="S654" s="2" t="s">
        <v>4143</v>
      </c>
      <c r="T654" s="2" t="s">
        <v>4452</v>
      </c>
      <c r="U654" s="2" t="s">
        <v>4642</v>
      </c>
      <c r="V654" s="2">
        <v>0.27800000000000002</v>
      </c>
      <c r="W654" s="2">
        <v>1568</v>
      </c>
      <c r="X654" s="2">
        <v>0.21199999999999999</v>
      </c>
      <c r="Y654" s="11">
        <v>1680</v>
      </c>
      <c r="Z654" s="17">
        <f t="shared" si="15"/>
        <v>3.4319577599999995</v>
      </c>
      <c r="AA654" s="2" t="s">
        <v>351</v>
      </c>
      <c r="AB654" s="2" t="s">
        <v>40</v>
      </c>
      <c r="AC654" s="2" t="s">
        <v>3332</v>
      </c>
      <c r="AD654" s="2" t="s">
        <v>43</v>
      </c>
      <c r="AE654" s="2" t="s">
        <v>42</v>
      </c>
      <c r="AF654" s="2"/>
      <c r="AG654" s="4"/>
    </row>
    <row r="655" spans="1:33" x14ac:dyDescent="0.25">
      <c r="A655" s="2">
        <v>2016</v>
      </c>
      <c r="B655" s="2">
        <v>1667</v>
      </c>
      <c r="C655" s="2" t="s">
        <v>3949</v>
      </c>
      <c r="D655" s="2" t="s">
        <v>3950</v>
      </c>
      <c r="E655" s="2" t="s">
        <v>3951</v>
      </c>
      <c r="F655" s="2" t="s">
        <v>3779</v>
      </c>
      <c r="G655" s="2" t="s">
        <v>3952</v>
      </c>
      <c r="H655" s="2"/>
      <c r="I655" s="2" t="s">
        <v>815</v>
      </c>
      <c r="J655" s="2" t="s">
        <v>31</v>
      </c>
      <c r="K655" s="2" t="s">
        <v>3953</v>
      </c>
      <c r="L655" s="2" t="s">
        <v>4635</v>
      </c>
      <c r="M655" s="2" t="s">
        <v>4685</v>
      </c>
      <c r="N655" s="3">
        <v>42613</v>
      </c>
      <c r="O655" s="2" t="s">
        <v>3954</v>
      </c>
      <c r="P655" s="2" t="s">
        <v>1231</v>
      </c>
      <c r="Q655" s="2" t="s">
        <v>35</v>
      </c>
      <c r="R655" s="2" t="s">
        <v>1894</v>
      </c>
      <c r="S655" s="2" t="s">
        <v>4267</v>
      </c>
      <c r="T655" s="2" t="s">
        <v>2552</v>
      </c>
      <c r="U655" s="2" t="s">
        <v>4642</v>
      </c>
      <c r="V655" s="2">
        <v>0.22</v>
      </c>
      <c r="W655" s="2">
        <v>1584</v>
      </c>
      <c r="X655" s="23">
        <v>0.22</v>
      </c>
      <c r="Y655" s="7">
        <v>1680</v>
      </c>
      <c r="Z655" s="17">
        <f t="shared" si="15"/>
        <v>3.5614656000000005</v>
      </c>
      <c r="AA655" s="2" t="s">
        <v>351</v>
      </c>
      <c r="AB655" s="2" t="s">
        <v>40</v>
      </c>
      <c r="AC655" s="2" t="s">
        <v>3332</v>
      </c>
      <c r="AD655" s="2" t="s">
        <v>43</v>
      </c>
      <c r="AE655" s="2" t="s">
        <v>42</v>
      </c>
      <c r="AF655" s="2"/>
      <c r="AG655" s="4"/>
    </row>
    <row r="656" spans="1:33" x14ac:dyDescent="0.25">
      <c r="A656" s="2">
        <v>2016</v>
      </c>
      <c r="B656" s="2">
        <v>1609</v>
      </c>
      <c r="C656" s="2" t="s">
        <v>2567</v>
      </c>
      <c r="D656" s="2" t="s">
        <v>2568</v>
      </c>
      <c r="E656" s="2" t="s">
        <v>2569</v>
      </c>
      <c r="F656" s="2" t="s">
        <v>2570</v>
      </c>
      <c r="G656" s="2" t="s">
        <v>2571</v>
      </c>
      <c r="H656" s="2"/>
      <c r="I656" s="2" t="s">
        <v>815</v>
      </c>
      <c r="J656" s="2" t="s">
        <v>291</v>
      </c>
      <c r="K656" s="2" t="s">
        <v>2572</v>
      </c>
      <c r="L656" s="2" t="s">
        <v>4635</v>
      </c>
      <c r="M656" s="2" t="s">
        <v>4685</v>
      </c>
      <c r="N656" s="3">
        <v>42446</v>
      </c>
      <c r="O656" s="2" t="s">
        <v>4241</v>
      </c>
      <c r="P656" s="2" t="s">
        <v>1231</v>
      </c>
      <c r="Q656" s="2" t="s">
        <v>35</v>
      </c>
      <c r="R656" s="2" t="s">
        <v>2241</v>
      </c>
      <c r="S656" s="2" t="s">
        <v>4242</v>
      </c>
      <c r="T656" s="2" t="s">
        <v>2552</v>
      </c>
      <c r="U656" s="2" t="s">
        <v>4642</v>
      </c>
      <c r="V656" s="2">
        <v>0.22</v>
      </c>
      <c r="W656" s="2">
        <v>1464</v>
      </c>
      <c r="X656" s="23">
        <v>0.22</v>
      </c>
      <c r="Y656" s="9">
        <v>1680</v>
      </c>
      <c r="Z656" s="17">
        <f t="shared" si="15"/>
        <v>3.5614656000000005</v>
      </c>
      <c r="AA656" s="2" t="s">
        <v>351</v>
      </c>
      <c r="AB656" s="2" t="s">
        <v>40</v>
      </c>
      <c r="AC656" s="2" t="s">
        <v>3332</v>
      </c>
      <c r="AD656" s="2" t="s">
        <v>43</v>
      </c>
      <c r="AE656" s="2" t="s">
        <v>42</v>
      </c>
      <c r="AF656" s="2"/>
      <c r="AG656" s="4"/>
    </row>
    <row r="657" spans="1:33" x14ac:dyDescent="0.25">
      <c r="A657" s="2">
        <v>2016</v>
      </c>
      <c r="B657" s="2">
        <v>1609</v>
      </c>
      <c r="C657" s="2" t="s">
        <v>2567</v>
      </c>
      <c r="D657" s="2" t="s">
        <v>2568</v>
      </c>
      <c r="E657" s="2" t="s">
        <v>2569</v>
      </c>
      <c r="F657" s="2" t="s">
        <v>2570</v>
      </c>
      <c r="G657" s="2" t="s">
        <v>2571</v>
      </c>
      <c r="H657" s="2"/>
      <c r="I657" s="2" t="s">
        <v>815</v>
      </c>
      <c r="J657" s="2" t="s">
        <v>291</v>
      </c>
      <c r="K657" s="2" t="s">
        <v>2572</v>
      </c>
      <c r="L657" s="2" t="s">
        <v>4635</v>
      </c>
      <c r="M657" s="26" t="s">
        <v>4685</v>
      </c>
      <c r="N657" s="3">
        <v>42446</v>
      </c>
      <c r="O657" s="2" t="s">
        <v>4241</v>
      </c>
      <c r="P657" s="2" t="s">
        <v>1231</v>
      </c>
      <c r="Q657" s="2" t="s">
        <v>35</v>
      </c>
      <c r="R657" s="2" t="s">
        <v>2241</v>
      </c>
      <c r="S657" s="2" t="s">
        <v>4242</v>
      </c>
      <c r="T657" s="2" t="s">
        <v>2552</v>
      </c>
      <c r="U657" s="2" t="s">
        <v>4642</v>
      </c>
      <c r="V657" s="2">
        <v>0.14000000000000001</v>
      </c>
      <c r="W657" s="2">
        <v>1464</v>
      </c>
      <c r="X657" s="2">
        <v>0.22</v>
      </c>
      <c r="Y657" s="11">
        <v>1680</v>
      </c>
      <c r="Z657" s="17">
        <f t="shared" si="15"/>
        <v>3.5614656000000005</v>
      </c>
      <c r="AA657" s="2" t="s">
        <v>351</v>
      </c>
      <c r="AB657" s="2" t="s">
        <v>40</v>
      </c>
      <c r="AC657" s="2" t="s">
        <v>3332</v>
      </c>
      <c r="AD657" s="2" t="s">
        <v>43</v>
      </c>
      <c r="AE657" s="2" t="s">
        <v>42</v>
      </c>
      <c r="AF657" s="2"/>
      <c r="AG657" s="4"/>
    </row>
    <row r="658" spans="1:33" x14ac:dyDescent="0.25">
      <c r="A658" s="2">
        <v>2014</v>
      </c>
      <c r="B658" s="2">
        <v>2101</v>
      </c>
      <c r="C658" s="2" t="s">
        <v>2567</v>
      </c>
      <c r="D658" s="2" t="s">
        <v>2568</v>
      </c>
      <c r="E658" s="2" t="s">
        <v>2569</v>
      </c>
      <c r="F658" s="2" t="s">
        <v>2570</v>
      </c>
      <c r="G658" s="2" t="s">
        <v>2571</v>
      </c>
      <c r="H658" s="2"/>
      <c r="I658" s="2" t="s">
        <v>815</v>
      </c>
      <c r="J658" s="2" t="s">
        <v>111</v>
      </c>
      <c r="K658" s="2" t="s">
        <v>2572</v>
      </c>
      <c r="L658" s="2" t="s">
        <v>4635</v>
      </c>
      <c r="M658" s="2" t="s">
        <v>4685</v>
      </c>
      <c r="N658" s="3">
        <v>41955</v>
      </c>
      <c r="O658" s="2" t="s">
        <v>2701</v>
      </c>
      <c r="P658" s="2" t="s">
        <v>2176</v>
      </c>
      <c r="Q658" s="2" t="s">
        <v>2574</v>
      </c>
      <c r="R658" s="2" t="s">
        <v>693</v>
      </c>
      <c r="S658" s="2" t="s">
        <v>2705</v>
      </c>
      <c r="T658" s="2" t="s">
        <v>3144</v>
      </c>
      <c r="U658" s="2" t="s">
        <v>4641</v>
      </c>
      <c r="V658" s="2">
        <v>0.8</v>
      </c>
      <c r="W658" s="2">
        <v>1512</v>
      </c>
      <c r="X658" s="23">
        <f t="shared" ref="X658:X663" si="16">V658*454/W658</f>
        <v>0.24021164021164024</v>
      </c>
      <c r="Y658" s="9">
        <v>1680</v>
      </c>
      <c r="Z658" s="17">
        <f t="shared" si="15"/>
        <v>3.8886613333333337</v>
      </c>
      <c r="AA658" s="2" t="s">
        <v>351</v>
      </c>
      <c r="AB658" s="2" t="s">
        <v>40</v>
      </c>
      <c r="AC658" s="2" t="s">
        <v>41</v>
      </c>
      <c r="AD658" s="2" t="s">
        <v>42</v>
      </c>
      <c r="AE658" s="2" t="s">
        <v>43</v>
      </c>
      <c r="AF658" s="2" t="s">
        <v>3143</v>
      </c>
      <c r="AG658" s="4"/>
    </row>
    <row r="659" spans="1:33" x14ac:dyDescent="0.25">
      <c r="A659" s="2">
        <v>2014</v>
      </c>
      <c r="B659" s="2">
        <v>2107</v>
      </c>
      <c r="C659" s="2" t="s">
        <v>2567</v>
      </c>
      <c r="D659" s="2" t="s">
        <v>2568</v>
      </c>
      <c r="E659" s="2" t="s">
        <v>2569</v>
      </c>
      <c r="F659" s="2" t="s">
        <v>2570</v>
      </c>
      <c r="G659" s="2" t="s">
        <v>2571</v>
      </c>
      <c r="H659" s="2"/>
      <c r="I659" s="2" t="s">
        <v>815</v>
      </c>
      <c r="J659" s="2" t="s">
        <v>111</v>
      </c>
      <c r="K659" s="2" t="s">
        <v>2572</v>
      </c>
      <c r="L659" s="2" t="s">
        <v>4635</v>
      </c>
      <c r="M659" s="2" t="s">
        <v>4685</v>
      </c>
      <c r="N659" s="3">
        <v>41956</v>
      </c>
      <c r="O659" s="2" t="s">
        <v>2701</v>
      </c>
      <c r="P659" s="2" t="s">
        <v>2176</v>
      </c>
      <c r="Q659" s="2" t="s">
        <v>2574</v>
      </c>
      <c r="R659" s="2" t="s">
        <v>693</v>
      </c>
      <c r="S659" s="2" t="s">
        <v>2705</v>
      </c>
      <c r="T659" s="2" t="s">
        <v>3144</v>
      </c>
      <c r="U659" s="2" t="s">
        <v>4641</v>
      </c>
      <c r="V659" s="2">
        <v>0.8</v>
      </c>
      <c r="W659" s="2">
        <v>1512</v>
      </c>
      <c r="X659" s="23">
        <f t="shared" si="16"/>
        <v>0.24021164021164024</v>
      </c>
      <c r="Y659" s="9">
        <v>1680</v>
      </c>
      <c r="Z659" s="17">
        <f t="shared" si="15"/>
        <v>3.8886613333333337</v>
      </c>
      <c r="AA659" s="2" t="s">
        <v>351</v>
      </c>
      <c r="AB659" s="2" t="s">
        <v>40</v>
      </c>
      <c r="AC659" s="2" t="s">
        <v>41</v>
      </c>
      <c r="AD659" s="2" t="s">
        <v>42</v>
      </c>
      <c r="AE659" s="2" t="s">
        <v>43</v>
      </c>
      <c r="AF659" s="2" t="s">
        <v>3143</v>
      </c>
      <c r="AG659" s="4"/>
    </row>
    <row r="660" spans="1:33" x14ac:dyDescent="0.25">
      <c r="A660" s="2">
        <v>2014</v>
      </c>
      <c r="B660" s="2">
        <v>2101</v>
      </c>
      <c r="C660" s="2" t="s">
        <v>2567</v>
      </c>
      <c r="D660" s="2" t="s">
        <v>2568</v>
      </c>
      <c r="E660" s="2" t="s">
        <v>2569</v>
      </c>
      <c r="F660" s="2" t="s">
        <v>2570</v>
      </c>
      <c r="G660" s="2" t="s">
        <v>2571</v>
      </c>
      <c r="H660" s="2"/>
      <c r="I660" s="2" t="s">
        <v>815</v>
      </c>
      <c r="J660" s="2" t="s">
        <v>111</v>
      </c>
      <c r="K660" s="2" t="s">
        <v>2572</v>
      </c>
      <c r="L660" s="2" t="s">
        <v>4635</v>
      </c>
      <c r="M660" s="26" t="s">
        <v>4685</v>
      </c>
      <c r="N660" s="3">
        <v>41955</v>
      </c>
      <c r="O660" s="2" t="s">
        <v>2701</v>
      </c>
      <c r="P660" s="2" t="s">
        <v>2176</v>
      </c>
      <c r="Q660" s="2" t="s">
        <v>2574</v>
      </c>
      <c r="R660" s="2" t="s">
        <v>693</v>
      </c>
      <c r="S660" s="2" t="s">
        <v>2705</v>
      </c>
      <c r="T660" s="2" t="s">
        <v>3144</v>
      </c>
      <c r="U660" s="2" t="s">
        <v>4641</v>
      </c>
      <c r="V660" s="2">
        <v>0.8</v>
      </c>
      <c r="W660" s="2">
        <v>1512</v>
      </c>
      <c r="X660" s="2">
        <f t="shared" si="16"/>
        <v>0.24021164021164024</v>
      </c>
      <c r="Y660" s="11">
        <v>1680</v>
      </c>
      <c r="Z660" s="17">
        <f t="shared" si="15"/>
        <v>3.8886613333333337</v>
      </c>
      <c r="AA660" s="2" t="s">
        <v>351</v>
      </c>
      <c r="AB660" s="2" t="s">
        <v>40</v>
      </c>
      <c r="AC660" s="2" t="s">
        <v>41</v>
      </c>
      <c r="AD660" s="2" t="s">
        <v>42</v>
      </c>
      <c r="AE660" s="2" t="s">
        <v>43</v>
      </c>
      <c r="AF660" s="2" t="s">
        <v>3143</v>
      </c>
      <c r="AG660" s="4"/>
    </row>
    <row r="661" spans="1:33" x14ac:dyDescent="0.25">
      <c r="A661" s="2">
        <v>2014</v>
      </c>
      <c r="B661" s="2">
        <v>2107</v>
      </c>
      <c r="C661" s="2" t="s">
        <v>2567</v>
      </c>
      <c r="D661" s="2" t="s">
        <v>2568</v>
      </c>
      <c r="E661" s="2" t="s">
        <v>2569</v>
      </c>
      <c r="F661" s="2" t="s">
        <v>2570</v>
      </c>
      <c r="G661" s="2" t="s">
        <v>2571</v>
      </c>
      <c r="H661" s="2"/>
      <c r="I661" s="2" t="s">
        <v>815</v>
      </c>
      <c r="J661" s="2" t="s">
        <v>111</v>
      </c>
      <c r="K661" s="2" t="s">
        <v>2572</v>
      </c>
      <c r="L661" s="2" t="s">
        <v>4635</v>
      </c>
      <c r="M661" s="26" t="s">
        <v>4685</v>
      </c>
      <c r="N661" s="3">
        <v>41956</v>
      </c>
      <c r="O661" s="2" t="s">
        <v>2701</v>
      </c>
      <c r="P661" s="2" t="s">
        <v>2176</v>
      </c>
      <c r="Q661" s="2" t="s">
        <v>2574</v>
      </c>
      <c r="R661" s="2" t="s">
        <v>693</v>
      </c>
      <c r="S661" s="2" t="s">
        <v>2705</v>
      </c>
      <c r="T661" s="2" t="s">
        <v>3144</v>
      </c>
      <c r="U661" s="2" t="s">
        <v>4641</v>
      </c>
      <c r="V661" s="2">
        <v>0.8</v>
      </c>
      <c r="W661" s="2">
        <v>1512</v>
      </c>
      <c r="X661" s="2">
        <f t="shared" si="16"/>
        <v>0.24021164021164024</v>
      </c>
      <c r="Y661" s="11">
        <v>1680</v>
      </c>
      <c r="Z661" s="17">
        <f t="shared" si="15"/>
        <v>3.8886613333333337</v>
      </c>
      <c r="AA661" s="2" t="s">
        <v>351</v>
      </c>
      <c r="AB661" s="2" t="s">
        <v>40</v>
      </c>
      <c r="AC661" s="2" t="s">
        <v>41</v>
      </c>
      <c r="AD661" s="2" t="s">
        <v>42</v>
      </c>
      <c r="AE661" s="2" t="s">
        <v>43</v>
      </c>
      <c r="AF661" s="2" t="s">
        <v>3143</v>
      </c>
      <c r="AG661" s="4"/>
    </row>
    <row r="662" spans="1:33" x14ac:dyDescent="0.25">
      <c r="A662" s="2">
        <v>2016</v>
      </c>
      <c r="B662" s="2">
        <v>1583</v>
      </c>
      <c r="C662" s="2" t="s">
        <v>2171</v>
      </c>
      <c r="D662" s="2" t="s">
        <v>2172</v>
      </c>
      <c r="E662" s="2" t="s">
        <v>2173</v>
      </c>
      <c r="F662" s="2" t="s">
        <v>1062</v>
      </c>
      <c r="G662" s="2" t="s">
        <v>1063</v>
      </c>
      <c r="H662" s="2"/>
      <c r="I662" s="2" t="s">
        <v>153</v>
      </c>
      <c r="J662" s="2" t="s">
        <v>111</v>
      </c>
      <c r="K662" s="2" t="s">
        <v>2174</v>
      </c>
      <c r="L662" s="2" t="s">
        <v>4635</v>
      </c>
      <c r="M662" s="2" t="s">
        <v>4685</v>
      </c>
      <c r="N662" s="3">
        <v>42565</v>
      </c>
      <c r="O662" s="2" t="s">
        <v>3840</v>
      </c>
      <c r="P662" s="2" t="s">
        <v>1231</v>
      </c>
      <c r="Q662" s="2" t="s">
        <v>35</v>
      </c>
      <c r="R662" s="2" t="s">
        <v>693</v>
      </c>
      <c r="S662" s="2" t="s">
        <v>4043</v>
      </c>
      <c r="T662" s="2" t="s">
        <v>1993</v>
      </c>
      <c r="U662" s="2" t="s">
        <v>4641</v>
      </c>
      <c r="V662" s="2">
        <v>0.89</v>
      </c>
      <c r="W662" s="2">
        <v>1658</v>
      </c>
      <c r="X662" s="23">
        <f t="shared" si="16"/>
        <v>0.24370325693606756</v>
      </c>
      <c r="Y662" s="7">
        <v>1680</v>
      </c>
      <c r="Z662" s="17">
        <f t="shared" si="15"/>
        <v>3.9451853008443916</v>
      </c>
      <c r="AA662" s="2" t="s">
        <v>351</v>
      </c>
      <c r="AB662" s="2" t="s">
        <v>40</v>
      </c>
      <c r="AC662" s="2" t="s">
        <v>3332</v>
      </c>
      <c r="AD662" s="2" t="s">
        <v>43</v>
      </c>
      <c r="AE662" s="2" t="s">
        <v>42</v>
      </c>
      <c r="AF662" s="2"/>
      <c r="AG662" s="4"/>
    </row>
    <row r="663" spans="1:33" x14ac:dyDescent="0.25">
      <c r="A663" s="2">
        <v>2016</v>
      </c>
      <c r="B663" s="2">
        <v>1582</v>
      </c>
      <c r="C663" s="2" t="s">
        <v>2171</v>
      </c>
      <c r="D663" s="2" t="s">
        <v>2172</v>
      </c>
      <c r="E663" s="2" t="s">
        <v>2173</v>
      </c>
      <c r="F663" s="2" t="s">
        <v>1062</v>
      </c>
      <c r="G663" s="2" t="s">
        <v>1063</v>
      </c>
      <c r="H663" s="2"/>
      <c r="I663" s="2" t="s">
        <v>153</v>
      </c>
      <c r="J663" s="2" t="s">
        <v>31</v>
      </c>
      <c r="K663" s="2" t="s">
        <v>2174</v>
      </c>
      <c r="L663" s="2" t="s">
        <v>4635</v>
      </c>
      <c r="M663" s="2" t="s">
        <v>4685</v>
      </c>
      <c r="N663" s="3">
        <v>42565</v>
      </c>
      <c r="O663" s="2" t="s">
        <v>3840</v>
      </c>
      <c r="P663" s="2" t="s">
        <v>1231</v>
      </c>
      <c r="Q663" s="2" t="s">
        <v>35</v>
      </c>
      <c r="R663" s="2" t="s">
        <v>693</v>
      </c>
      <c r="S663" s="2" t="s">
        <v>4353</v>
      </c>
      <c r="T663" s="2" t="s">
        <v>1796</v>
      </c>
      <c r="U663" s="2" t="s">
        <v>4641</v>
      </c>
      <c r="V663" s="2">
        <v>0.82</v>
      </c>
      <c r="W663" s="2">
        <v>1457</v>
      </c>
      <c r="X663" s="23">
        <f t="shared" si="16"/>
        <v>0.25551132463967052</v>
      </c>
      <c r="Y663" s="7">
        <v>1680</v>
      </c>
      <c r="Z663" s="17">
        <f t="shared" si="15"/>
        <v>4.1363399687028144</v>
      </c>
      <c r="AA663" s="2" t="s">
        <v>351</v>
      </c>
      <c r="AB663" s="2" t="s">
        <v>40</v>
      </c>
      <c r="AC663" s="2" t="s">
        <v>3332</v>
      </c>
      <c r="AD663" s="2" t="s">
        <v>43</v>
      </c>
      <c r="AE663" s="2" t="s">
        <v>42</v>
      </c>
      <c r="AF663" s="2"/>
      <c r="AG663" s="4"/>
    </row>
    <row r="664" spans="1:33" x14ac:dyDescent="0.25">
      <c r="A664" s="2">
        <v>2016</v>
      </c>
      <c r="B664" s="2">
        <v>1668</v>
      </c>
      <c r="C664" s="2" t="s">
        <v>3949</v>
      </c>
      <c r="D664" s="2" t="s">
        <v>3950</v>
      </c>
      <c r="E664" s="2" t="s">
        <v>3951</v>
      </c>
      <c r="F664" s="2" t="s">
        <v>3779</v>
      </c>
      <c r="G664" s="2" t="s">
        <v>3952</v>
      </c>
      <c r="H664" s="2"/>
      <c r="I664" s="2" t="s">
        <v>815</v>
      </c>
      <c r="J664" s="2" t="s">
        <v>111</v>
      </c>
      <c r="K664" s="2" t="s">
        <v>3953</v>
      </c>
      <c r="L664" s="2" t="s">
        <v>4635</v>
      </c>
      <c r="M664" s="2" t="s">
        <v>4685</v>
      </c>
      <c r="N664" s="3">
        <v>42613</v>
      </c>
      <c r="O664" s="2" t="s">
        <v>3954</v>
      </c>
      <c r="P664" s="2" t="s">
        <v>1231</v>
      </c>
      <c r="Q664" s="2" t="s">
        <v>35</v>
      </c>
      <c r="R664" s="2" t="s">
        <v>1894</v>
      </c>
      <c r="S664" s="2" t="s">
        <v>4332</v>
      </c>
      <c r="T664" s="2" t="s">
        <v>3600</v>
      </c>
      <c r="U664" s="2" t="s">
        <v>4642</v>
      </c>
      <c r="V664" s="2">
        <v>0.26</v>
      </c>
      <c r="W664" s="2">
        <v>1558</v>
      </c>
      <c r="X664" s="23">
        <v>0.26</v>
      </c>
      <c r="Y664" s="7">
        <v>1680</v>
      </c>
      <c r="Z664" s="17">
        <f t="shared" si="15"/>
        <v>4.2090048000000007</v>
      </c>
      <c r="AA664" s="2" t="s">
        <v>351</v>
      </c>
      <c r="AB664" s="2" t="s">
        <v>40</v>
      </c>
      <c r="AC664" s="2" t="s">
        <v>3332</v>
      </c>
      <c r="AD664" s="2" t="s">
        <v>43</v>
      </c>
      <c r="AE664" s="2" t="s">
        <v>42</v>
      </c>
      <c r="AF664" s="2"/>
      <c r="AG664" s="4"/>
    </row>
    <row r="665" spans="1:33" x14ac:dyDescent="0.25">
      <c r="A665" s="2">
        <v>2016</v>
      </c>
      <c r="B665" s="2">
        <v>1629</v>
      </c>
      <c r="C665" s="2" t="s">
        <v>3428</v>
      </c>
      <c r="D665" s="2" t="s">
        <v>3429</v>
      </c>
      <c r="E665" s="2" t="s">
        <v>3430</v>
      </c>
      <c r="F665" s="2" t="s">
        <v>2648</v>
      </c>
      <c r="G665" s="2" t="s">
        <v>2649</v>
      </c>
      <c r="H665" s="2"/>
      <c r="I665" s="2" t="s">
        <v>815</v>
      </c>
      <c r="J665" s="2" t="s">
        <v>50</v>
      </c>
      <c r="K665" s="2" t="s">
        <v>3431</v>
      </c>
      <c r="L665" s="2" t="s">
        <v>4635</v>
      </c>
      <c r="M665" s="2" t="s">
        <v>4685</v>
      </c>
      <c r="N665" s="3">
        <v>42473</v>
      </c>
      <c r="O665" s="2" t="s">
        <v>3432</v>
      </c>
      <c r="P665" s="2" t="s">
        <v>4239</v>
      </c>
      <c r="Q665" s="2" t="s">
        <v>35</v>
      </c>
      <c r="R665" s="2" t="s">
        <v>1894</v>
      </c>
      <c r="S665" s="2" t="s">
        <v>4281</v>
      </c>
      <c r="T665" s="2" t="s">
        <v>4213</v>
      </c>
      <c r="U665" s="2" t="s">
        <v>4642</v>
      </c>
      <c r="V665" s="2">
        <v>0.27800000000000002</v>
      </c>
      <c r="W665" s="2">
        <v>1539</v>
      </c>
      <c r="X665" s="23">
        <v>0.27800000000000002</v>
      </c>
      <c r="Y665" s="9">
        <v>1680</v>
      </c>
      <c r="Z665" s="17">
        <f t="shared" si="15"/>
        <v>4.5003974400000004</v>
      </c>
      <c r="AA665" s="2" t="s">
        <v>2180</v>
      </c>
      <c r="AB665" s="2" t="s">
        <v>1291</v>
      </c>
      <c r="AC665" s="2" t="s">
        <v>3332</v>
      </c>
      <c r="AD665" s="2" t="s">
        <v>43</v>
      </c>
      <c r="AE665" s="2" t="s">
        <v>42</v>
      </c>
      <c r="AF665" s="2"/>
      <c r="AG665" s="4"/>
    </row>
    <row r="666" spans="1:33" x14ac:dyDescent="0.25">
      <c r="A666" s="2">
        <v>2016</v>
      </c>
      <c r="B666" s="2">
        <v>1266</v>
      </c>
      <c r="C666" s="2" t="s">
        <v>4167</v>
      </c>
      <c r="D666" s="2" t="s">
        <v>4168</v>
      </c>
      <c r="E666" s="2" t="s">
        <v>4169</v>
      </c>
      <c r="F666" s="2" t="s">
        <v>2648</v>
      </c>
      <c r="G666" s="2" t="s">
        <v>2649</v>
      </c>
      <c r="H666" s="2"/>
      <c r="I666" s="2" t="s">
        <v>489</v>
      </c>
      <c r="J666" s="2" t="s">
        <v>203</v>
      </c>
      <c r="K666" s="2" t="s">
        <v>4170</v>
      </c>
      <c r="L666" s="2" t="s">
        <v>4635</v>
      </c>
      <c r="M666" s="2" t="s">
        <v>4685</v>
      </c>
      <c r="N666" s="3">
        <v>42502</v>
      </c>
      <c r="O666" s="2" t="s">
        <v>4211</v>
      </c>
      <c r="P666" s="2" t="s">
        <v>2176</v>
      </c>
      <c r="Q666" s="2" t="s">
        <v>35</v>
      </c>
      <c r="R666" s="2" t="s">
        <v>2919</v>
      </c>
      <c r="S666" s="2" t="s">
        <v>4212</v>
      </c>
      <c r="T666" s="2" t="s">
        <v>4213</v>
      </c>
      <c r="U666" s="2" t="s">
        <v>4642</v>
      </c>
      <c r="V666" s="2">
        <v>0.27800000000000002</v>
      </c>
      <c r="W666" s="2">
        <v>1348</v>
      </c>
      <c r="X666" s="23">
        <v>0.27800000000000002</v>
      </c>
      <c r="Y666" s="9">
        <v>1680</v>
      </c>
      <c r="Z666" s="17">
        <f t="shared" si="15"/>
        <v>4.5003974400000004</v>
      </c>
      <c r="AA666" s="2" t="s">
        <v>2180</v>
      </c>
      <c r="AB666" s="2" t="s">
        <v>1291</v>
      </c>
      <c r="AC666" s="2" t="s">
        <v>3332</v>
      </c>
      <c r="AD666" s="2" t="s">
        <v>43</v>
      </c>
      <c r="AE666" s="2" t="s">
        <v>42</v>
      </c>
      <c r="AF666" s="2"/>
      <c r="AG666" s="4"/>
    </row>
    <row r="667" spans="1:33" x14ac:dyDescent="0.25">
      <c r="A667" s="2">
        <v>2016</v>
      </c>
      <c r="B667" s="2">
        <v>1629</v>
      </c>
      <c r="C667" s="2" t="s">
        <v>3428</v>
      </c>
      <c r="D667" s="2" t="s">
        <v>3429</v>
      </c>
      <c r="E667" s="2" t="s">
        <v>3430</v>
      </c>
      <c r="F667" s="2" t="s">
        <v>2648</v>
      </c>
      <c r="G667" s="2" t="s">
        <v>2649</v>
      </c>
      <c r="H667" s="2"/>
      <c r="I667" s="2" t="s">
        <v>815</v>
      </c>
      <c r="J667" s="2" t="s">
        <v>50</v>
      </c>
      <c r="K667" s="2" t="s">
        <v>3431</v>
      </c>
      <c r="L667" s="2" t="s">
        <v>4635</v>
      </c>
      <c r="M667" s="26" t="s">
        <v>4685</v>
      </c>
      <c r="N667" s="3">
        <v>42473</v>
      </c>
      <c r="O667" s="2" t="s">
        <v>3432</v>
      </c>
      <c r="P667" s="2" t="s">
        <v>4239</v>
      </c>
      <c r="Q667" s="2" t="s">
        <v>35</v>
      </c>
      <c r="R667" s="2" t="s">
        <v>1894</v>
      </c>
      <c r="S667" s="2" t="s">
        <v>4281</v>
      </c>
      <c r="T667" s="2" t="s">
        <v>4213</v>
      </c>
      <c r="U667" s="2" t="s">
        <v>4642</v>
      </c>
      <c r="V667" s="2">
        <v>0.16</v>
      </c>
      <c r="W667" s="2">
        <v>1539</v>
      </c>
      <c r="X667" s="2">
        <v>0.27800000000000002</v>
      </c>
      <c r="Y667" s="11">
        <v>1680</v>
      </c>
      <c r="Z667" s="17">
        <f t="shared" si="15"/>
        <v>4.5003974400000004</v>
      </c>
      <c r="AA667" s="2" t="s">
        <v>2180</v>
      </c>
      <c r="AB667" s="2" t="s">
        <v>1291</v>
      </c>
      <c r="AC667" s="2" t="s">
        <v>3332</v>
      </c>
      <c r="AD667" s="2" t="s">
        <v>43</v>
      </c>
      <c r="AE667" s="2" t="s">
        <v>42</v>
      </c>
      <c r="AF667" s="2"/>
      <c r="AG667" s="4"/>
    </row>
    <row r="668" spans="1:33" x14ac:dyDescent="0.25">
      <c r="A668" s="2">
        <v>2016</v>
      </c>
      <c r="B668" s="2">
        <v>1266</v>
      </c>
      <c r="C668" s="2" t="s">
        <v>4167</v>
      </c>
      <c r="D668" s="2" t="s">
        <v>4168</v>
      </c>
      <c r="E668" s="2" t="s">
        <v>4169</v>
      </c>
      <c r="F668" s="2" t="s">
        <v>2648</v>
      </c>
      <c r="G668" s="2" t="s">
        <v>2649</v>
      </c>
      <c r="H668" s="2"/>
      <c r="I668" s="2" t="s">
        <v>489</v>
      </c>
      <c r="J668" s="2" t="s">
        <v>203</v>
      </c>
      <c r="K668" s="2" t="s">
        <v>4170</v>
      </c>
      <c r="L668" s="2" t="s">
        <v>4635</v>
      </c>
      <c r="M668" s="26" t="s">
        <v>4685</v>
      </c>
      <c r="N668" s="3">
        <v>42502</v>
      </c>
      <c r="O668" s="2" t="s">
        <v>4211</v>
      </c>
      <c r="P668" s="2" t="s">
        <v>2176</v>
      </c>
      <c r="Q668" s="2" t="s">
        <v>35</v>
      </c>
      <c r="R668" s="2" t="s">
        <v>2919</v>
      </c>
      <c r="S668" s="2" t="s">
        <v>4212</v>
      </c>
      <c r="T668" s="2" t="s">
        <v>4213</v>
      </c>
      <c r="U668" s="2" t="s">
        <v>4642</v>
      </c>
      <c r="V668" s="2">
        <v>0.13400000000000001</v>
      </c>
      <c r="W668" s="2">
        <v>1348</v>
      </c>
      <c r="X668" s="2">
        <v>0.27800000000000002</v>
      </c>
      <c r="Y668" s="11">
        <v>1680</v>
      </c>
      <c r="Z668" s="17">
        <f t="shared" si="15"/>
        <v>4.5003974400000004</v>
      </c>
      <c r="AA668" s="2" t="s">
        <v>2180</v>
      </c>
      <c r="AB668" s="2" t="s">
        <v>1291</v>
      </c>
      <c r="AC668" s="2" t="s">
        <v>3332</v>
      </c>
      <c r="AD668" s="2" t="s">
        <v>43</v>
      </c>
      <c r="AE668" s="2" t="s">
        <v>42</v>
      </c>
      <c r="AF668" s="2"/>
      <c r="AG668" s="4"/>
    </row>
    <row r="669" spans="1:33" x14ac:dyDescent="0.25">
      <c r="A669" s="2">
        <v>2010</v>
      </c>
      <c r="B669" s="2">
        <v>2</v>
      </c>
      <c r="C669" s="2" t="s">
        <v>865</v>
      </c>
      <c r="D669" s="2" t="s">
        <v>866</v>
      </c>
      <c r="E669" s="2" t="s">
        <v>867</v>
      </c>
      <c r="F669" s="2" t="s">
        <v>868</v>
      </c>
      <c r="G669" s="2" t="s">
        <v>869</v>
      </c>
      <c r="H669" s="2" t="s">
        <v>152</v>
      </c>
      <c r="I669" s="2" t="s">
        <v>393</v>
      </c>
      <c r="J669" s="2" t="s">
        <v>411</v>
      </c>
      <c r="K669" s="2" t="s">
        <v>872</v>
      </c>
      <c r="L669" s="2" t="s">
        <v>4635</v>
      </c>
      <c r="M669" s="2"/>
      <c r="N669" s="3">
        <v>40414</v>
      </c>
      <c r="O669" s="2" t="s">
        <v>780</v>
      </c>
      <c r="P669" s="2" t="s">
        <v>1048</v>
      </c>
      <c r="Q669" s="2"/>
      <c r="R669" s="2"/>
      <c r="S669" s="2"/>
      <c r="T669" s="2"/>
      <c r="U669" s="2"/>
      <c r="V669" s="2"/>
      <c r="W669" s="2"/>
      <c r="X669" s="23">
        <v>0.28000000000000003</v>
      </c>
      <c r="Y669" s="7">
        <v>1320</v>
      </c>
      <c r="Z669" s="17">
        <f t="shared" si="15"/>
        <v>3.5614656000000005</v>
      </c>
      <c r="AA669" s="2" t="s">
        <v>351</v>
      </c>
      <c r="AB669" s="2" t="s">
        <v>40</v>
      </c>
      <c r="AC669" s="2" t="s">
        <v>41</v>
      </c>
      <c r="AD669" s="2" t="s">
        <v>42</v>
      </c>
      <c r="AE669" s="2" t="s">
        <v>43</v>
      </c>
      <c r="AF669" s="2" t="s">
        <v>1049</v>
      </c>
      <c r="AG669" s="4"/>
    </row>
    <row r="670" spans="1:33" x14ac:dyDescent="0.25">
      <c r="A670" s="2">
        <v>2015</v>
      </c>
      <c r="B670" s="2">
        <v>879</v>
      </c>
      <c r="C670" s="2" t="s">
        <v>3353</v>
      </c>
      <c r="D670" s="2" t="s">
        <v>3354</v>
      </c>
      <c r="E670" s="2" t="s">
        <v>3355</v>
      </c>
      <c r="F670" s="2" t="s">
        <v>2648</v>
      </c>
      <c r="G670" s="2" t="s">
        <v>2649</v>
      </c>
      <c r="H670" s="2"/>
      <c r="I670" s="2" t="s">
        <v>815</v>
      </c>
      <c r="J670" s="2" t="s">
        <v>50</v>
      </c>
      <c r="K670" s="2" t="s">
        <v>3489</v>
      </c>
      <c r="L670" s="2" t="s">
        <v>4635</v>
      </c>
      <c r="M670" s="2" t="s">
        <v>4686</v>
      </c>
      <c r="N670" s="3">
        <v>42066</v>
      </c>
      <c r="O670" s="2" t="s">
        <v>3357</v>
      </c>
      <c r="P670" s="2" t="s">
        <v>3358</v>
      </c>
      <c r="Q670" s="2" t="s">
        <v>3452</v>
      </c>
      <c r="R670" s="2" t="s">
        <v>2241</v>
      </c>
      <c r="S670" s="2" t="s">
        <v>3490</v>
      </c>
      <c r="T670" s="2" t="s">
        <v>3685</v>
      </c>
      <c r="U670" s="2" t="s">
        <v>4642</v>
      </c>
      <c r="V670" s="2">
        <v>0.3</v>
      </c>
      <c r="W670" s="2">
        <v>1574</v>
      </c>
      <c r="X670" s="23">
        <v>0.3</v>
      </c>
      <c r="Y670" s="2">
        <v>1480</v>
      </c>
      <c r="Z670" s="17">
        <f t="shared" si="15"/>
        <v>4.278384</v>
      </c>
      <c r="AA670" s="2" t="s">
        <v>2180</v>
      </c>
      <c r="AB670" s="2" t="s">
        <v>1291</v>
      </c>
      <c r="AC670" s="2" t="s">
        <v>3332</v>
      </c>
      <c r="AD670" s="2" t="s">
        <v>42</v>
      </c>
      <c r="AE670" s="2" t="s">
        <v>43</v>
      </c>
      <c r="AF670" s="2"/>
      <c r="AG670" s="4"/>
    </row>
    <row r="671" spans="1:33" x14ac:dyDescent="0.25">
      <c r="A671" s="2">
        <v>2016</v>
      </c>
      <c r="B671" s="2">
        <v>1643</v>
      </c>
      <c r="C671" s="2" t="s">
        <v>3428</v>
      </c>
      <c r="D671" s="2" t="s">
        <v>3429</v>
      </c>
      <c r="E671" s="2" t="s">
        <v>3430</v>
      </c>
      <c r="F671" s="2" t="s">
        <v>2648</v>
      </c>
      <c r="G671" s="2" t="s">
        <v>2649</v>
      </c>
      <c r="H671" s="2"/>
      <c r="I671" s="2" t="s">
        <v>815</v>
      </c>
      <c r="J671" s="2" t="s">
        <v>289</v>
      </c>
      <c r="K671" s="2" t="s">
        <v>3431</v>
      </c>
      <c r="L671" s="2" t="s">
        <v>4635</v>
      </c>
      <c r="M671" s="2" t="s">
        <v>4685</v>
      </c>
      <c r="N671" s="3">
        <v>42461</v>
      </c>
      <c r="O671" s="2" t="s">
        <v>3596</v>
      </c>
      <c r="P671" s="2" t="s">
        <v>4239</v>
      </c>
      <c r="Q671" s="2" t="s">
        <v>35</v>
      </c>
      <c r="R671" s="2" t="s">
        <v>4444</v>
      </c>
      <c r="S671" s="2" t="s">
        <v>4322</v>
      </c>
      <c r="T671" s="2" t="s">
        <v>4445</v>
      </c>
      <c r="U671" s="2" t="s">
        <v>4642</v>
      </c>
      <c r="V671" s="2">
        <v>0.31190000000000001</v>
      </c>
      <c r="W671" s="2">
        <v>1551</v>
      </c>
      <c r="X671" s="23">
        <v>0.31190000000000001</v>
      </c>
      <c r="Y671" s="9">
        <v>1680</v>
      </c>
      <c r="Z671" s="17">
        <f t="shared" si="15"/>
        <v>5.0491869120000006</v>
      </c>
      <c r="AA671" s="2" t="s">
        <v>2180</v>
      </c>
      <c r="AB671" s="2" t="s">
        <v>1291</v>
      </c>
      <c r="AC671" s="2" t="s">
        <v>3333</v>
      </c>
      <c r="AD671" s="2" t="s">
        <v>43</v>
      </c>
      <c r="AE671" s="2" t="s">
        <v>42</v>
      </c>
      <c r="AF671" s="2"/>
      <c r="AG671" s="4"/>
    </row>
    <row r="672" spans="1:33" x14ac:dyDescent="0.25">
      <c r="A672" s="2">
        <v>2016</v>
      </c>
      <c r="B672" s="2">
        <v>1643</v>
      </c>
      <c r="C672" s="2" t="s">
        <v>3428</v>
      </c>
      <c r="D672" s="2" t="s">
        <v>3429</v>
      </c>
      <c r="E672" s="2" t="s">
        <v>3430</v>
      </c>
      <c r="F672" s="2" t="s">
        <v>2648</v>
      </c>
      <c r="G672" s="2" t="s">
        <v>2649</v>
      </c>
      <c r="H672" s="2"/>
      <c r="I672" s="2" t="s">
        <v>815</v>
      </c>
      <c r="J672" s="2" t="s">
        <v>289</v>
      </c>
      <c r="K672" s="2" t="s">
        <v>3431</v>
      </c>
      <c r="L672" s="2" t="s">
        <v>4635</v>
      </c>
      <c r="M672" s="26" t="s">
        <v>4685</v>
      </c>
      <c r="N672" s="3">
        <v>42461</v>
      </c>
      <c r="O672" s="2" t="s">
        <v>3596</v>
      </c>
      <c r="P672" s="2" t="s">
        <v>4239</v>
      </c>
      <c r="Q672" s="2" t="s">
        <v>35</v>
      </c>
      <c r="R672" s="2" t="s">
        <v>4444</v>
      </c>
      <c r="S672" s="2" t="s">
        <v>4322</v>
      </c>
      <c r="T672" s="2" t="s">
        <v>4445</v>
      </c>
      <c r="U672" s="2" t="s">
        <v>4642</v>
      </c>
      <c r="V672" s="2">
        <v>0.2</v>
      </c>
      <c r="W672" s="2">
        <v>1551</v>
      </c>
      <c r="X672" s="2">
        <v>0.31190000000000001</v>
      </c>
      <c r="Y672" s="11">
        <v>1680</v>
      </c>
      <c r="Z672" s="17">
        <f t="shared" si="15"/>
        <v>5.0491869120000006</v>
      </c>
      <c r="AA672" s="2" t="s">
        <v>2180</v>
      </c>
      <c r="AB672" s="2" t="s">
        <v>1291</v>
      </c>
      <c r="AC672" s="2" t="s">
        <v>3333</v>
      </c>
      <c r="AD672" s="2" t="s">
        <v>43</v>
      </c>
      <c r="AE672" s="2" t="s">
        <v>42</v>
      </c>
      <c r="AF672" s="2"/>
      <c r="AG672" s="4"/>
    </row>
    <row r="673" spans="1:33" x14ac:dyDescent="0.25">
      <c r="A673" s="2">
        <v>2014</v>
      </c>
      <c r="B673" s="2">
        <v>1818</v>
      </c>
      <c r="C673" s="2" t="s">
        <v>2321</v>
      </c>
      <c r="D673" s="2" t="s">
        <v>2322</v>
      </c>
      <c r="E673" s="2" t="s">
        <v>2323</v>
      </c>
      <c r="F673" s="2" t="s">
        <v>2324</v>
      </c>
      <c r="G673" s="2" t="s">
        <v>687</v>
      </c>
      <c r="H673" s="2"/>
      <c r="I673" s="2" t="s">
        <v>488</v>
      </c>
      <c r="J673" s="2" t="s">
        <v>31</v>
      </c>
      <c r="K673" s="2" t="s">
        <v>2521</v>
      </c>
      <c r="L673" s="2" t="s">
        <v>4635</v>
      </c>
      <c r="M673" s="2" t="s">
        <v>4686</v>
      </c>
      <c r="N673" s="3">
        <v>41740</v>
      </c>
      <c r="O673" s="2" t="s">
        <v>2498</v>
      </c>
      <c r="P673" s="2" t="s">
        <v>1892</v>
      </c>
      <c r="Q673" s="2" t="s">
        <v>2327</v>
      </c>
      <c r="R673" s="2" t="s">
        <v>1894</v>
      </c>
      <c r="S673" s="2" t="s">
        <v>3001</v>
      </c>
      <c r="T673" s="2" t="s">
        <v>3002</v>
      </c>
      <c r="U673" s="2" t="s">
        <v>4642</v>
      </c>
      <c r="V673" s="2">
        <v>0.32600000000000001</v>
      </c>
      <c r="W673" s="2">
        <v>1280</v>
      </c>
      <c r="X673" s="23">
        <v>0.32600000000000001</v>
      </c>
      <c r="Y673" s="7">
        <v>1480</v>
      </c>
      <c r="Z673" s="17">
        <f t="shared" si="15"/>
        <v>4.64917728</v>
      </c>
      <c r="AA673" s="2" t="s">
        <v>351</v>
      </c>
      <c r="AB673" s="2" t="s">
        <v>40</v>
      </c>
      <c r="AC673" s="2" t="s">
        <v>41</v>
      </c>
      <c r="AD673" s="2" t="s">
        <v>42</v>
      </c>
      <c r="AE673" s="2" t="s">
        <v>43</v>
      </c>
      <c r="AF673" s="2"/>
      <c r="AG673" s="4"/>
    </row>
    <row r="674" spans="1:33" x14ac:dyDescent="0.25">
      <c r="A674" s="2">
        <v>2016</v>
      </c>
      <c r="B674" s="2">
        <v>1486</v>
      </c>
      <c r="C674" s="2" t="s">
        <v>3776</v>
      </c>
      <c r="D674" s="2" t="s">
        <v>3777</v>
      </c>
      <c r="E674" s="2" t="s">
        <v>3778</v>
      </c>
      <c r="F674" s="2" t="s">
        <v>3779</v>
      </c>
      <c r="G674" s="2" t="s">
        <v>1081</v>
      </c>
      <c r="H674" s="2"/>
      <c r="I674" s="2" t="s">
        <v>153</v>
      </c>
      <c r="J674" s="2" t="s">
        <v>293</v>
      </c>
      <c r="K674" s="2" t="s">
        <v>3780</v>
      </c>
      <c r="L674" s="2" t="s">
        <v>4635</v>
      </c>
      <c r="M674" s="2" t="s">
        <v>4685</v>
      </c>
      <c r="N674" s="3">
        <v>42390</v>
      </c>
      <c r="O674" s="2" t="s">
        <v>4338</v>
      </c>
      <c r="P674" s="2" t="s">
        <v>2176</v>
      </c>
      <c r="Q674" s="2" t="s">
        <v>35</v>
      </c>
      <c r="R674" s="2" t="s">
        <v>2371</v>
      </c>
      <c r="S674" s="2" t="s">
        <v>4339</v>
      </c>
      <c r="T674" s="2" t="s">
        <v>2893</v>
      </c>
      <c r="U674" s="2" t="s">
        <v>4642</v>
      </c>
      <c r="V674" s="2">
        <v>0.42</v>
      </c>
      <c r="W674" s="2">
        <v>1510</v>
      </c>
      <c r="X674" s="23">
        <v>0.42</v>
      </c>
      <c r="Y674" s="7">
        <v>1680</v>
      </c>
      <c r="Z674" s="17">
        <f t="shared" si="15"/>
        <v>6.7991616000000006</v>
      </c>
      <c r="AA674" s="2" t="s">
        <v>2180</v>
      </c>
      <c r="AB674" s="2" t="s">
        <v>1291</v>
      </c>
      <c r="AC674" s="2" t="s">
        <v>3333</v>
      </c>
      <c r="AD674" s="2" t="s">
        <v>43</v>
      </c>
      <c r="AE674" s="2" t="s">
        <v>42</v>
      </c>
      <c r="AF674" s="2"/>
      <c r="AG674" s="4"/>
    </row>
    <row r="675" spans="1:33" x14ac:dyDescent="0.25">
      <c r="A675" s="2">
        <v>2016</v>
      </c>
      <c r="B675" s="2">
        <v>1610</v>
      </c>
      <c r="C675" s="2" t="s">
        <v>2567</v>
      </c>
      <c r="D675" s="2" t="s">
        <v>2568</v>
      </c>
      <c r="E675" s="2" t="s">
        <v>2569</v>
      </c>
      <c r="F675" s="2" t="s">
        <v>2570</v>
      </c>
      <c r="G675" s="2" t="s">
        <v>2571</v>
      </c>
      <c r="H675" s="2"/>
      <c r="I675" s="2" t="s">
        <v>815</v>
      </c>
      <c r="J675" s="2" t="s">
        <v>293</v>
      </c>
      <c r="K675" s="2" t="s">
        <v>2572</v>
      </c>
      <c r="L675" s="2" t="s">
        <v>4635</v>
      </c>
      <c r="M675" s="2" t="s">
        <v>4685</v>
      </c>
      <c r="N675" s="3">
        <v>42446</v>
      </c>
      <c r="O675" s="2" t="s">
        <v>4241</v>
      </c>
      <c r="P675" s="2" t="s">
        <v>1231</v>
      </c>
      <c r="Q675" s="2" t="s">
        <v>35</v>
      </c>
      <c r="R675" s="2" t="s">
        <v>2241</v>
      </c>
      <c r="S675" s="2" t="s">
        <v>4312</v>
      </c>
      <c r="T675" s="2" t="s">
        <v>2893</v>
      </c>
      <c r="U675" s="2" t="s">
        <v>4642</v>
      </c>
      <c r="V675" s="2">
        <v>0.42</v>
      </c>
      <c r="W675" s="2">
        <v>1406</v>
      </c>
      <c r="X675" s="23">
        <v>0.42</v>
      </c>
      <c r="Y675" s="9">
        <v>1680</v>
      </c>
      <c r="Z675" s="17">
        <f t="shared" si="15"/>
        <v>6.7991616000000006</v>
      </c>
      <c r="AA675" s="2" t="s">
        <v>351</v>
      </c>
      <c r="AB675" s="2" t="s">
        <v>40</v>
      </c>
      <c r="AC675" s="2" t="s">
        <v>3332</v>
      </c>
      <c r="AD675" s="2" t="s">
        <v>43</v>
      </c>
      <c r="AE675" s="2" t="s">
        <v>42</v>
      </c>
      <c r="AF675" s="2"/>
      <c r="AG675" s="4"/>
    </row>
    <row r="676" spans="1:33" x14ac:dyDescent="0.25">
      <c r="A676" s="2">
        <v>2016</v>
      </c>
      <c r="B676" s="2">
        <v>1610</v>
      </c>
      <c r="C676" s="2" t="s">
        <v>2567</v>
      </c>
      <c r="D676" s="2" t="s">
        <v>2568</v>
      </c>
      <c r="E676" s="2" t="s">
        <v>2569</v>
      </c>
      <c r="F676" s="2" t="s">
        <v>2570</v>
      </c>
      <c r="G676" s="2" t="s">
        <v>2571</v>
      </c>
      <c r="H676" s="2"/>
      <c r="I676" s="2" t="s">
        <v>815</v>
      </c>
      <c r="J676" s="2" t="s">
        <v>293</v>
      </c>
      <c r="K676" s="2" t="s">
        <v>2572</v>
      </c>
      <c r="L676" s="2" t="s">
        <v>4635</v>
      </c>
      <c r="M676" s="26" t="s">
        <v>4685</v>
      </c>
      <c r="N676" s="3">
        <v>42446</v>
      </c>
      <c r="O676" s="2" t="s">
        <v>4241</v>
      </c>
      <c r="P676" s="2" t="s">
        <v>1231</v>
      </c>
      <c r="Q676" s="2" t="s">
        <v>35</v>
      </c>
      <c r="R676" s="2" t="s">
        <v>2241</v>
      </c>
      <c r="S676" s="2" t="s">
        <v>4312</v>
      </c>
      <c r="T676" s="2" t="s">
        <v>2893</v>
      </c>
      <c r="U676" s="2" t="s">
        <v>4642</v>
      </c>
      <c r="V676" s="2">
        <v>0.1406</v>
      </c>
      <c r="W676" s="2">
        <v>1406</v>
      </c>
      <c r="X676" s="2">
        <v>0.42</v>
      </c>
      <c r="Y676" s="11">
        <v>1680</v>
      </c>
      <c r="Z676" s="17">
        <f t="shared" si="15"/>
        <v>6.7991616000000006</v>
      </c>
      <c r="AA676" s="2" t="s">
        <v>351</v>
      </c>
      <c r="AB676" s="2" t="s">
        <v>40</v>
      </c>
      <c r="AC676" s="2" t="s">
        <v>3332</v>
      </c>
      <c r="AD676" s="2" t="s">
        <v>43</v>
      </c>
      <c r="AE676" s="2" t="s">
        <v>42</v>
      </c>
      <c r="AF676" s="2"/>
      <c r="AG676" s="4"/>
    </row>
    <row r="677" spans="1:33" x14ac:dyDescent="0.25">
      <c r="A677" s="2">
        <v>2014</v>
      </c>
      <c r="B677" s="2">
        <v>1776</v>
      </c>
      <c r="C677" s="2" t="s">
        <v>2366</v>
      </c>
      <c r="D677" s="2" t="s">
        <v>2367</v>
      </c>
      <c r="E677" s="2" t="s">
        <v>2368</v>
      </c>
      <c r="F677" s="2" t="s">
        <v>2324</v>
      </c>
      <c r="G677" s="2" t="s">
        <v>687</v>
      </c>
      <c r="H677" s="2"/>
      <c r="I677" s="2" t="s">
        <v>488</v>
      </c>
      <c r="J677" s="2" t="s">
        <v>31</v>
      </c>
      <c r="K677" s="2" t="s">
        <v>2497</v>
      </c>
      <c r="L677" s="2" t="s">
        <v>4635</v>
      </c>
      <c r="M677" s="2" t="s">
        <v>4686</v>
      </c>
      <c r="N677" s="3">
        <v>41738</v>
      </c>
      <c r="O677" s="2" t="s">
        <v>2498</v>
      </c>
      <c r="P677" s="2" t="s">
        <v>1892</v>
      </c>
      <c r="Q677" s="2" t="s">
        <v>2327</v>
      </c>
      <c r="R677" s="2" t="s">
        <v>1894</v>
      </c>
      <c r="S677" s="2" t="s">
        <v>2499</v>
      </c>
      <c r="T677" s="2" t="s">
        <v>2972</v>
      </c>
      <c r="U677" s="2" t="s">
        <v>4642</v>
      </c>
      <c r="V677" s="2">
        <v>0.45900000000000002</v>
      </c>
      <c r="W677" s="2">
        <v>1881</v>
      </c>
      <c r="X677" s="23">
        <v>0.45900000000000002</v>
      </c>
      <c r="Y677" s="7">
        <v>1480</v>
      </c>
      <c r="Z677" s="17">
        <f t="shared" si="15"/>
        <v>6.5459275200000011</v>
      </c>
      <c r="AA677" s="2" t="s">
        <v>351</v>
      </c>
      <c r="AB677" s="2" t="s">
        <v>40</v>
      </c>
      <c r="AC677" s="2" t="s">
        <v>41</v>
      </c>
      <c r="AD677" s="2" t="s">
        <v>42</v>
      </c>
      <c r="AE677" s="2" t="s">
        <v>43</v>
      </c>
      <c r="AF677" s="2"/>
      <c r="AG677" s="4"/>
    </row>
    <row r="678" spans="1:33" x14ac:dyDescent="0.25">
      <c r="A678" s="2">
        <v>2010</v>
      </c>
      <c r="B678" s="2">
        <v>3</v>
      </c>
      <c r="C678" s="2" t="s">
        <v>865</v>
      </c>
      <c r="D678" s="2" t="s">
        <v>866</v>
      </c>
      <c r="E678" s="2" t="s">
        <v>867</v>
      </c>
      <c r="F678" s="2" t="s">
        <v>868</v>
      </c>
      <c r="G678" s="2" t="s">
        <v>869</v>
      </c>
      <c r="H678" s="2" t="s">
        <v>152</v>
      </c>
      <c r="I678" s="2" t="s">
        <v>393</v>
      </c>
      <c r="J678" s="2" t="s">
        <v>394</v>
      </c>
      <c r="K678" s="2" t="s">
        <v>872</v>
      </c>
      <c r="L678" s="2" t="s">
        <v>4635</v>
      </c>
      <c r="M678" s="2"/>
      <c r="N678" s="3">
        <v>40416</v>
      </c>
      <c r="O678" s="2" t="s">
        <v>780</v>
      </c>
      <c r="P678" s="2" t="s">
        <v>1031</v>
      </c>
      <c r="Q678" s="2"/>
      <c r="R678" s="2"/>
      <c r="S678" s="2"/>
      <c r="T678" s="2"/>
      <c r="U678" s="2"/>
      <c r="V678" s="2"/>
      <c r="W678" s="2"/>
      <c r="X678" s="23">
        <v>0.48</v>
      </c>
      <c r="Y678" s="7">
        <v>1320</v>
      </c>
      <c r="Z678" s="17">
        <f t="shared" si="15"/>
        <v>6.1053696000000004</v>
      </c>
      <c r="AA678" s="2" t="s">
        <v>351</v>
      </c>
      <c r="AB678" s="2" t="s">
        <v>275</v>
      </c>
      <c r="AC678" s="2" t="s">
        <v>41</v>
      </c>
      <c r="AD678" s="2" t="s">
        <v>42</v>
      </c>
      <c r="AE678" s="2" t="s">
        <v>43</v>
      </c>
      <c r="AF678" s="2" t="s">
        <v>1050</v>
      </c>
      <c r="AG678" s="4"/>
    </row>
    <row r="679" spans="1:33" x14ac:dyDescent="0.25">
      <c r="A679" s="2">
        <v>2016</v>
      </c>
      <c r="B679" s="2">
        <v>1564</v>
      </c>
      <c r="C679" s="2" t="s">
        <v>2171</v>
      </c>
      <c r="D679" s="2" t="s">
        <v>2172</v>
      </c>
      <c r="E679" s="2" t="s">
        <v>2173</v>
      </c>
      <c r="F679" s="2" t="s">
        <v>1062</v>
      </c>
      <c r="G679" s="2" t="s">
        <v>1063</v>
      </c>
      <c r="H679" s="2"/>
      <c r="I679" s="2" t="s">
        <v>153</v>
      </c>
      <c r="J679" s="2" t="s">
        <v>50</v>
      </c>
      <c r="K679" s="2" t="s">
        <v>2174</v>
      </c>
      <c r="L679" s="2" t="s">
        <v>4635</v>
      </c>
      <c r="M679" s="2" t="s">
        <v>4685</v>
      </c>
      <c r="N679" s="3">
        <v>42447</v>
      </c>
      <c r="O679" s="2" t="s">
        <v>4378</v>
      </c>
      <c r="P679" s="2" t="s">
        <v>2176</v>
      </c>
      <c r="Q679" s="2" t="s">
        <v>35</v>
      </c>
      <c r="R679" s="2" t="s">
        <v>693</v>
      </c>
      <c r="S679" s="2" t="s">
        <v>4379</v>
      </c>
      <c r="T679" s="2" t="s">
        <v>4388</v>
      </c>
      <c r="U679" s="2" t="s">
        <v>4641</v>
      </c>
      <c r="V679" s="2">
        <v>2.1</v>
      </c>
      <c r="W679" s="2">
        <v>1538</v>
      </c>
      <c r="X679" s="23">
        <f>V679*454/W679</f>
        <v>0.61989596879063724</v>
      </c>
      <c r="Y679" s="7">
        <v>1680</v>
      </c>
      <c r="Z679" s="17">
        <f t="shared" si="15"/>
        <v>10.035173492847857</v>
      </c>
      <c r="AA679" s="2" t="s">
        <v>2180</v>
      </c>
      <c r="AB679" s="2" t="s">
        <v>1291</v>
      </c>
      <c r="AC679" s="2" t="s">
        <v>3333</v>
      </c>
      <c r="AD679" s="2" t="s">
        <v>43</v>
      </c>
      <c r="AE679" s="2" t="s">
        <v>42</v>
      </c>
      <c r="AF679" s="2"/>
      <c r="AG679" s="4"/>
    </row>
    <row r="680" spans="1:33" x14ac:dyDescent="0.25">
      <c r="A680" s="2">
        <v>2010</v>
      </c>
      <c r="B680" s="2">
        <v>6</v>
      </c>
      <c r="C680" s="2" t="s">
        <v>865</v>
      </c>
      <c r="D680" s="2" t="s">
        <v>866</v>
      </c>
      <c r="E680" s="2" t="s">
        <v>867</v>
      </c>
      <c r="F680" s="2" t="s">
        <v>868</v>
      </c>
      <c r="G680" s="2" t="s">
        <v>869</v>
      </c>
      <c r="H680" s="2" t="s">
        <v>152</v>
      </c>
      <c r="I680" s="2" t="s">
        <v>393</v>
      </c>
      <c r="J680" s="2" t="s">
        <v>347</v>
      </c>
      <c r="K680" s="2" t="s">
        <v>872</v>
      </c>
      <c r="L680" s="2" t="s">
        <v>4635</v>
      </c>
      <c r="M680" s="2"/>
      <c r="N680" s="3">
        <v>40414</v>
      </c>
      <c r="O680" s="2" t="s">
        <v>780</v>
      </c>
      <c r="P680" s="2" t="s">
        <v>1031</v>
      </c>
      <c r="Q680" s="2"/>
      <c r="R680" s="2"/>
      <c r="S680" s="2"/>
      <c r="T680" s="2"/>
      <c r="U680" s="2"/>
      <c r="V680" s="2"/>
      <c r="W680" s="2"/>
      <c r="X680" s="23">
        <v>0.69</v>
      </c>
      <c r="Y680" s="7">
        <v>1320</v>
      </c>
      <c r="Z680" s="17">
        <f t="shared" si="15"/>
        <v>8.7764688000000017</v>
      </c>
      <c r="AA680" s="2" t="s">
        <v>351</v>
      </c>
      <c r="AB680" s="2" t="s">
        <v>40</v>
      </c>
      <c r="AC680" s="2" t="s">
        <v>41</v>
      </c>
      <c r="AD680" s="2" t="s">
        <v>42</v>
      </c>
      <c r="AE680" s="2" t="s">
        <v>43</v>
      </c>
      <c r="AF680" s="2" t="s">
        <v>1057</v>
      </c>
      <c r="AG680" s="4"/>
    </row>
    <row r="681" spans="1:33" x14ac:dyDescent="0.25">
      <c r="A681" s="2">
        <v>2011</v>
      </c>
      <c r="B681" s="2">
        <v>246</v>
      </c>
      <c r="C681" s="2" t="s">
        <v>865</v>
      </c>
      <c r="D681" s="2" t="s">
        <v>866</v>
      </c>
      <c r="E681" s="2" t="s">
        <v>867</v>
      </c>
      <c r="F681" s="2" t="s">
        <v>868</v>
      </c>
      <c r="G681" s="2" t="s">
        <v>869</v>
      </c>
      <c r="H681" s="2" t="s">
        <v>152</v>
      </c>
      <c r="I681" s="2" t="s">
        <v>393</v>
      </c>
      <c r="J681" s="2" t="s">
        <v>411</v>
      </c>
      <c r="K681" s="2" t="s">
        <v>872</v>
      </c>
      <c r="L681" s="2" t="s">
        <v>4635</v>
      </c>
      <c r="M681" s="2"/>
      <c r="N681" s="3">
        <v>40773</v>
      </c>
      <c r="O681" s="2" t="s">
        <v>1109</v>
      </c>
      <c r="P681" s="2" t="s">
        <v>1110</v>
      </c>
      <c r="Q681" s="2"/>
      <c r="R681" s="2"/>
      <c r="S681" s="2"/>
      <c r="T681" s="2"/>
      <c r="U681" s="2"/>
      <c r="V681" s="2"/>
      <c r="W681" s="2"/>
      <c r="X681" s="23">
        <v>0.74</v>
      </c>
      <c r="Y681" s="7">
        <v>1320</v>
      </c>
      <c r="Z681" s="17">
        <f t="shared" si="15"/>
        <v>9.4124448000000012</v>
      </c>
      <c r="AA681" s="2" t="s">
        <v>351</v>
      </c>
      <c r="AB681" s="2" t="s">
        <v>275</v>
      </c>
      <c r="AC681" s="2" t="s">
        <v>41</v>
      </c>
      <c r="AD681" s="2" t="s">
        <v>42</v>
      </c>
      <c r="AE681" s="2" t="s">
        <v>43</v>
      </c>
      <c r="AF681" s="2" t="s">
        <v>1118</v>
      </c>
      <c r="AG681" s="4"/>
    </row>
    <row r="682" spans="1:33" x14ac:dyDescent="0.25">
      <c r="A682" s="2">
        <v>2011</v>
      </c>
      <c r="B682" s="2">
        <v>247</v>
      </c>
      <c r="C682" s="2" t="s">
        <v>865</v>
      </c>
      <c r="D682" s="2" t="s">
        <v>866</v>
      </c>
      <c r="E682" s="2" t="s">
        <v>867</v>
      </c>
      <c r="F682" s="2" t="s">
        <v>868</v>
      </c>
      <c r="G682" s="2" t="s">
        <v>869</v>
      </c>
      <c r="H682" s="2" t="s">
        <v>152</v>
      </c>
      <c r="I682" s="2" t="s">
        <v>393</v>
      </c>
      <c r="J682" s="2" t="s">
        <v>411</v>
      </c>
      <c r="K682" s="2" t="s">
        <v>872</v>
      </c>
      <c r="L682" s="2" t="s">
        <v>4635</v>
      </c>
      <c r="M682" s="2"/>
      <c r="N682" s="3">
        <v>40773</v>
      </c>
      <c r="O682" s="2" t="s">
        <v>1109</v>
      </c>
      <c r="P682" s="2" t="s">
        <v>1110</v>
      </c>
      <c r="Q682" s="2"/>
      <c r="R682" s="2"/>
      <c r="S682" s="2"/>
      <c r="T682" s="2"/>
      <c r="U682" s="2"/>
      <c r="V682" s="2"/>
      <c r="W682" s="2"/>
      <c r="X682" s="23">
        <v>0.74</v>
      </c>
      <c r="Y682" s="7">
        <v>1320</v>
      </c>
      <c r="Z682" s="17">
        <f t="shared" si="15"/>
        <v>9.4124448000000012</v>
      </c>
      <c r="AA682" s="2" t="s">
        <v>351</v>
      </c>
      <c r="AB682" s="2" t="s">
        <v>40</v>
      </c>
      <c r="AC682" s="2" t="s">
        <v>41</v>
      </c>
      <c r="AD682" s="2" t="s">
        <v>42</v>
      </c>
      <c r="AE682" s="2" t="s">
        <v>43</v>
      </c>
      <c r="AF682" s="2" t="s">
        <v>1118</v>
      </c>
      <c r="AG682" s="4"/>
    </row>
    <row r="683" spans="1:33" x14ac:dyDescent="0.25">
      <c r="A683" s="2">
        <v>2011</v>
      </c>
      <c r="B683" s="2">
        <v>234</v>
      </c>
      <c r="C683" s="2" t="s">
        <v>865</v>
      </c>
      <c r="D683" s="2" t="s">
        <v>866</v>
      </c>
      <c r="E683" s="2" t="s">
        <v>867</v>
      </c>
      <c r="F683" s="2" t="s">
        <v>868</v>
      </c>
      <c r="G683" s="2" t="s">
        <v>869</v>
      </c>
      <c r="H683" s="2" t="s">
        <v>152</v>
      </c>
      <c r="I683" s="2" t="s">
        <v>393</v>
      </c>
      <c r="J683" s="2" t="s">
        <v>289</v>
      </c>
      <c r="K683" s="2" t="s">
        <v>872</v>
      </c>
      <c r="L683" s="2" t="s">
        <v>4635</v>
      </c>
      <c r="M683" s="2"/>
      <c r="N683" s="3">
        <v>40771</v>
      </c>
      <c r="O683" s="2" t="s">
        <v>1109</v>
      </c>
      <c r="P683" s="2" t="s">
        <v>1110</v>
      </c>
      <c r="Q683" s="2"/>
      <c r="R683" s="2"/>
      <c r="S683" s="2"/>
      <c r="T683" s="2"/>
      <c r="U683" s="2"/>
      <c r="V683" s="2"/>
      <c r="W683" s="2"/>
      <c r="X683" s="23">
        <v>0.78</v>
      </c>
      <c r="Y683" s="7">
        <v>1320</v>
      </c>
      <c r="Z683" s="17">
        <f t="shared" si="15"/>
        <v>9.9212256000000032</v>
      </c>
      <c r="AA683" s="2" t="s">
        <v>351</v>
      </c>
      <c r="AB683" s="2" t="s">
        <v>40</v>
      </c>
      <c r="AC683" s="2" t="s">
        <v>41</v>
      </c>
      <c r="AD683" s="2" t="s">
        <v>42</v>
      </c>
      <c r="AE683" s="2" t="s">
        <v>43</v>
      </c>
      <c r="AF683" s="2" t="s">
        <v>1112</v>
      </c>
      <c r="AG683" s="4"/>
    </row>
    <row r="684" spans="1:33" x14ac:dyDescent="0.25">
      <c r="A684" s="2">
        <v>2011</v>
      </c>
      <c r="B684" s="2">
        <v>235</v>
      </c>
      <c r="C684" s="2" t="s">
        <v>865</v>
      </c>
      <c r="D684" s="2" t="s">
        <v>866</v>
      </c>
      <c r="E684" s="2" t="s">
        <v>867</v>
      </c>
      <c r="F684" s="2" t="s">
        <v>868</v>
      </c>
      <c r="G684" s="2" t="s">
        <v>869</v>
      </c>
      <c r="H684" s="2" t="s">
        <v>152</v>
      </c>
      <c r="I684" s="2" t="s">
        <v>393</v>
      </c>
      <c r="J684" s="2" t="s">
        <v>289</v>
      </c>
      <c r="K684" s="2" t="s">
        <v>872</v>
      </c>
      <c r="L684" s="2" t="s">
        <v>4635</v>
      </c>
      <c r="M684" s="2"/>
      <c r="N684" s="3">
        <v>40771</v>
      </c>
      <c r="O684" s="2" t="s">
        <v>1109</v>
      </c>
      <c r="P684" s="2" t="s">
        <v>1110</v>
      </c>
      <c r="Q684" s="2"/>
      <c r="R684" s="2"/>
      <c r="S684" s="2"/>
      <c r="T684" s="2"/>
      <c r="U684" s="2"/>
      <c r="V684" s="2"/>
      <c r="W684" s="2"/>
      <c r="X684" s="23">
        <v>0.78</v>
      </c>
      <c r="Y684" s="7">
        <v>1320</v>
      </c>
      <c r="Z684" s="17">
        <f t="shared" si="15"/>
        <v>9.9212256000000032</v>
      </c>
      <c r="AA684" s="2" t="s">
        <v>351</v>
      </c>
      <c r="AB684" s="2" t="s">
        <v>275</v>
      </c>
      <c r="AC684" s="2" t="s">
        <v>41</v>
      </c>
      <c r="AD684" s="2" t="s">
        <v>42</v>
      </c>
      <c r="AE684" s="2" t="s">
        <v>43</v>
      </c>
      <c r="AF684" s="2" t="s">
        <v>1112</v>
      </c>
      <c r="AG684" s="4"/>
    </row>
    <row r="685" spans="1:33" x14ac:dyDescent="0.25">
      <c r="A685" s="2">
        <v>2014</v>
      </c>
      <c r="B685" s="2">
        <v>2095</v>
      </c>
      <c r="C685" s="2" t="s">
        <v>2567</v>
      </c>
      <c r="D685" s="2" t="s">
        <v>2568</v>
      </c>
      <c r="E685" s="2" t="s">
        <v>2569</v>
      </c>
      <c r="F685" s="2" t="s">
        <v>2570</v>
      </c>
      <c r="G685" s="2" t="s">
        <v>2571</v>
      </c>
      <c r="H685" s="2"/>
      <c r="I685" s="2" t="s">
        <v>815</v>
      </c>
      <c r="J685" s="2" t="s">
        <v>203</v>
      </c>
      <c r="K685" s="2" t="s">
        <v>2572</v>
      </c>
      <c r="L685" s="2" t="s">
        <v>4635</v>
      </c>
      <c r="M685" s="2" t="s">
        <v>4685</v>
      </c>
      <c r="N685" s="3">
        <v>41953</v>
      </c>
      <c r="O685" s="2" t="s">
        <v>2684</v>
      </c>
      <c r="P685" s="2" t="s">
        <v>2176</v>
      </c>
      <c r="Q685" s="2" t="s">
        <v>2574</v>
      </c>
      <c r="R685" s="2" t="s">
        <v>693</v>
      </c>
      <c r="S685" s="2" t="s">
        <v>2685</v>
      </c>
      <c r="T685" s="2" t="s">
        <v>1935</v>
      </c>
      <c r="U685" s="2" t="s">
        <v>4641</v>
      </c>
      <c r="V685" s="2">
        <v>2.68</v>
      </c>
      <c r="W685" s="2">
        <v>1547</v>
      </c>
      <c r="X685" s="23">
        <f>V685*454/W685</f>
        <v>0.78650290885585006</v>
      </c>
      <c r="Y685" s="9">
        <v>1680</v>
      </c>
      <c r="Z685" s="17">
        <f t="shared" si="15"/>
        <v>12.732286609954752</v>
      </c>
      <c r="AA685" s="2" t="s">
        <v>351</v>
      </c>
      <c r="AB685" s="2" t="s">
        <v>40</v>
      </c>
      <c r="AC685" s="2" t="s">
        <v>336</v>
      </c>
      <c r="AD685" s="2" t="s">
        <v>42</v>
      </c>
      <c r="AE685" s="2" t="s">
        <v>43</v>
      </c>
      <c r="AF685" s="2" t="s">
        <v>3140</v>
      </c>
      <c r="AG685" s="4"/>
    </row>
    <row r="686" spans="1:33" x14ac:dyDescent="0.25">
      <c r="A686" s="2">
        <v>2014</v>
      </c>
      <c r="B686" s="2">
        <v>2095</v>
      </c>
      <c r="C686" s="2" t="s">
        <v>2567</v>
      </c>
      <c r="D686" s="2" t="s">
        <v>2568</v>
      </c>
      <c r="E686" s="2" t="s">
        <v>2569</v>
      </c>
      <c r="F686" s="2" t="s">
        <v>2570</v>
      </c>
      <c r="G686" s="2" t="s">
        <v>2571</v>
      </c>
      <c r="H686" s="2"/>
      <c r="I686" s="2" t="s">
        <v>815</v>
      </c>
      <c r="J686" s="2" t="s">
        <v>203</v>
      </c>
      <c r="K686" s="2" t="s">
        <v>2572</v>
      </c>
      <c r="L686" s="2" t="s">
        <v>4635</v>
      </c>
      <c r="M686" s="26" t="s">
        <v>4685</v>
      </c>
      <c r="N686" s="3">
        <v>41953</v>
      </c>
      <c r="O686" s="2" t="s">
        <v>2684</v>
      </c>
      <c r="P686" s="2" t="s">
        <v>2176</v>
      </c>
      <c r="Q686" s="2" t="s">
        <v>2574</v>
      </c>
      <c r="R686" s="2" t="s">
        <v>693</v>
      </c>
      <c r="S686" s="2" t="s">
        <v>2685</v>
      </c>
      <c r="T686" s="2" t="s">
        <v>1935</v>
      </c>
      <c r="U686" s="2" t="s">
        <v>4641</v>
      </c>
      <c r="V686" s="2">
        <v>2.68</v>
      </c>
      <c r="W686" s="2">
        <v>1547</v>
      </c>
      <c r="X686" s="2">
        <f>V686*454/W686</f>
        <v>0.78650290885585006</v>
      </c>
      <c r="Y686" s="11">
        <v>1680</v>
      </c>
      <c r="Z686" s="17">
        <f t="shared" si="15"/>
        <v>12.732286609954752</v>
      </c>
      <c r="AA686" s="2" t="s">
        <v>351</v>
      </c>
      <c r="AB686" s="2" t="s">
        <v>40</v>
      </c>
      <c r="AC686" s="2" t="s">
        <v>336</v>
      </c>
      <c r="AD686" s="2" t="s">
        <v>42</v>
      </c>
      <c r="AE686" s="2" t="s">
        <v>43</v>
      </c>
      <c r="AF686" s="2" t="s">
        <v>3140</v>
      </c>
      <c r="AG686" s="4"/>
    </row>
    <row r="687" spans="1:33" x14ac:dyDescent="0.25">
      <c r="A687" s="2">
        <v>2016</v>
      </c>
      <c r="B687" s="2">
        <v>1490</v>
      </c>
      <c r="C687" s="2" t="s">
        <v>3776</v>
      </c>
      <c r="D687" s="2" t="s">
        <v>3777</v>
      </c>
      <c r="E687" s="2" t="s">
        <v>3778</v>
      </c>
      <c r="F687" s="2" t="s">
        <v>3779</v>
      </c>
      <c r="G687" s="2" t="s">
        <v>1081</v>
      </c>
      <c r="H687" s="2"/>
      <c r="I687" s="2" t="s">
        <v>153</v>
      </c>
      <c r="J687" s="2" t="s">
        <v>340</v>
      </c>
      <c r="K687" s="2" t="s">
        <v>3780</v>
      </c>
      <c r="L687" s="2" t="s">
        <v>4635</v>
      </c>
      <c r="M687" s="2" t="s">
        <v>4685</v>
      </c>
      <c r="N687" s="3">
        <v>42391</v>
      </c>
      <c r="O687" s="2" t="s">
        <v>4342</v>
      </c>
      <c r="P687" s="2" t="s">
        <v>2176</v>
      </c>
      <c r="Q687" s="2" t="s">
        <v>35</v>
      </c>
      <c r="R687" s="2" t="s">
        <v>2371</v>
      </c>
      <c r="S687" s="2" t="s">
        <v>4343</v>
      </c>
      <c r="T687" s="2" t="s">
        <v>4344</v>
      </c>
      <c r="U687" s="2" t="s">
        <v>4642</v>
      </c>
      <c r="V687" s="2">
        <v>0.8</v>
      </c>
      <c r="W687" s="2">
        <v>1477</v>
      </c>
      <c r="X687" s="23">
        <v>0.8</v>
      </c>
      <c r="Y687" s="7">
        <v>1680</v>
      </c>
      <c r="Z687" s="17">
        <f t="shared" si="15"/>
        <v>12.950784000000002</v>
      </c>
      <c r="AA687" s="2" t="s">
        <v>2180</v>
      </c>
      <c r="AB687" s="2" t="s">
        <v>1291</v>
      </c>
      <c r="AC687" s="2" t="s">
        <v>3333</v>
      </c>
      <c r="AD687" s="2" t="s">
        <v>43</v>
      </c>
      <c r="AE687" s="2" t="s">
        <v>42</v>
      </c>
      <c r="AF687" s="2"/>
      <c r="AG687" s="4"/>
    </row>
    <row r="688" spans="1:33" x14ac:dyDescent="0.25">
      <c r="A688" s="2">
        <v>2011</v>
      </c>
      <c r="B688" s="2">
        <v>232</v>
      </c>
      <c r="C688" s="2" t="s">
        <v>865</v>
      </c>
      <c r="D688" s="2" t="s">
        <v>866</v>
      </c>
      <c r="E688" s="2" t="s">
        <v>867</v>
      </c>
      <c r="F688" s="2" t="s">
        <v>868</v>
      </c>
      <c r="G688" s="2" t="s">
        <v>869</v>
      </c>
      <c r="H688" s="2" t="s">
        <v>152</v>
      </c>
      <c r="I688" s="2" t="s">
        <v>393</v>
      </c>
      <c r="J688" s="2" t="s">
        <v>206</v>
      </c>
      <c r="K688" s="2" t="s">
        <v>872</v>
      </c>
      <c r="L688" s="2" t="s">
        <v>4635</v>
      </c>
      <c r="M688" s="2"/>
      <c r="N688" s="3">
        <v>40771</v>
      </c>
      <c r="O688" s="2" t="s">
        <v>1109</v>
      </c>
      <c r="P688" s="2" t="s">
        <v>1110</v>
      </c>
      <c r="Q688" s="2"/>
      <c r="R688" s="2"/>
      <c r="S688" s="2"/>
      <c r="T688" s="2"/>
      <c r="U688" s="2"/>
      <c r="V688" s="2"/>
      <c r="W688" s="2"/>
      <c r="X688" s="23">
        <v>0.82</v>
      </c>
      <c r="Y688" s="7">
        <v>1320</v>
      </c>
      <c r="Z688" s="17">
        <f t="shared" si="15"/>
        <v>10.430006399999998</v>
      </c>
      <c r="AA688" s="2" t="s">
        <v>351</v>
      </c>
      <c r="AB688" s="2" t="s">
        <v>275</v>
      </c>
      <c r="AC688" s="2" t="s">
        <v>41</v>
      </c>
      <c r="AD688" s="2" t="s">
        <v>42</v>
      </c>
      <c r="AE688" s="2" t="s">
        <v>43</v>
      </c>
      <c r="AF688" s="2" t="s">
        <v>1111</v>
      </c>
      <c r="AG688" s="4"/>
    </row>
    <row r="689" spans="1:33" x14ac:dyDescent="0.25">
      <c r="A689" s="2">
        <v>2011</v>
      </c>
      <c r="B689" s="2">
        <v>233</v>
      </c>
      <c r="C689" s="2" t="s">
        <v>865</v>
      </c>
      <c r="D689" s="2" t="s">
        <v>866</v>
      </c>
      <c r="E689" s="2" t="s">
        <v>867</v>
      </c>
      <c r="F689" s="2" t="s">
        <v>868</v>
      </c>
      <c r="G689" s="2" t="s">
        <v>869</v>
      </c>
      <c r="H689" s="2" t="s">
        <v>152</v>
      </c>
      <c r="I689" s="2" t="s">
        <v>393</v>
      </c>
      <c r="J689" s="2" t="s">
        <v>206</v>
      </c>
      <c r="K689" s="2" t="s">
        <v>872</v>
      </c>
      <c r="L689" s="2" t="s">
        <v>4635</v>
      </c>
      <c r="M689" s="2"/>
      <c r="N689" s="3">
        <v>40771</v>
      </c>
      <c r="O689" s="2" t="s">
        <v>1109</v>
      </c>
      <c r="P689" s="2" t="s">
        <v>1110</v>
      </c>
      <c r="Q689" s="2"/>
      <c r="R689" s="2"/>
      <c r="S689" s="2"/>
      <c r="T689" s="2"/>
      <c r="U689" s="2"/>
      <c r="V689" s="2"/>
      <c r="W689" s="2"/>
      <c r="X689" s="23">
        <v>0.82</v>
      </c>
      <c r="Y689" s="7">
        <v>1320</v>
      </c>
      <c r="Z689" s="17">
        <f t="shared" si="15"/>
        <v>10.430006399999998</v>
      </c>
      <c r="AA689" s="2" t="s">
        <v>351</v>
      </c>
      <c r="AB689" s="2" t="s">
        <v>40</v>
      </c>
      <c r="AC689" s="2" t="s">
        <v>41</v>
      </c>
      <c r="AD689" s="2" t="s">
        <v>42</v>
      </c>
      <c r="AE689" s="2" t="s">
        <v>43</v>
      </c>
      <c r="AF689" s="2" t="s">
        <v>1111</v>
      </c>
      <c r="AG689" s="4"/>
    </row>
    <row r="690" spans="1:33" x14ac:dyDescent="0.25">
      <c r="A690" s="2">
        <v>2014</v>
      </c>
      <c r="B690" s="2">
        <v>1774</v>
      </c>
      <c r="C690" s="2" t="s">
        <v>2366</v>
      </c>
      <c r="D690" s="2" t="s">
        <v>2367</v>
      </c>
      <c r="E690" s="2" t="s">
        <v>2368</v>
      </c>
      <c r="F690" s="2" t="s">
        <v>2324</v>
      </c>
      <c r="G690" s="2" t="s">
        <v>687</v>
      </c>
      <c r="H690" s="2"/>
      <c r="I690" s="2" t="s">
        <v>488</v>
      </c>
      <c r="J690" s="2" t="s">
        <v>50</v>
      </c>
      <c r="K690" s="2" t="s">
        <v>2325</v>
      </c>
      <c r="L690" s="2" t="s">
        <v>4635</v>
      </c>
      <c r="M690" s="2" t="s">
        <v>4686</v>
      </c>
      <c r="N690" s="3">
        <v>41738</v>
      </c>
      <c r="O690" s="2" t="s">
        <v>2326</v>
      </c>
      <c r="P690" s="2" t="s">
        <v>1892</v>
      </c>
      <c r="Q690" s="2" t="s">
        <v>2327</v>
      </c>
      <c r="R690" s="2" t="s">
        <v>1894</v>
      </c>
      <c r="S690" s="2" t="s">
        <v>2590</v>
      </c>
      <c r="T690" s="2" t="s">
        <v>2971</v>
      </c>
      <c r="U690" s="2" t="s">
        <v>4642</v>
      </c>
      <c r="V690" s="2">
        <v>0.85399999999999998</v>
      </c>
      <c r="W690" s="2">
        <v>1406</v>
      </c>
      <c r="X690" s="23">
        <v>0.85399999999999998</v>
      </c>
      <c r="Y690" s="7">
        <v>1480</v>
      </c>
      <c r="Z690" s="17">
        <f t="shared" si="15"/>
        <v>12.179133120000001</v>
      </c>
      <c r="AA690" s="2" t="s">
        <v>351</v>
      </c>
      <c r="AB690" s="2" t="s">
        <v>40</v>
      </c>
      <c r="AC690" s="2" t="s">
        <v>41</v>
      </c>
      <c r="AD690" s="2" t="s">
        <v>42</v>
      </c>
      <c r="AE690" s="2" t="s">
        <v>43</v>
      </c>
      <c r="AF690" s="2"/>
      <c r="AG690" s="4"/>
    </row>
    <row r="691" spans="1:33" x14ac:dyDescent="0.25">
      <c r="A691" s="2">
        <v>2011</v>
      </c>
      <c r="B691" s="2">
        <v>236</v>
      </c>
      <c r="C691" s="2" t="s">
        <v>865</v>
      </c>
      <c r="D691" s="2" t="s">
        <v>866</v>
      </c>
      <c r="E691" s="2" t="s">
        <v>867</v>
      </c>
      <c r="F691" s="2" t="s">
        <v>868</v>
      </c>
      <c r="G691" s="2" t="s">
        <v>869</v>
      </c>
      <c r="H691" s="2" t="s">
        <v>152</v>
      </c>
      <c r="I691" s="2" t="s">
        <v>393</v>
      </c>
      <c r="J691" s="2" t="s">
        <v>291</v>
      </c>
      <c r="K691" s="2" t="s">
        <v>872</v>
      </c>
      <c r="L691" s="2" t="s">
        <v>4635</v>
      </c>
      <c r="M691" s="2"/>
      <c r="N691" s="3">
        <v>40771</v>
      </c>
      <c r="O691" s="2" t="s">
        <v>1109</v>
      </c>
      <c r="P691" s="2" t="s">
        <v>1110</v>
      </c>
      <c r="Q691" s="2"/>
      <c r="R691" s="2"/>
      <c r="S691" s="2"/>
      <c r="T691" s="2"/>
      <c r="U691" s="2"/>
      <c r="V691" s="2"/>
      <c r="W691" s="2"/>
      <c r="X691" s="23">
        <v>0.86</v>
      </c>
      <c r="Y691" s="7">
        <v>1320</v>
      </c>
      <c r="Z691" s="17">
        <f t="shared" si="15"/>
        <v>10.938787200000002</v>
      </c>
      <c r="AA691" s="2" t="s">
        <v>351</v>
      </c>
      <c r="AB691" s="2" t="s">
        <v>40</v>
      </c>
      <c r="AC691" s="2" t="s">
        <v>41</v>
      </c>
      <c r="AD691" s="2" t="s">
        <v>42</v>
      </c>
      <c r="AE691" s="2" t="s">
        <v>43</v>
      </c>
      <c r="AF691" s="2" t="s">
        <v>1113</v>
      </c>
      <c r="AG691" s="4"/>
    </row>
    <row r="692" spans="1:33" x14ac:dyDescent="0.25">
      <c r="A692" s="2">
        <v>2011</v>
      </c>
      <c r="B692" s="2">
        <v>237</v>
      </c>
      <c r="C692" s="2" t="s">
        <v>865</v>
      </c>
      <c r="D692" s="2" t="s">
        <v>866</v>
      </c>
      <c r="E692" s="2" t="s">
        <v>867</v>
      </c>
      <c r="F692" s="2" t="s">
        <v>868</v>
      </c>
      <c r="G692" s="2" t="s">
        <v>869</v>
      </c>
      <c r="H692" s="2" t="s">
        <v>152</v>
      </c>
      <c r="I692" s="2" t="s">
        <v>393</v>
      </c>
      <c r="J692" s="2" t="s">
        <v>291</v>
      </c>
      <c r="K692" s="2" t="s">
        <v>872</v>
      </c>
      <c r="L692" s="2" t="s">
        <v>4635</v>
      </c>
      <c r="M692" s="2"/>
      <c r="N692" s="3">
        <v>40771</v>
      </c>
      <c r="O692" s="2" t="s">
        <v>1109</v>
      </c>
      <c r="P692" s="2" t="s">
        <v>1110</v>
      </c>
      <c r="Q692" s="2"/>
      <c r="R692" s="2"/>
      <c r="S692" s="2"/>
      <c r="T692" s="2"/>
      <c r="U692" s="2"/>
      <c r="V692" s="2"/>
      <c r="W692" s="2"/>
      <c r="X692" s="23">
        <v>0.86</v>
      </c>
      <c r="Y692" s="7">
        <v>1320</v>
      </c>
      <c r="Z692" s="17">
        <f t="shared" si="15"/>
        <v>10.938787200000002</v>
      </c>
      <c r="AA692" s="2" t="s">
        <v>351</v>
      </c>
      <c r="AB692" s="2" t="s">
        <v>275</v>
      </c>
      <c r="AC692" s="2" t="s">
        <v>41</v>
      </c>
      <c r="AD692" s="2" t="s">
        <v>42</v>
      </c>
      <c r="AE692" s="2" t="s">
        <v>43</v>
      </c>
      <c r="AF692" s="2" t="s">
        <v>1113</v>
      </c>
      <c r="AG692" s="4"/>
    </row>
    <row r="693" spans="1:33" x14ac:dyDescent="0.25">
      <c r="A693" s="2">
        <v>2010</v>
      </c>
      <c r="B693" s="2">
        <v>7</v>
      </c>
      <c r="C693" s="2" t="s">
        <v>865</v>
      </c>
      <c r="D693" s="2" t="s">
        <v>866</v>
      </c>
      <c r="E693" s="2" t="s">
        <v>867</v>
      </c>
      <c r="F693" s="2" t="s">
        <v>868</v>
      </c>
      <c r="G693" s="2" t="s">
        <v>869</v>
      </c>
      <c r="H693" s="2" t="s">
        <v>152</v>
      </c>
      <c r="I693" s="2" t="s">
        <v>393</v>
      </c>
      <c r="J693" s="2" t="s">
        <v>340</v>
      </c>
      <c r="K693" s="2" t="s">
        <v>872</v>
      </c>
      <c r="L693" s="2" t="s">
        <v>4635</v>
      </c>
      <c r="M693" s="2"/>
      <c r="N693" s="3">
        <v>40421</v>
      </c>
      <c r="O693" s="2" t="s">
        <v>780</v>
      </c>
      <c r="P693" s="2" t="s">
        <v>1031</v>
      </c>
      <c r="Q693" s="2"/>
      <c r="R693" s="2"/>
      <c r="S693" s="2"/>
      <c r="T693" s="2"/>
      <c r="U693" s="2"/>
      <c r="V693" s="2"/>
      <c r="W693" s="2"/>
      <c r="X693" s="23">
        <v>0.91</v>
      </c>
      <c r="Y693" s="7">
        <v>1320</v>
      </c>
      <c r="Z693" s="17">
        <f t="shared" si="15"/>
        <v>11.574763200000001</v>
      </c>
      <c r="AA693" s="2" t="s">
        <v>351</v>
      </c>
      <c r="AB693" s="2" t="s">
        <v>40</v>
      </c>
      <c r="AC693" s="2" t="s">
        <v>41</v>
      </c>
      <c r="AD693" s="2" t="s">
        <v>42</v>
      </c>
      <c r="AE693" s="2" t="s">
        <v>43</v>
      </c>
      <c r="AF693" s="2" t="s">
        <v>1058</v>
      </c>
      <c r="AG693" s="4"/>
    </row>
    <row r="694" spans="1:33" x14ac:dyDescent="0.25">
      <c r="A694" s="2">
        <v>2016</v>
      </c>
      <c r="B694" s="2">
        <v>1481</v>
      </c>
      <c r="C694" s="2" t="s">
        <v>3776</v>
      </c>
      <c r="D694" s="2" t="s">
        <v>3777</v>
      </c>
      <c r="E694" s="2" t="s">
        <v>3778</v>
      </c>
      <c r="F694" s="2" t="s">
        <v>3779</v>
      </c>
      <c r="G694" s="2" t="s">
        <v>1081</v>
      </c>
      <c r="H694" s="2"/>
      <c r="I694" s="2" t="s">
        <v>153</v>
      </c>
      <c r="J694" s="2" t="s">
        <v>289</v>
      </c>
      <c r="K694" s="2" t="s">
        <v>3780</v>
      </c>
      <c r="L694" s="2" t="s">
        <v>4635</v>
      </c>
      <c r="M694" s="2" t="s">
        <v>4685</v>
      </c>
      <c r="N694" s="3">
        <v>42398</v>
      </c>
      <c r="O694" s="2" t="s">
        <v>4003</v>
      </c>
      <c r="P694" s="2" t="s">
        <v>2176</v>
      </c>
      <c r="Q694" s="2" t="s">
        <v>35</v>
      </c>
      <c r="R694" s="2" t="s">
        <v>2371</v>
      </c>
      <c r="S694" s="2" t="s">
        <v>4004</v>
      </c>
      <c r="T694" s="2" t="s">
        <v>4337</v>
      </c>
      <c r="U694" s="2" t="s">
        <v>4642</v>
      </c>
      <c r="V694" s="2">
        <v>1.1499999999999999</v>
      </c>
      <c r="W694" s="2">
        <v>1545</v>
      </c>
      <c r="X694" s="23">
        <v>1.1499999999999999</v>
      </c>
      <c r="Y694" s="7">
        <v>1680</v>
      </c>
      <c r="Z694" s="17">
        <f t="shared" si="15"/>
        <v>18.616751999999998</v>
      </c>
      <c r="AA694" s="2" t="s">
        <v>2180</v>
      </c>
      <c r="AB694" s="2" t="s">
        <v>1291</v>
      </c>
      <c r="AC694" s="2" t="s">
        <v>3333</v>
      </c>
      <c r="AD694" s="2" t="s">
        <v>43</v>
      </c>
      <c r="AE694" s="2" t="s">
        <v>42</v>
      </c>
      <c r="AF694" s="2"/>
      <c r="AG694" s="4"/>
    </row>
    <row r="695" spans="1:33" x14ac:dyDescent="0.25">
      <c r="A695" s="2">
        <v>2011</v>
      </c>
      <c r="B695" s="2">
        <v>240</v>
      </c>
      <c r="C695" s="2" t="s">
        <v>865</v>
      </c>
      <c r="D695" s="2" t="s">
        <v>866</v>
      </c>
      <c r="E695" s="2" t="s">
        <v>867</v>
      </c>
      <c r="F695" s="2" t="s">
        <v>868</v>
      </c>
      <c r="G695" s="2" t="s">
        <v>869</v>
      </c>
      <c r="H695" s="2" t="s">
        <v>152</v>
      </c>
      <c r="I695" s="2" t="s">
        <v>393</v>
      </c>
      <c r="J695" s="2" t="s">
        <v>347</v>
      </c>
      <c r="K695" s="2" t="s">
        <v>872</v>
      </c>
      <c r="L695" s="2" t="s">
        <v>4635</v>
      </c>
      <c r="M695" s="2"/>
      <c r="N695" s="3">
        <v>40772</v>
      </c>
      <c r="O695" s="2" t="s">
        <v>1109</v>
      </c>
      <c r="P695" s="2" t="s">
        <v>1110</v>
      </c>
      <c r="Q695" s="2"/>
      <c r="R695" s="2"/>
      <c r="S695" s="2"/>
      <c r="T695" s="2"/>
      <c r="U695" s="2"/>
      <c r="V695" s="2"/>
      <c r="W695" s="2"/>
      <c r="X695" s="23">
        <v>1.23</v>
      </c>
      <c r="Y695" s="7">
        <v>1320</v>
      </c>
      <c r="Z695" s="17">
        <f t="shared" si="15"/>
        <v>15.6450096</v>
      </c>
      <c r="AA695" s="2" t="s">
        <v>351</v>
      </c>
      <c r="AB695" s="2" t="s">
        <v>275</v>
      </c>
      <c r="AC695" s="2" t="s">
        <v>41</v>
      </c>
      <c r="AD695" s="2" t="s">
        <v>42</v>
      </c>
      <c r="AE695" s="2" t="s">
        <v>43</v>
      </c>
      <c r="AF695" s="2" t="s">
        <v>1115</v>
      </c>
      <c r="AG695" s="4"/>
    </row>
    <row r="696" spans="1:33" x14ac:dyDescent="0.25">
      <c r="A696" s="2">
        <v>2011</v>
      </c>
      <c r="B696" s="2">
        <v>241</v>
      </c>
      <c r="C696" s="2" t="s">
        <v>865</v>
      </c>
      <c r="D696" s="2" t="s">
        <v>866</v>
      </c>
      <c r="E696" s="2" t="s">
        <v>867</v>
      </c>
      <c r="F696" s="2" t="s">
        <v>868</v>
      </c>
      <c r="G696" s="2" t="s">
        <v>869</v>
      </c>
      <c r="H696" s="2" t="s">
        <v>152</v>
      </c>
      <c r="I696" s="2" t="s">
        <v>393</v>
      </c>
      <c r="J696" s="2" t="s">
        <v>347</v>
      </c>
      <c r="K696" s="2" t="s">
        <v>872</v>
      </c>
      <c r="L696" s="2" t="s">
        <v>4635</v>
      </c>
      <c r="M696" s="2"/>
      <c r="N696" s="3">
        <v>40772</v>
      </c>
      <c r="O696" s="2" t="s">
        <v>1109</v>
      </c>
      <c r="P696" s="2" t="s">
        <v>1110</v>
      </c>
      <c r="Q696" s="2"/>
      <c r="R696" s="2"/>
      <c r="S696" s="2"/>
      <c r="T696" s="2"/>
      <c r="U696" s="2"/>
      <c r="V696" s="2"/>
      <c r="W696" s="2"/>
      <c r="X696" s="23">
        <v>1.23</v>
      </c>
      <c r="Y696" s="7">
        <v>1320</v>
      </c>
      <c r="Z696" s="17">
        <f t="shared" si="15"/>
        <v>15.6450096</v>
      </c>
      <c r="AA696" s="2" t="s">
        <v>351</v>
      </c>
      <c r="AB696" s="2" t="s">
        <v>40</v>
      </c>
      <c r="AC696" s="2" t="s">
        <v>41</v>
      </c>
      <c r="AD696" s="2" t="s">
        <v>42</v>
      </c>
      <c r="AE696" s="2" t="s">
        <v>43</v>
      </c>
      <c r="AF696" s="2" t="s">
        <v>1115</v>
      </c>
      <c r="AG696" s="4"/>
    </row>
    <row r="697" spans="1:33" x14ac:dyDescent="0.25">
      <c r="A697" s="2">
        <v>2010</v>
      </c>
      <c r="B697" s="2">
        <v>9</v>
      </c>
      <c r="C697" s="2" t="s">
        <v>865</v>
      </c>
      <c r="D697" s="2" t="s">
        <v>866</v>
      </c>
      <c r="E697" s="2" t="s">
        <v>867</v>
      </c>
      <c r="F697" s="2" t="s">
        <v>868</v>
      </c>
      <c r="G697" s="2" t="s">
        <v>869</v>
      </c>
      <c r="H697" s="2" t="s">
        <v>152</v>
      </c>
      <c r="I697" s="2" t="s">
        <v>393</v>
      </c>
      <c r="J697" s="2" t="s">
        <v>69</v>
      </c>
      <c r="K697" s="2" t="s">
        <v>872</v>
      </c>
      <c r="L697" s="2" t="s">
        <v>4635</v>
      </c>
      <c r="M697" s="2"/>
      <c r="N697" s="3">
        <v>40416</v>
      </c>
      <c r="O697" s="2" t="s">
        <v>780</v>
      </c>
      <c r="P697" s="2" t="s">
        <v>1031</v>
      </c>
      <c r="Q697" s="2"/>
      <c r="R697" s="2"/>
      <c r="S697" s="2"/>
      <c r="T697" s="2"/>
      <c r="U697" s="2"/>
      <c r="V697" s="2"/>
      <c r="W697" s="2"/>
      <c r="X697" s="23">
        <v>1.25</v>
      </c>
      <c r="Y697" s="7">
        <v>1320</v>
      </c>
      <c r="Z697" s="17">
        <f t="shared" si="15"/>
        <v>15.899400000000002</v>
      </c>
      <c r="AA697" s="2" t="s">
        <v>351</v>
      </c>
      <c r="AB697" s="2" t="s">
        <v>275</v>
      </c>
      <c r="AC697" s="2" t="s">
        <v>41</v>
      </c>
      <c r="AD697" s="2" t="s">
        <v>42</v>
      </c>
      <c r="AE697" s="2" t="s">
        <v>43</v>
      </c>
      <c r="AF697" s="2" t="s">
        <v>1066</v>
      </c>
      <c r="AG697" s="4"/>
    </row>
    <row r="698" spans="1:33" x14ac:dyDescent="0.25">
      <c r="A698" s="2">
        <v>2010</v>
      </c>
      <c r="B698" s="2">
        <v>11</v>
      </c>
      <c r="C698" s="2" t="s">
        <v>865</v>
      </c>
      <c r="D698" s="2" t="s">
        <v>866</v>
      </c>
      <c r="E698" s="2" t="s">
        <v>867</v>
      </c>
      <c r="F698" s="2" t="s">
        <v>868</v>
      </c>
      <c r="G698" s="2" t="s">
        <v>869</v>
      </c>
      <c r="H698" s="2" t="s">
        <v>152</v>
      </c>
      <c r="I698" s="2" t="s">
        <v>393</v>
      </c>
      <c r="J698" s="2" t="s">
        <v>293</v>
      </c>
      <c r="K698" s="2" t="s">
        <v>872</v>
      </c>
      <c r="L698" s="2" t="s">
        <v>4635</v>
      </c>
      <c r="M698" s="2"/>
      <c r="N698" s="3">
        <v>40415</v>
      </c>
      <c r="O698" s="2" t="s">
        <v>780</v>
      </c>
      <c r="P698" s="2" t="s">
        <v>1031</v>
      </c>
      <c r="Q698" s="2"/>
      <c r="R698" s="2"/>
      <c r="S698" s="2"/>
      <c r="T698" s="2"/>
      <c r="U698" s="2"/>
      <c r="V698" s="2"/>
      <c r="W698" s="2"/>
      <c r="X698" s="23">
        <v>1.31</v>
      </c>
      <c r="Y698" s="7">
        <v>1320</v>
      </c>
      <c r="Z698" s="17">
        <f t="shared" si="15"/>
        <v>16.662571200000002</v>
      </c>
      <c r="AA698" s="2" t="s">
        <v>351</v>
      </c>
      <c r="AB698" s="2" t="s">
        <v>275</v>
      </c>
      <c r="AC698" s="2" t="s">
        <v>41</v>
      </c>
      <c r="AD698" s="2" t="s">
        <v>42</v>
      </c>
      <c r="AE698" s="2" t="s">
        <v>43</v>
      </c>
      <c r="AF698" s="2" t="s">
        <v>1075</v>
      </c>
      <c r="AG698" s="4"/>
    </row>
    <row r="699" spans="1:33" x14ac:dyDescent="0.25">
      <c r="A699" s="2">
        <v>2010</v>
      </c>
      <c r="B699" s="2">
        <v>12</v>
      </c>
      <c r="C699" s="2" t="s">
        <v>865</v>
      </c>
      <c r="D699" s="2" t="s">
        <v>866</v>
      </c>
      <c r="E699" s="2" t="s">
        <v>867</v>
      </c>
      <c r="F699" s="2" t="s">
        <v>868</v>
      </c>
      <c r="G699" s="2" t="s">
        <v>869</v>
      </c>
      <c r="H699" s="2" t="s">
        <v>152</v>
      </c>
      <c r="I699" s="2" t="s">
        <v>393</v>
      </c>
      <c r="J699" s="2" t="s">
        <v>289</v>
      </c>
      <c r="K699" s="2" t="s">
        <v>872</v>
      </c>
      <c r="L699" s="2" t="s">
        <v>4635</v>
      </c>
      <c r="M699" s="2"/>
      <c r="N699" s="3">
        <v>40421</v>
      </c>
      <c r="O699" s="2" t="s">
        <v>780</v>
      </c>
      <c r="P699" s="2" t="s">
        <v>1031</v>
      </c>
      <c r="Q699" s="2"/>
      <c r="R699" s="2"/>
      <c r="S699" s="2"/>
      <c r="T699" s="2"/>
      <c r="U699" s="2"/>
      <c r="V699" s="2"/>
      <c r="W699" s="2"/>
      <c r="X699" s="23">
        <v>1.34</v>
      </c>
      <c r="Y699" s="7">
        <v>1320</v>
      </c>
      <c r="Z699" s="17">
        <f t="shared" si="15"/>
        <v>17.044156800000003</v>
      </c>
      <c r="AA699" s="2" t="s">
        <v>351</v>
      </c>
      <c r="AB699" s="2" t="s">
        <v>275</v>
      </c>
      <c r="AC699" s="2" t="s">
        <v>41</v>
      </c>
      <c r="AD699" s="2" t="s">
        <v>42</v>
      </c>
      <c r="AE699" s="2" t="s">
        <v>43</v>
      </c>
      <c r="AF699" s="2" t="s">
        <v>1076</v>
      </c>
      <c r="AG699" s="4"/>
    </row>
    <row r="700" spans="1:33" x14ac:dyDescent="0.25">
      <c r="A700" s="2">
        <v>2010</v>
      </c>
      <c r="B700" s="2">
        <v>16</v>
      </c>
      <c r="C700" s="2" t="s">
        <v>865</v>
      </c>
      <c r="D700" s="2" t="s">
        <v>866</v>
      </c>
      <c r="E700" s="2" t="s">
        <v>867</v>
      </c>
      <c r="F700" s="2" t="s">
        <v>868</v>
      </c>
      <c r="G700" s="2" t="s">
        <v>869</v>
      </c>
      <c r="H700" s="2" t="s">
        <v>152</v>
      </c>
      <c r="I700" s="2" t="s">
        <v>393</v>
      </c>
      <c r="J700" s="2" t="s">
        <v>291</v>
      </c>
      <c r="K700" s="2" t="s">
        <v>872</v>
      </c>
      <c r="L700" s="2" t="s">
        <v>4635</v>
      </c>
      <c r="M700" s="2"/>
      <c r="N700" s="3">
        <v>40416</v>
      </c>
      <c r="O700" s="2" t="s">
        <v>780</v>
      </c>
      <c r="P700" s="2" t="s">
        <v>1031</v>
      </c>
      <c r="Q700" s="2"/>
      <c r="R700" s="2"/>
      <c r="S700" s="2"/>
      <c r="T700" s="2"/>
      <c r="U700" s="2"/>
      <c r="V700" s="2"/>
      <c r="W700" s="2"/>
      <c r="X700" s="23">
        <v>1.53</v>
      </c>
      <c r="Y700" s="7">
        <v>1320</v>
      </c>
      <c r="Z700" s="17">
        <f t="shared" si="15"/>
        <v>19.460865600000002</v>
      </c>
      <c r="AA700" s="2" t="s">
        <v>351</v>
      </c>
      <c r="AB700" s="2" t="s">
        <v>40</v>
      </c>
      <c r="AC700" s="2" t="s">
        <v>41</v>
      </c>
      <c r="AD700" s="2" t="s">
        <v>42</v>
      </c>
      <c r="AE700" s="2" t="s">
        <v>43</v>
      </c>
      <c r="AF700" s="2" t="s">
        <v>1087</v>
      </c>
      <c r="AG700" s="4"/>
    </row>
    <row r="701" spans="1:33" x14ac:dyDescent="0.25">
      <c r="A701" s="2">
        <v>2011</v>
      </c>
      <c r="B701" s="2">
        <v>252</v>
      </c>
      <c r="C701" s="2" t="s">
        <v>865</v>
      </c>
      <c r="D701" s="2" t="s">
        <v>866</v>
      </c>
      <c r="E701" s="2" t="s">
        <v>867</v>
      </c>
      <c r="F701" s="2" t="s">
        <v>868</v>
      </c>
      <c r="G701" s="2" t="s">
        <v>869</v>
      </c>
      <c r="H701" s="2" t="s">
        <v>152</v>
      </c>
      <c r="I701" s="2" t="s">
        <v>393</v>
      </c>
      <c r="J701" s="2" t="s">
        <v>69</v>
      </c>
      <c r="K701" s="2" t="s">
        <v>872</v>
      </c>
      <c r="L701" s="2" t="s">
        <v>4635</v>
      </c>
      <c r="M701" s="2"/>
      <c r="N701" s="3">
        <v>40808</v>
      </c>
      <c r="O701" s="2" t="s">
        <v>1109</v>
      </c>
      <c r="P701" s="2" t="s">
        <v>1110</v>
      </c>
      <c r="Q701" s="2"/>
      <c r="R701" s="2"/>
      <c r="S701" s="2"/>
      <c r="T701" s="2"/>
      <c r="U701" s="2"/>
      <c r="V701" s="2"/>
      <c r="W701" s="2"/>
      <c r="X701" s="23">
        <v>1.6</v>
      </c>
      <c r="Y701" s="7">
        <v>1320</v>
      </c>
      <c r="Z701" s="17">
        <f t="shared" si="15"/>
        <v>20.351232000000003</v>
      </c>
      <c r="AA701" s="2" t="s">
        <v>351</v>
      </c>
      <c r="AB701" s="2" t="s">
        <v>40</v>
      </c>
      <c r="AC701" s="2" t="s">
        <v>41</v>
      </c>
      <c r="AD701" s="2" t="s">
        <v>42</v>
      </c>
      <c r="AE701" s="2" t="s">
        <v>43</v>
      </c>
      <c r="AF701" s="2" t="s">
        <v>1121</v>
      </c>
      <c r="AG701" s="4"/>
    </row>
    <row r="702" spans="1:33" x14ac:dyDescent="0.25">
      <c r="A702" s="2">
        <v>2011</v>
      </c>
      <c r="B702" s="2">
        <v>253</v>
      </c>
      <c r="C702" s="2" t="s">
        <v>865</v>
      </c>
      <c r="D702" s="2" t="s">
        <v>866</v>
      </c>
      <c r="E702" s="2" t="s">
        <v>867</v>
      </c>
      <c r="F702" s="2" t="s">
        <v>868</v>
      </c>
      <c r="G702" s="2" t="s">
        <v>869</v>
      </c>
      <c r="H702" s="2" t="s">
        <v>152</v>
      </c>
      <c r="I702" s="2" t="s">
        <v>393</v>
      </c>
      <c r="J702" s="2" t="s">
        <v>69</v>
      </c>
      <c r="K702" s="2" t="s">
        <v>872</v>
      </c>
      <c r="L702" s="2" t="s">
        <v>4635</v>
      </c>
      <c r="M702" s="2"/>
      <c r="N702" s="3">
        <v>40808</v>
      </c>
      <c r="O702" s="2" t="s">
        <v>1109</v>
      </c>
      <c r="P702" s="2" t="s">
        <v>1110</v>
      </c>
      <c r="Q702" s="2"/>
      <c r="R702" s="2"/>
      <c r="S702" s="2"/>
      <c r="T702" s="2"/>
      <c r="U702" s="2"/>
      <c r="V702" s="2"/>
      <c r="W702" s="2"/>
      <c r="X702" s="23">
        <v>1.6</v>
      </c>
      <c r="Y702" s="7">
        <v>1320</v>
      </c>
      <c r="Z702" s="17">
        <f t="shared" si="15"/>
        <v>20.351232000000003</v>
      </c>
      <c r="AA702" s="2" t="s">
        <v>351</v>
      </c>
      <c r="AB702" s="2" t="s">
        <v>275</v>
      </c>
      <c r="AC702" s="2" t="s">
        <v>41</v>
      </c>
      <c r="AD702" s="2" t="s">
        <v>42</v>
      </c>
      <c r="AE702" s="2" t="s">
        <v>43</v>
      </c>
      <c r="AF702" s="2" t="s">
        <v>1121</v>
      </c>
      <c r="AG702" s="4"/>
    </row>
    <row r="703" spans="1:33" x14ac:dyDescent="0.25">
      <c r="A703" s="2">
        <v>2011</v>
      </c>
      <c r="B703" s="2">
        <v>238</v>
      </c>
      <c r="C703" s="2" t="s">
        <v>865</v>
      </c>
      <c r="D703" s="2" t="s">
        <v>866</v>
      </c>
      <c r="E703" s="2" t="s">
        <v>867</v>
      </c>
      <c r="F703" s="2" t="s">
        <v>868</v>
      </c>
      <c r="G703" s="2" t="s">
        <v>869</v>
      </c>
      <c r="H703" s="2" t="s">
        <v>152</v>
      </c>
      <c r="I703" s="2" t="s">
        <v>393</v>
      </c>
      <c r="J703" s="2" t="s">
        <v>394</v>
      </c>
      <c r="K703" s="2" t="s">
        <v>872</v>
      </c>
      <c r="L703" s="2" t="s">
        <v>4635</v>
      </c>
      <c r="M703" s="2"/>
      <c r="N703" s="3">
        <v>40772</v>
      </c>
      <c r="O703" s="2" t="s">
        <v>1109</v>
      </c>
      <c r="P703" s="2" t="s">
        <v>1110</v>
      </c>
      <c r="Q703" s="2"/>
      <c r="R703" s="2"/>
      <c r="S703" s="2"/>
      <c r="T703" s="2"/>
      <c r="U703" s="2"/>
      <c r="V703" s="2"/>
      <c r="W703" s="2"/>
      <c r="X703" s="23">
        <v>1.62</v>
      </c>
      <c r="Y703" s="7">
        <v>1320</v>
      </c>
      <c r="Z703" s="17">
        <f t="shared" si="15"/>
        <v>20.605622400000001</v>
      </c>
      <c r="AA703" s="2" t="s">
        <v>351</v>
      </c>
      <c r="AB703" s="2" t="s">
        <v>40</v>
      </c>
      <c r="AC703" s="2" t="s">
        <v>41</v>
      </c>
      <c r="AD703" s="2" t="s">
        <v>42</v>
      </c>
      <c r="AE703" s="2" t="s">
        <v>43</v>
      </c>
      <c r="AF703" s="2" t="s">
        <v>1114</v>
      </c>
      <c r="AG703" s="4"/>
    </row>
    <row r="704" spans="1:33" x14ac:dyDescent="0.25">
      <c r="A704" s="2">
        <v>2011</v>
      </c>
      <c r="B704" s="2">
        <v>239</v>
      </c>
      <c r="C704" s="2" t="s">
        <v>865</v>
      </c>
      <c r="D704" s="2" t="s">
        <v>866</v>
      </c>
      <c r="E704" s="2" t="s">
        <v>867</v>
      </c>
      <c r="F704" s="2" t="s">
        <v>868</v>
      </c>
      <c r="G704" s="2" t="s">
        <v>869</v>
      </c>
      <c r="H704" s="2" t="s">
        <v>152</v>
      </c>
      <c r="I704" s="2" t="s">
        <v>393</v>
      </c>
      <c r="J704" s="2" t="s">
        <v>394</v>
      </c>
      <c r="K704" s="2" t="s">
        <v>872</v>
      </c>
      <c r="L704" s="2" t="s">
        <v>4635</v>
      </c>
      <c r="M704" s="2"/>
      <c r="N704" s="3">
        <v>40772</v>
      </c>
      <c r="O704" s="2" t="s">
        <v>1109</v>
      </c>
      <c r="P704" s="2" t="s">
        <v>1110</v>
      </c>
      <c r="Q704" s="2"/>
      <c r="R704" s="2"/>
      <c r="S704" s="2"/>
      <c r="T704" s="2"/>
      <c r="U704" s="2"/>
      <c r="V704" s="2"/>
      <c r="W704" s="2"/>
      <c r="X704" s="23">
        <v>1.62</v>
      </c>
      <c r="Y704" s="7">
        <v>1320</v>
      </c>
      <c r="Z704" s="17">
        <f t="shared" si="15"/>
        <v>20.605622400000001</v>
      </c>
      <c r="AA704" s="2" t="s">
        <v>351</v>
      </c>
      <c r="AB704" s="2" t="s">
        <v>275</v>
      </c>
      <c r="AC704" s="2" t="s">
        <v>41</v>
      </c>
      <c r="AD704" s="2" t="s">
        <v>42</v>
      </c>
      <c r="AE704" s="2" t="s">
        <v>43</v>
      </c>
      <c r="AF704" s="2" t="s">
        <v>1114</v>
      </c>
      <c r="AG704" s="4"/>
    </row>
    <row r="705" spans="1:33" x14ac:dyDescent="0.25">
      <c r="A705" s="2">
        <v>2011</v>
      </c>
      <c r="B705" s="2">
        <v>254</v>
      </c>
      <c r="C705" s="2" t="s">
        <v>865</v>
      </c>
      <c r="D705" s="2" t="s">
        <v>866</v>
      </c>
      <c r="E705" s="2" t="s">
        <v>867</v>
      </c>
      <c r="F705" s="2" t="s">
        <v>868</v>
      </c>
      <c r="G705" s="2" t="s">
        <v>869</v>
      </c>
      <c r="H705" s="2" t="s">
        <v>152</v>
      </c>
      <c r="I705" s="2" t="s">
        <v>393</v>
      </c>
      <c r="J705" s="2" t="s">
        <v>293</v>
      </c>
      <c r="K705" s="2" t="s">
        <v>872</v>
      </c>
      <c r="L705" s="2" t="s">
        <v>4635</v>
      </c>
      <c r="M705" s="2"/>
      <c r="N705" s="3">
        <v>40808</v>
      </c>
      <c r="O705" s="2" t="s">
        <v>1109</v>
      </c>
      <c r="P705" s="2" t="s">
        <v>1110</v>
      </c>
      <c r="Q705" s="2"/>
      <c r="R705" s="2"/>
      <c r="S705" s="2"/>
      <c r="T705" s="2"/>
      <c r="U705" s="2"/>
      <c r="V705" s="2"/>
      <c r="W705" s="2"/>
      <c r="X705" s="23">
        <v>1.71</v>
      </c>
      <c r="Y705" s="7">
        <v>1320</v>
      </c>
      <c r="Z705" s="17">
        <f t="shared" si="15"/>
        <v>21.750379200000001</v>
      </c>
      <c r="AA705" s="2" t="s">
        <v>351</v>
      </c>
      <c r="AB705" s="2" t="s">
        <v>40</v>
      </c>
      <c r="AC705" s="2" t="s">
        <v>41</v>
      </c>
      <c r="AD705" s="2" t="s">
        <v>42</v>
      </c>
      <c r="AE705" s="2" t="s">
        <v>43</v>
      </c>
      <c r="AF705" s="2" t="s">
        <v>1122</v>
      </c>
      <c r="AG705" s="4"/>
    </row>
    <row r="706" spans="1:33" x14ac:dyDescent="0.25">
      <c r="A706" s="2">
        <v>2011</v>
      </c>
      <c r="B706" s="2">
        <v>255</v>
      </c>
      <c r="C706" s="2" t="s">
        <v>865</v>
      </c>
      <c r="D706" s="2" t="s">
        <v>866</v>
      </c>
      <c r="E706" s="2" t="s">
        <v>867</v>
      </c>
      <c r="F706" s="2" t="s">
        <v>868</v>
      </c>
      <c r="G706" s="2" t="s">
        <v>869</v>
      </c>
      <c r="H706" s="2" t="s">
        <v>152</v>
      </c>
      <c r="I706" s="2" t="s">
        <v>393</v>
      </c>
      <c r="J706" s="2" t="s">
        <v>293</v>
      </c>
      <c r="K706" s="2" t="s">
        <v>872</v>
      </c>
      <c r="L706" s="2" t="s">
        <v>4635</v>
      </c>
      <c r="M706" s="2"/>
      <c r="N706" s="3">
        <v>40808</v>
      </c>
      <c r="O706" s="2" t="s">
        <v>1109</v>
      </c>
      <c r="P706" s="2" t="s">
        <v>1110</v>
      </c>
      <c r="Q706" s="2"/>
      <c r="R706" s="2"/>
      <c r="S706" s="2"/>
      <c r="T706" s="2"/>
      <c r="U706" s="2"/>
      <c r="V706" s="2"/>
      <c r="W706" s="2"/>
      <c r="X706" s="23">
        <v>1.71</v>
      </c>
      <c r="Y706" s="7">
        <v>1320</v>
      </c>
      <c r="Z706" s="17">
        <f t="shared" si="15"/>
        <v>21.750379200000001</v>
      </c>
      <c r="AA706" s="2" t="s">
        <v>351</v>
      </c>
      <c r="AB706" s="2" t="s">
        <v>275</v>
      </c>
      <c r="AC706" s="2" t="s">
        <v>41</v>
      </c>
      <c r="AD706" s="2" t="s">
        <v>42</v>
      </c>
      <c r="AE706" s="2" t="s">
        <v>43</v>
      </c>
      <c r="AF706" s="2" t="s">
        <v>1122</v>
      </c>
      <c r="AG706" s="4"/>
    </row>
    <row r="707" spans="1:33" x14ac:dyDescent="0.25">
      <c r="A707" s="2">
        <v>2011</v>
      </c>
      <c r="B707" s="2">
        <v>256</v>
      </c>
      <c r="C707" s="2" t="s">
        <v>865</v>
      </c>
      <c r="D707" s="2" t="s">
        <v>866</v>
      </c>
      <c r="E707" s="2" t="s">
        <v>867</v>
      </c>
      <c r="F707" s="2" t="s">
        <v>868</v>
      </c>
      <c r="G707" s="2" t="s">
        <v>869</v>
      </c>
      <c r="H707" s="2" t="s">
        <v>152</v>
      </c>
      <c r="I707" s="2" t="s">
        <v>393</v>
      </c>
      <c r="J707" s="2" t="s">
        <v>340</v>
      </c>
      <c r="K707" s="2" t="s">
        <v>872</v>
      </c>
      <c r="L707" s="2" t="s">
        <v>4635</v>
      </c>
      <c r="M707" s="2"/>
      <c r="N707" s="3">
        <v>40808</v>
      </c>
      <c r="O707" s="2" t="s">
        <v>1109</v>
      </c>
      <c r="P707" s="2" t="s">
        <v>1110</v>
      </c>
      <c r="Q707" s="2"/>
      <c r="R707" s="2"/>
      <c r="S707" s="2"/>
      <c r="T707" s="2"/>
      <c r="U707" s="2"/>
      <c r="V707" s="2"/>
      <c r="W707" s="2"/>
      <c r="X707" s="23">
        <v>1.71</v>
      </c>
      <c r="Y707" s="7">
        <v>1320</v>
      </c>
      <c r="Z707" s="17">
        <f t="shared" si="15"/>
        <v>21.750379200000001</v>
      </c>
      <c r="AA707" s="2" t="s">
        <v>351</v>
      </c>
      <c r="AB707" s="2" t="s">
        <v>275</v>
      </c>
      <c r="AC707" s="2" t="s">
        <v>41</v>
      </c>
      <c r="AD707" s="2" t="s">
        <v>42</v>
      </c>
      <c r="AE707" s="2" t="s">
        <v>43</v>
      </c>
      <c r="AF707" s="2" t="s">
        <v>1123</v>
      </c>
      <c r="AG707" s="4"/>
    </row>
    <row r="708" spans="1:33" x14ac:dyDescent="0.25">
      <c r="A708" s="2">
        <v>2011</v>
      </c>
      <c r="B708" s="2">
        <v>257</v>
      </c>
      <c r="C708" s="2" t="s">
        <v>865</v>
      </c>
      <c r="D708" s="2" t="s">
        <v>866</v>
      </c>
      <c r="E708" s="2" t="s">
        <v>867</v>
      </c>
      <c r="F708" s="2" t="s">
        <v>868</v>
      </c>
      <c r="G708" s="2" t="s">
        <v>869</v>
      </c>
      <c r="H708" s="2" t="s">
        <v>152</v>
      </c>
      <c r="I708" s="2" t="s">
        <v>393</v>
      </c>
      <c r="J708" s="2" t="s">
        <v>340</v>
      </c>
      <c r="K708" s="2" t="s">
        <v>872</v>
      </c>
      <c r="L708" s="2" t="s">
        <v>4635</v>
      </c>
      <c r="M708" s="2"/>
      <c r="N708" s="3">
        <v>40808</v>
      </c>
      <c r="O708" s="2" t="s">
        <v>1109</v>
      </c>
      <c r="P708" s="2" t="s">
        <v>1110</v>
      </c>
      <c r="Q708" s="2"/>
      <c r="R708" s="2"/>
      <c r="S708" s="2"/>
      <c r="T708" s="2"/>
      <c r="U708" s="2"/>
      <c r="V708" s="2"/>
      <c r="W708" s="2"/>
      <c r="X708" s="23">
        <v>1.71</v>
      </c>
      <c r="Y708" s="7">
        <v>1320</v>
      </c>
      <c r="Z708" s="17">
        <f t="shared" si="15"/>
        <v>21.750379200000001</v>
      </c>
      <c r="AA708" s="2" t="s">
        <v>351</v>
      </c>
      <c r="AB708" s="2" t="s">
        <v>40</v>
      </c>
      <c r="AC708" s="2" t="s">
        <v>41</v>
      </c>
      <c r="AD708" s="2" t="s">
        <v>42</v>
      </c>
      <c r="AE708" s="2" t="s">
        <v>43</v>
      </c>
      <c r="AF708" s="2" t="s">
        <v>1123</v>
      </c>
      <c r="AG708" s="4"/>
    </row>
    <row r="709" spans="1:33" x14ac:dyDescent="0.25">
      <c r="A709" s="2">
        <v>2016</v>
      </c>
      <c r="B709" s="2">
        <v>1479</v>
      </c>
      <c r="C709" s="2" t="s">
        <v>3776</v>
      </c>
      <c r="D709" s="2" t="s">
        <v>3777</v>
      </c>
      <c r="E709" s="2" t="s">
        <v>3778</v>
      </c>
      <c r="F709" s="2" t="s">
        <v>3779</v>
      </c>
      <c r="G709" s="2" t="s">
        <v>1081</v>
      </c>
      <c r="H709" s="2"/>
      <c r="I709" s="2" t="s">
        <v>153</v>
      </c>
      <c r="J709" s="2" t="s">
        <v>206</v>
      </c>
      <c r="K709" s="2" t="s">
        <v>3780</v>
      </c>
      <c r="L709" s="2" t="s">
        <v>4635</v>
      </c>
      <c r="M709" s="2" t="s">
        <v>4685</v>
      </c>
      <c r="N709" s="3">
        <v>42405</v>
      </c>
      <c r="O709" s="2" t="s">
        <v>4260</v>
      </c>
      <c r="P709" s="2" t="s">
        <v>2176</v>
      </c>
      <c r="Q709" s="2" t="s">
        <v>35</v>
      </c>
      <c r="R709" s="2" t="s">
        <v>2371</v>
      </c>
      <c r="S709" s="2" t="s">
        <v>4261</v>
      </c>
      <c r="T709" s="2" t="s">
        <v>4336</v>
      </c>
      <c r="U709" s="2" t="s">
        <v>4642</v>
      </c>
      <c r="V709" s="2">
        <v>2.4</v>
      </c>
      <c r="W709" s="2">
        <v>1542</v>
      </c>
      <c r="X709" s="23">
        <v>2.4</v>
      </c>
      <c r="Y709" s="7">
        <v>1680</v>
      </c>
      <c r="Z709" s="17">
        <f t="shared" si="15"/>
        <v>38.852352000000003</v>
      </c>
      <c r="AA709" s="2" t="s">
        <v>2180</v>
      </c>
      <c r="AB709" s="2" t="s">
        <v>1291</v>
      </c>
      <c r="AC709" s="2" t="s">
        <v>3333</v>
      </c>
      <c r="AD709" s="2" t="s">
        <v>43</v>
      </c>
      <c r="AE709" s="2" t="s">
        <v>42</v>
      </c>
      <c r="AF709" s="2"/>
      <c r="AG709" s="4"/>
    </row>
    <row r="710" spans="1:33" x14ac:dyDescent="0.25">
      <c r="A710" s="2">
        <v>2016</v>
      </c>
      <c r="B710" s="2">
        <v>1603</v>
      </c>
      <c r="C710" s="2" t="s">
        <v>2567</v>
      </c>
      <c r="D710" s="2" t="s">
        <v>2568</v>
      </c>
      <c r="E710" s="2" t="s">
        <v>2569</v>
      </c>
      <c r="F710" s="2" t="s">
        <v>2570</v>
      </c>
      <c r="G710" s="2" t="s">
        <v>2571</v>
      </c>
      <c r="H710" s="2"/>
      <c r="I710" s="2" t="s">
        <v>815</v>
      </c>
      <c r="J710" s="2" t="s">
        <v>111</v>
      </c>
      <c r="K710" s="2" t="s">
        <v>2572</v>
      </c>
      <c r="L710" s="2" t="s">
        <v>4635</v>
      </c>
      <c r="M710" s="2" t="s">
        <v>4685</v>
      </c>
      <c r="N710" s="3">
        <v>42489</v>
      </c>
      <c r="O710" s="2" t="s">
        <v>4284</v>
      </c>
      <c r="P710" s="2" t="s">
        <v>1231</v>
      </c>
      <c r="Q710" s="2" t="s">
        <v>35</v>
      </c>
      <c r="R710" s="2" t="s">
        <v>2241</v>
      </c>
      <c r="S710" s="2" t="s">
        <v>4043</v>
      </c>
      <c r="T710" s="2" t="s">
        <v>4407</v>
      </c>
      <c r="U710" s="2" t="s">
        <v>4642</v>
      </c>
      <c r="V710" s="2">
        <v>3.19</v>
      </c>
      <c r="W710" s="2">
        <v>1658</v>
      </c>
      <c r="X710" s="23">
        <v>3.19</v>
      </c>
      <c r="Y710" s="9">
        <v>1680</v>
      </c>
      <c r="Z710" s="17">
        <f t="shared" si="15"/>
        <v>51.641251200000006</v>
      </c>
      <c r="AA710" s="2" t="s">
        <v>351</v>
      </c>
      <c r="AB710" s="2" t="s">
        <v>40</v>
      </c>
      <c r="AC710" s="2" t="s">
        <v>3333</v>
      </c>
      <c r="AD710" s="2" t="s">
        <v>43</v>
      </c>
      <c r="AE710" s="2" t="s">
        <v>42</v>
      </c>
      <c r="AF710" s="2"/>
      <c r="AG710" s="4"/>
    </row>
    <row r="711" spans="1:33" x14ac:dyDescent="0.25">
      <c r="A711" s="2">
        <v>2016</v>
      </c>
      <c r="B711" s="2">
        <v>1615</v>
      </c>
      <c r="C711" s="2" t="s">
        <v>2567</v>
      </c>
      <c r="D711" s="2" t="s">
        <v>2568</v>
      </c>
      <c r="E711" s="2" t="s">
        <v>2569</v>
      </c>
      <c r="F711" s="2" t="s">
        <v>2570</v>
      </c>
      <c r="G711" s="2" t="s">
        <v>2571</v>
      </c>
      <c r="H711" s="2"/>
      <c r="I711" s="2" t="s">
        <v>815</v>
      </c>
      <c r="J711" s="2" t="s">
        <v>111</v>
      </c>
      <c r="K711" s="2" t="s">
        <v>2572</v>
      </c>
      <c r="L711" s="2" t="s">
        <v>4635</v>
      </c>
      <c r="M711" s="2" t="s">
        <v>4685</v>
      </c>
      <c r="N711" s="3">
        <v>42489</v>
      </c>
      <c r="O711" s="2" t="s">
        <v>4284</v>
      </c>
      <c r="P711" s="2" t="s">
        <v>4192</v>
      </c>
      <c r="Q711" s="2" t="s">
        <v>35</v>
      </c>
      <c r="R711" s="2" t="s">
        <v>2241</v>
      </c>
      <c r="S711" s="2" t="s">
        <v>4043</v>
      </c>
      <c r="T711" s="2" t="s">
        <v>4407</v>
      </c>
      <c r="U711" s="2" t="s">
        <v>4642</v>
      </c>
      <c r="V711" s="2">
        <v>3.19</v>
      </c>
      <c r="W711" s="2">
        <v>1658</v>
      </c>
      <c r="X711" s="23">
        <v>3.19</v>
      </c>
      <c r="Y711" s="9">
        <v>1680</v>
      </c>
      <c r="Z711" s="17">
        <f t="shared" si="15"/>
        <v>51.641251200000006</v>
      </c>
      <c r="AA711" s="2" t="s">
        <v>2180</v>
      </c>
      <c r="AB711" s="2" t="s">
        <v>1291</v>
      </c>
      <c r="AC711" s="2" t="s">
        <v>3333</v>
      </c>
      <c r="AD711" s="2" t="s">
        <v>43</v>
      </c>
      <c r="AE711" s="2" t="s">
        <v>42</v>
      </c>
      <c r="AF711" s="2"/>
      <c r="AG711" s="4"/>
    </row>
    <row r="712" spans="1:33" x14ac:dyDescent="0.25">
      <c r="A712" s="2">
        <v>2016</v>
      </c>
      <c r="B712" s="2">
        <v>1603</v>
      </c>
      <c r="C712" s="2" t="s">
        <v>2567</v>
      </c>
      <c r="D712" s="2" t="s">
        <v>2568</v>
      </c>
      <c r="E712" s="2" t="s">
        <v>2569</v>
      </c>
      <c r="F712" s="2" t="s">
        <v>2570</v>
      </c>
      <c r="G712" s="2" t="s">
        <v>2571</v>
      </c>
      <c r="H712" s="2"/>
      <c r="I712" s="2" t="s">
        <v>815</v>
      </c>
      <c r="J712" s="2" t="s">
        <v>111</v>
      </c>
      <c r="K712" s="2" t="s">
        <v>2572</v>
      </c>
      <c r="L712" s="2" t="s">
        <v>4635</v>
      </c>
      <c r="M712" s="26" t="s">
        <v>4685</v>
      </c>
      <c r="N712" s="3">
        <v>42489</v>
      </c>
      <c r="O712" s="2" t="s">
        <v>4284</v>
      </c>
      <c r="P712" s="2" t="s">
        <v>1231</v>
      </c>
      <c r="Q712" s="2" t="s">
        <v>35</v>
      </c>
      <c r="R712" s="2" t="s">
        <v>2241</v>
      </c>
      <c r="S712" s="2" t="s">
        <v>4043</v>
      </c>
      <c r="T712" s="2" t="s">
        <v>4407</v>
      </c>
      <c r="U712" s="2" t="s">
        <v>4642</v>
      </c>
      <c r="V712" s="2">
        <v>0.13600000000000001</v>
      </c>
      <c r="W712" s="2">
        <v>1658</v>
      </c>
      <c r="X712" s="2">
        <v>3.19</v>
      </c>
      <c r="Y712" s="11">
        <v>1680</v>
      </c>
      <c r="Z712" s="17">
        <f t="shared" si="15"/>
        <v>51.641251200000006</v>
      </c>
      <c r="AA712" s="2" t="s">
        <v>351</v>
      </c>
      <c r="AB712" s="2" t="s">
        <v>40</v>
      </c>
      <c r="AC712" s="2" t="s">
        <v>3333</v>
      </c>
      <c r="AD712" s="2" t="s">
        <v>43</v>
      </c>
      <c r="AE712" s="2" t="s">
        <v>42</v>
      </c>
      <c r="AF712" s="2"/>
      <c r="AG712" s="4"/>
    </row>
    <row r="713" spans="1:33" x14ac:dyDescent="0.25">
      <c r="A713" s="2">
        <v>2016</v>
      </c>
      <c r="B713" s="2">
        <v>1615</v>
      </c>
      <c r="C713" s="2" t="s">
        <v>2567</v>
      </c>
      <c r="D713" s="2" t="s">
        <v>2568</v>
      </c>
      <c r="E713" s="2" t="s">
        <v>2569</v>
      </c>
      <c r="F713" s="2" t="s">
        <v>2570</v>
      </c>
      <c r="G713" s="2" t="s">
        <v>2571</v>
      </c>
      <c r="H713" s="2"/>
      <c r="I713" s="2" t="s">
        <v>815</v>
      </c>
      <c r="J713" s="2" t="s">
        <v>111</v>
      </c>
      <c r="K713" s="2" t="s">
        <v>2572</v>
      </c>
      <c r="L713" s="2" t="s">
        <v>4635</v>
      </c>
      <c r="M713" s="26" t="s">
        <v>4685</v>
      </c>
      <c r="N713" s="3">
        <v>42489</v>
      </c>
      <c r="O713" s="2" t="s">
        <v>4284</v>
      </c>
      <c r="P713" s="2" t="s">
        <v>4192</v>
      </c>
      <c r="Q713" s="2" t="s">
        <v>35</v>
      </c>
      <c r="R713" s="2" t="s">
        <v>2241</v>
      </c>
      <c r="S713" s="2" t="s">
        <v>4043</v>
      </c>
      <c r="T713" s="2" t="s">
        <v>4407</v>
      </c>
      <c r="U713" s="2" t="s">
        <v>4642</v>
      </c>
      <c r="V713" s="2">
        <v>0.15</v>
      </c>
      <c r="W713" s="2">
        <v>1658</v>
      </c>
      <c r="X713" s="2">
        <v>3.19</v>
      </c>
      <c r="Y713" s="11">
        <v>1680</v>
      </c>
      <c r="Z713" s="17">
        <f t="shared" si="15"/>
        <v>51.641251200000006</v>
      </c>
      <c r="AA713" s="2" t="s">
        <v>2180</v>
      </c>
      <c r="AB713" s="2" t="s">
        <v>1291</v>
      </c>
      <c r="AC713" s="2" t="s">
        <v>3333</v>
      </c>
      <c r="AD713" s="2" t="s">
        <v>43</v>
      </c>
      <c r="AE713" s="2" t="s">
        <v>42</v>
      </c>
      <c r="AF713" s="2"/>
      <c r="AG713" s="4"/>
    </row>
    <row r="714" spans="1:33" x14ac:dyDescent="0.25">
      <c r="A714" s="2">
        <v>2016</v>
      </c>
      <c r="B714" s="2">
        <v>1621</v>
      </c>
      <c r="C714" s="2" t="s">
        <v>2567</v>
      </c>
      <c r="D714" s="2" t="s">
        <v>2568</v>
      </c>
      <c r="E714" s="2" t="s">
        <v>2569</v>
      </c>
      <c r="F714" s="2" t="s">
        <v>2570</v>
      </c>
      <c r="G714" s="2" t="s">
        <v>2571</v>
      </c>
      <c r="H714" s="2"/>
      <c r="I714" s="2" t="s">
        <v>815</v>
      </c>
      <c r="J714" s="2" t="s">
        <v>31</v>
      </c>
      <c r="K714" s="2" t="s">
        <v>2572</v>
      </c>
      <c r="L714" s="2" t="s">
        <v>4635</v>
      </c>
      <c r="M714" s="2" t="s">
        <v>4685</v>
      </c>
      <c r="N714" s="3">
        <v>42564</v>
      </c>
      <c r="O714" s="2" t="s">
        <v>4412</v>
      </c>
      <c r="P714" s="2" t="s">
        <v>1231</v>
      </c>
      <c r="Q714" s="2" t="s">
        <v>2177</v>
      </c>
      <c r="R714" s="2" t="s">
        <v>3018</v>
      </c>
      <c r="S714" s="2" t="s">
        <v>4235</v>
      </c>
      <c r="T714" s="2" t="s">
        <v>4101</v>
      </c>
      <c r="U714" s="2"/>
      <c r="V714" s="2"/>
      <c r="W714" s="2">
        <v>1529</v>
      </c>
      <c r="X714" s="23"/>
      <c r="Y714" s="9">
        <v>1680</v>
      </c>
      <c r="Z714" s="17">
        <f t="shared" si="15"/>
        <v>0</v>
      </c>
      <c r="AA714" s="2" t="s">
        <v>351</v>
      </c>
      <c r="AB714" s="2" t="s">
        <v>40</v>
      </c>
      <c r="AC714" s="2" t="s">
        <v>3332</v>
      </c>
      <c r="AD714" s="2" t="s">
        <v>43</v>
      </c>
      <c r="AE714" s="2" t="s">
        <v>42</v>
      </c>
      <c r="AF714" s="2"/>
      <c r="AG714" s="4"/>
    </row>
    <row r="715" spans="1:33" x14ac:dyDescent="0.25">
      <c r="A715" s="2">
        <v>2016</v>
      </c>
      <c r="B715" s="2">
        <v>1622</v>
      </c>
      <c r="C715" s="2" t="s">
        <v>2567</v>
      </c>
      <c r="D715" s="2" t="s">
        <v>2568</v>
      </c>
      <c r="E715" s="2" t="s">
        <v>2569</v>
      </c>
      <c r="F715" s="2" t="s">
        <v>2570</v>
      </c>
      <c r="G715" s="2" t="s">
        <v>2571</v>
      </c>
      <c r="H715" s="2"/>
      <c r="I715" s="2" t="s">
        <v>815</v>
      </c>
      <c r="J715" s="2" t="s">
        <v>293</v>
      </c>
      <c r="K715" s="2" t="s">
        <v>2572</v>
      </c>
      <c r="L715" s="2" t="s">
        <v>4635</v>
      </c>
      <c r="M715" s="2" t="s">
        <v>4685</v>
      </c>
      <c r="N715" s="3">
        <v>42564</v>
      </c>
      <c r="O715" s="2" t="s">
        <v>4412</v>
      </c>
      <c r="P715" s="2" t="s">
        <v>1231</v>
      </c>
      <c r="Q715" s="2" t="s">
        <v>2177</v>
      </c>
      <c r="R715" s="2" t="s">
        <v>3018</v>
      </c>
      <c r="S715" s="2" t="s">
        <v>4413</v>
      </c>
      <c r="T715" s="2" t="s">
        <v>4414</v>
      </c>
      <c r="U715" s="2"/>
      <c r="V715" s="2"/>
      <c r="W715" s="2">
        <v>1528</v>
      </c>
      <c r="X715" s="23"/>
      <c r="Y715" s="9">
        <v>1680</v>
      </c>
      <c r="Z715" s="17">
        <f t="shared" ref="Z715" si="17">X715*Y715*8760/1000000*1.1</f>
        <v>0</v>
      </c>
      <c r="AA715" s="2" t="s">
        <v>351</v>
      </c>
      <c r="AB715" s="2" t="s">
        <v>40</v>
      </c>
      <c r="AC715" s="2" t="s">
        <v>3332</v>
      </c>
      <c r="AD715" s="2" t="s">
        <v>43</v>
      </c>
      <c r="AE715" s="2" t="s">
        <v>42</v>
      </c>
      <c r="AF715" s="2"/>
      <c r="AG715" s="4"/>
    </row>
    <row r="716" spans="1:33" x14ac:dyDescent="0.25">
      <c r="A716" s="2">
        <v>2016</v>
      </c>
      <c r="B716" s="2">
        <v>1621</v>
      </c>
      <c r="C716" s="2" t="s">
        <v>2567</v>
      </c>
      <c r="D716" s="2" t="s">
        <v>2568</v>
      </c>
      <c r="E716" s="2" t="s">
        <v>2569</v>
      </c>
      <c r="F716" s="2" t="s">
        <v>2570</v>
      </c>
      <c r="G716" s="2" t="s">
        <v>2571</v>
      </c>
      <c r="H716" s="2"/>
      <c r="I716" s="2" t="s">
        <v>815</v>
      </c>
      <c r="J716" s="2" t="s">
        <v>31</v>
      </c>
      <c r="K716" s="2" t="s">
        <v>2572</v>
      </c>
      <c r="L716" s="2" t="s">
        <v>4635</v>
      </c>
      <c r="M716" s="26" t="s">
        <v>4685</v>
      </c>
      <c r="N716" s="3">
        <v>42564</v>
      </c>
      <c r="O716" s="2" t="s">
        <v>4412</v>
      </c>
      <c r="P716" s="2" t="s">
        <v>1231</v>
      </c>
      <c r="Q716" s="2" t="s">
        <v>2177</v>
      </c>
      <c r="R716" s="2" t="s">
        <v>3018</v>
      </c>
      <c r="S716" s="2" t="s">
        <v>4235</v>
      </c>
      <c r="T716" s="2" t="s">
        <v>4101</v>
      </c>
      <c r="U716" s="2"/>
      <c r="V716" s="2"/>
      <c r="W716" s="2"/>
      <c r="X716" s="2"/>
      <c r="Y716" s="11">
        <v>1680</v>
      </c>
      <c r="Z716" s="17"/>
      <c r="AA716" s="2" t="s">
        <v>351</v>
      </c>
      <c r="AB716" s="2" t="s">
        <v>40</v>
      </c>
      <c r="AC716" s="2" t="s">
        <v>3332</v>
      </c>
      <c r="AD716" s="2" t="s">
        <v>43</v>
      </c>
      <c r="AE716" s="2" t="s">
        <v>42</v>
      </c>
      <c r="AF716" s="2"/>
      <c r="AG716" s="4"/>
    </row>
    <row r="717" spans="1:33" x14ac:dyDescent="0.25">
      <c r="A717" s="2">
        <v>2016</v>
      </c>
      <c r="B717" s="2">
        <v>1622</v>
      </c>
      <c r="C717" s="2" t="s">
        <v>2567</v>
      </c>
      <c r="D717" s="2" t="s">
        <v>2568</v>
      </c>
      <c r="E717" s="2" t="s">
        <v>2569</v>
      </c>
      <c r="F717" s="2" t="s">
        <v>2570</v>
      </c>
      <c r="G717" s="2" t="s">
        <v>2571</v>
      </c>
      <c r="H717" s="2"/>
      <c r="I717" s="2" t="s">
        <v>815</v>
      </c>
      <c r="J717" s="2" t="s">
        <v>293</v>
      </c>
      <c r="K717" s="2" t="s">
        <v>2572</v>
      </c>
      <c r="L717" s="2" t="s">
        <v>4635</v>
      </c>
      <c r="M717" s="26" t="s">
        <v>4685</v>
      </c>
      <c r="N717" s="3">
        <v>42564</v>
      </c>
      <c r="O717" s="2" t="s">
        <v>4412</v>
      </c>
      <c r="P717" s="2" t="s">
        <v>1231</v>
      </c>
      <c r="Q717" s="2" t="s">
        <v>2177</v>
      </c>
      <c r="R717" s="2" t="s">
        <v>3018</v>
      </c>
      <c r="S717" s="2" t="s">
        <v>4413</v>
      </c>
      <c r="T717" s="2" t="s">
        <v>4414</v>
      </c>
      <c r="U717" s="2"/>
      <c r="V717" s="2"/>
      <c r="W717" s="2"/>
      <c r="X717" s="2"/>
      <c r="Y717" s="11">
        <v>1680</v>
      </c>
      <c r="Z717" s="17"/>
      <c r="AA717" s="2" t="s">
        <v>351</v>
      </c>
      <c r="AB717" s="2" t="s">
        <v>40</v>
      </c>
      <c r="AC717" s="2" t="s">
        <v>3332</v>
      </c>
      <c r="AD717" s="2" t="s">
        <v>43</v>
      </c>
      <c r="AE717" s="2" t="s">
        <v>42</v>
      </c>
      <c r="AF717" s="2"/>
      <c r="AG717" s="4"/>
    </row>
    <row r="718" spans="1:33" x14ac:dyDescent="0.25">
      <c r="A718" s="2">
        <v>2009</v>
      </c>
      <c r="B718" s="2">
        <v>27</v>
      </c>
      <c r="C718" s="2" t="s">
        <v>865</v>
      </c>
      <c r="D718" s="2" t="s">
        <v>866</v>
      </c>
      <c r="E718" s="2" t="s">
        <v>867</v>
      </c>
      <c r="F718" s="2" t="s">
        <v>868</v>
      </c>
      <c r="G718" s="2" t="s">
        <v>869</v>
      </c>
      <c r="H718" s="2" t="s">
        <v>152</v>
      </c>
      <c r="I718" s="2" t="s">
        <v>393</v>
      </c>
      <c r="J718" s="2" t="s">
        <v>411</v>
      </c>
      <c r="K718" s="2" t="s">
        <v>872</v>
      </c>
      <c r="L718" s="2" t="s">
        <v>4635</v>
      </c>
      <c r="M718" s="2"/>
      <c r="N718" s="3">
        <v>39989</v>
      </c>
      <c r="O718" s="2" t="s">
        <v>780</v>
      </c>
      <c r="P718" s="2" t="s">
        <v>1031</v>
      </c>
      <c r="Q718" s="2"/>
      <c r="R718" s="2"/>
      <c r="S718" s="2"/>
      <c r="T718" s="2"/>
      <c r="U718" s="2"/>
      <c r="V718" s="2"/>
      <c r="W718" s="2"/>
      <c r="X718" s="23"/>
      <c r="Y718" s="7">
        <v>1320</v>
      </c>
      <c r="Z718" s="17">
        <f t="shared" ref="Z718:Z749" si="18">X718*Y718*8760/1000000*1.1</f>
        <v>0</v>
      </c>
      <c r="AA718" s="2" t="s">
        <v>351</v>
      </c>
      <c r="AB718" s="2" t="s">
        <v>40</v>
      </c>
      <c r="AC718" s="2" t="s">
        <v>336</v>
      </c>
      <c r="AD718" s="2" t="s">
        <v>42</v>
      </c>
      <c r="AE718" s="2" t="s">
        <v>43</v>
      </c>
      <c r="AF718" s="2"/>
      <c r="AG718" s="4"/>
    </row>
    <row r="719" spans="1:33" x14ac:dyDescent="0.25">
      <c r="A719" s="2">
        <v>2009</v>
      </c>
      <c r="B719" s="2">
        <v>28</v>
      </c>
      <c r="C719" s="2" t="s">
        <v>865</v>
      </c>
      <c r="D719" s="2" t="s">
        <v>866</v>
      </c>
      <c r="E719" s="2" t="s">
        <v>867</v>
      </c>
      <c r="F719" s="2" t="s">
        <v>868</v>
      </c>
      <c r="G719" s="2" t="s">
        <v>869</v>
      </c>
      <c r="H719" s="2" t="s">
        <v>152</v>
      </c>
      <c r="I719" s="2" t="s">
        <v>393</v>
      </c>
      <c r="J719" s="2" t="s">
        <v>411</v>
      </c>
      <c r="K719" s="2" t="s">
        <v>872</v>
      </c>
      <c r="L719" s="2" t="s">
        <v>4635</v>
      </c>
      <c r="M719" s="2"/>
      <c r="N719" s="3">
        <v>39989</v>
      </c>
      <c r="O719" s="2" t="s">
        <v>780</v>
      </c>
      <c r="P719" s="2" t="s">
        <v>1031</v>
      </c>
      <c r="Q719" s="2"/>
      <c r="R719" s="2"/>
      <c r="S719" s="2"/>
      <c r="T719" s="2"/>
      <c r="U719" s="2"/>
      <c r="V719" s="2"/>
      <c r="W719" s="2"/>
      <c r="X719" s="23"/>
      <c r="Y719" s="7">
        <v>1320</v>
      </c>
      <c r="Z719" s="17">
        <f t="shared" si="18"/>
        <v>0</v>
      </c>
      <c r="AA719" s="2" t="s">
        <v>351</v>
      </c>
      <c r="AB719" s="2" t="s">
        <v>275</v>
      </c>
      <c r="AC719" s="2" t="s">
        <v>336</v>
      </c>
      <c r="AD719" s="2" t="s">
        <v>42</v>
      </c>
      <c r="AE719" s="2" t="s">
        <v>43</v>
      </c>
      <c r="AF719" s="2"/>
      <c r="AG719" s="4"/>
    </row>
    <row r="720" spans="1:33" x14ac:dyDescent="0.25">
      <c r="A720" s="2">
        <v>2007</v>
      </c>
      <c r="B720" s="2">
        <v>327</v>
      </c>
      <c r="C720" s="2" t="s">
        <v>865</v>
      </c>
      <c r="D720" s="2" t="s">
        <v>866</v>
      </c>
      <c r="E720" s="2" t="s">
        <v>867</v>
      </c>
      <c r="F720" s="2" t="s">
        <v>868</v>
      </c>
      <c r="G720" s="2" t="s">
        <v>869</v>
      </c>
      <c r="H720" s="2" t="s">
        <v>152</v>
      </c>
      <c r="I720" s="2" t="s">
        <v>393</v>
      </c>
      <c r="J720" s="2" t="s">
        <v>289</v>
      </c>
      <c r="K720" s="2" t="s">
        <v>872</v>
      </c>
      <c r="L720" s="2" t="s">
        <v>4635</v>
      </c>
      <c r="M720" s="2"/>
      <c r="N720" s="3">
        <v>39185</v>
      </c>
      <c r="O720" s="2" t="s">
        <v>780</v>
      </c>
      <c r="P720" s="2" t="s">
        <v>809</v>
      </c>
      <c r="Q720" s="2"/>
      <c r="R720" s="2"/>
      <c r="S720" s="2"/>
      <c r="T720" s="2"/>
      <c r="U720" s="2"/>
      <c r="V720" s="2"/>
      <c r="W720" s="2"/>
      <c r="X720" s="23"/>
      <c r="Y720" s="7">
        <v>1320</v>
      </c>
      <c r="Z720" s="17">
        <f t="shared" si="18"/>
        <v>0</v>
      </c>
      <c r="AA720" s="2" t="s">
        <v>39</v>
      </c>
      <c r="AB720" s="2" t="s">
        <v>40</v>
      </c>
      <c r="AC720" s="2" t="s">
        <v>41</v>
      </c>
      <c r="AD720" s="2" t="s">
        <v>42</v>
      </c>
      <c r="AE720" s="2" t="s">
        <v>43</v>
      </c>
      <c r="AF720" s="2"/>
      <c r="AG720" s="4"/>
    </row>
    <row r="721" spans="1:33" x14ac:dyDescent="0.25">
      <c r="A721" s="2">
        <v>2007</v>
      </c>
      <c r="B721" s="2">
        <v>328</v>
      </c>
      <c r="C721" s="2" t="s">
        <v>865</v>
      </c>
      <c r="D721" s="2" t="s">
        <v>866</v>
      </c>
      <c r="E721" s="2" t="s">
        <v>867</v>
      </c>
      <c r="F721" s="2" t="s">
        <v>868</v>
      </c>
      <c r="G721" s="2" t="s">
        <v>869</v>
      </c>
      <c r="H721" s="2" t="s">
        <v>152</v>
      </c>
      <c r="I721" s="2" t="s">
        <v>393</v>
      </c>
      <c r="J721" s="2" t="s">
        <v>289</v>
      </c>
      <c r="K721" s="2" t="s">
        <v>872</v>
      </c>
      <c r="L721" s="2" t="s">
        <v>4635</v>
      </c>
      <c r="M721" s="2"/>
      <c r="N721" s="3">
        <v>39185</v>
      </c>
      <c r="O721" s="2" t="s">
        <v>780</v>
      </c>
      <c r="P721" s="2" t="s">
        <v>809</v>
      </c>
      <c r="Q721" s="2"/>
      <c r="R721" s="2"/>
      <c r="S721" s="2"/>
      <c r="T721" s="2"/>
      <c r="U721" s="2"/>
      <c r="V721" s="2"/>
      <c r="W721" s="2"/>
      <c r="X721" s="23"/>
      <c r="Y721" s="7">
        <v>1320</v>
      </c>
      <c r="Z721" s="17">
        <f t="shared" si="18"/>
        <v>0</v>
      </c>
      <c r="AA721" s="2" t="s">
        <v>39</v>
      </c>
      <c r="AB721" s="2" t="s">
        <v>275</v>
      </c>
      <c r="AC721" s="2" t="s">
        <v>41</v>
      </c>
      <c r="AD721" s="2" t="s">
        <v>42</v>
      </c>
      <c r="AE721" s="2" t="s">
        <v>43</v>
      </c>
      <c r="AF721" s="2"/>
      <c r="AG721" s="4"/>
    </row>
    <row r="722" spans="1:33" x14ac:dyDescent="0.25">
      <c r="A722" s="2">
        <v>2007</v>
      </c>
      <c r="B722" s="2">
        <v>331</v>
      </c>
      <c r="C722" s="2" t="s">
        <v>865</v>
      </c>
      <c r="D722" s="2" t="s">
        <v>866</v>
      </c>
      <c r="E722" s="2" t="s">
        <v>867</v>
      </c>
      <c r="F722" s="2" t="s">
        <v>868</v>
      </c>
      <c r="G722" s="2" t="s">
        <v>869</v>
      </c>
      <c r="H722" s="2" t="s">
        <v>152</v>
      </c>
      <c r="I722" s="2" t="s">
        <v>393</v>
      </c>
      <c r="J722" s="2" t="s">
        <v>69</v>
      </c>
      <c r="K722" s="2" t="s">
        <v>872</v>
      </c>
      <c r="L722" s="2" t="s">
        <v>4635</v>
      </c>
      <c r="M722" s="2"/>
      <c r="N722" s="3">
        <v>39186</v>
      </c>
      <c r="O722" s="2" t="s">
        <v>780</v>
      </c>
      <c r="P722" s="2" t="s">
        <v>809</v>
      </c>
      <c r="Q722" s="2"/>
      <c r="R722" s="2"/>
      <c r="S722" s="2"/>
      <c r="T722" s="2"/>
      <c r="U722" s="2"/>
      <c r="V722" s="2"/>
      <c r="W722" s="2"/>
      <c r="X722" s="23"/>
      <c r="Y722" s="7">
        <v>1320</v>
      </c>
      <c r="Z722" s="17">
        <f t="shared" si="18"/>
        <v>0</v>
      </c>
      <c r="AA722" s="2" t="s">
        <v>39</v>
      </c>
      <c r="AB722" s="2" t="s">
        <v>275</v>
      </c>
      <c r="AC722" s="2" t="s">
        <v>41</v>
      </c>
      <c r="AD722" s="2" t="s">
        <v>42</v>
      </c>
      <c r="AE722" s="2" t="s">
        <v>43</v>
      </c>
      <c r="AF722" s="2"/>
      <c r="AG722" s="4"/>
    </row>
    <row r="723" spans="1:33" x14ac:dyDescent="0.25">
      <c r="A723" s="2">
        <v>2007</v>
      </c>
      <c r="B723" s="2">
        <v>332</v>
      </c>
      <c r="C723" s="2" t="s">
        <v>865</v>
      </c>
      <c r="D723" s="2" t="s">
        <v>866</v>
      </c>
      <c r="E723" s="2" t="s">
        <v>867</v>
      </c>
      <c r="F723" s="2" t="s">
        <v>868</v>
      </c>
      <c r="G723" s="2" t="s">
        <v>869</v>
      </c>
      <c r="H723" s="2" t="s">
        <v>152</v>
      </c>
      <c r="I723" s="2" t="s">
        <v>393</v>
      </c>
      <c r="J723" s="2" t="s">
        <v>69</v>
      </c>
      <c r="K723" s="2" t="s">
        <v>872</v>
      </c>
      <c r="L723" s="2" t="s">
        <v>4635</v>
      </c>
      <c r="M723" s="2"/>
      <c r="N723" s="3">
        <v>39186</v>
      </c>
      <c r="O723" s="2" t="s">
        <v>780</v>
      </c>
      <c r="P723" s="2" t="s">
        <v>809</v>
      </c>
      <c r="Q723" s="2"/>
      <c r="R723" s="2"/>
      <c r="S723" s="2"/>
      <c r="T723" s="2"/>
      <c r="U723" s="2"/>
      <c r="V723" s="2"/>
      <c r="W723" s="2"/>
      <c r="X723" s="23"/>
      <c r="Y723" s="7">
        <v>1320</v>
      </c>
      <c r="Z723" s="17">
        <f t="shared" si="18"/>
        <v>0</v>
      </c>
      <c r="AA723" s="2" t="s">
        <v>39</v>
      </c>
      <c r="AB723" s="2" t="s">
        <v>40</v>
      </c>
      <c r="AC723" s="2" t="s">
        <v>41</v>
      </c>
      <c r="AD723" s="2" t="s">
        <v>42</v>
      </c>
      <c r="AE723" s="2" t="s">
        <v>43</v>
      </c>
      <c r="AF723" s="2"/>
      <c r="AG723" s="4"/>
    </row>
    <row r="724" spans="1:33" x14ac:dyDescent="0.25">
      <c r="A724" s="2">
        <v>2007</v>
      </c>
      <c r="B724" s="2">
        <v>333</v>
      </c>
      <c r="C724" s="2" t="s">
        <v>865</v>
      </c>
      <c r="D724" s="2" t="s">
        <v>866</v>
      </c>
      <c r="E724" s="2" t="s">
        <v>867</v>
      </c>
      <c r="F724" s="2" t="s">
        <v>868</v>
      </c>
      <c r="G724" s="2" t="s">
        <v>869</v>
      </c>
      <c r="H724" s="2" t="s">
        <v>152</v>
      </c>
      <c r="I724" s="2" t="s">
        <v>393</v>
      </c>
      <c r="J724" s="2" t="s">
        <v>340</v>
      </c>
      <c r="K724" s="2" t="s">
        <v>872</v>
      </c>
      <c r="L724" s="2" t="s">
        <v>4635</v>
      </c>
      <c r="M724" s="2"/>
      <c r="N724" s="3">
        <v>39186</v>
      </c>
      <c r="O724" s="2" t="s">
        <v>780</v>
      </c>
      <c r="P724" s="2" t="s">
        <v>809</v>
      </c>
      <c r="Q724" s="2"/>
      <c r="R724" s="2"/>
      <c r="S724" s="2"/>
      <c r="T724" s="2"/>
      <c r="U724" s="2"/>
      <c r="V724" s="2"/>
      <c r="W724" s="2"/>
      <c r="X724" s="23"/>
      <c r="Y724" s="7">
        <v>1320</v>
      </c>
      <c r="Z724" s="17">
        <f t="shared" si="18"/>
        <v>0</v>
      </c>
      <c r="AA724" s="2" t="s">
        <v>39</v>
      </c>
      <c r="AB724" s="2" t="s">
        <v>275</v>
      </c>
      <c r="AC724" s="2" t="s">
        <v>41</v>
      </c>
      <c r="AD724" s="2" t="s">
        <v>42</v>
      </c>
      <c r="AE724" s="2" t="s">
        <v>43</v>
      </c>
      <c r="AF724" s="2"/>
      <c r="AG724" s="4"/>
    </row>
    <row r="725" spans="1:33" x14ac:dyDescent="0.25">
      <c r="A725" s="2">
        <v>2007</v>
      </c>
      <c r="B725" s="2">
        <v>334</v>
      </c>
      <c r="C725" s="2" t="s">
        <v>865</v>
      </c>
      <c r="D725" s="2" t="s">
        <v>866</v>
      </c>
      <c r="E725" s="2" t="s">
        <v>867</v>
      </c>
      <c r="F725" s="2" t="s">
        <v>868</v>
      </c>
      <c r="G725" s="2" t="s">
        <v>869</v>
      </c>
      <c r="H725" s="2" t="s">
        <v>152</v>
      </c>
      <c r="I725" s="2" t="s">
        <v>393</v>
      </c>
      <c r="J725" s="2" t="s">
        <v>340</v>
      </c>
      <c r="K725" s="2" t="s">
        <v>872</v>
      </c>
      <c r="L725" s="2" t="s">
        <v>4635</v>
      </c>
      <c r="M725" s="2"/>
      <c r="N725" s="3">
        <v>39186</v>
      </c>
      <c r="O725" s="2" t="s">
        <v>780</v>
      </c>
      <c r="P725" s="2" t="s">
        <v>809</v>
      </c>
      <c r="Q725" s="2"/>
      <c r="R725" s="2"/>
      <c r="S725" s="2"/>
      <c r="T725" s="2"/>
      <c r="U725" s="2"/>
      <c r="V725" s="2"/>
      <c r="W725" s="2"/>
      <c r="X725" s="23"/>
      <c r="Y725" s="7">
        <v>1320</v>
      </c>
      <c r="Z725" s="17">
        <f t="shared" si="18"/>
        <v>0</v>
      </c>
      <c r="AA725" s="2" t="s">
        <v>39</v>
      </c>
      <c r="AB725" s="2" t="s">
        <v>40</v>
      </c>
      <c r="AC725" s="2" t="s">
        <v>41</v>
      </c>
      <c r="AD725" s="2" t="s">
        <v>42</v>
      </c>
      <c r="AE725" s="2" t="s">
        <v>43</v>
      </c>
      <c r="AF725" s="2"/>
      <c r="AG725" s="4"/>
    </row>
    <row r="726" spans="1:33" x14ac:dyDescent="0.25">
      <c r="A726" s="2">
        <v>2007</v>
      </c>
      <c r="B726" s="2">
        <v>335</v>
      </c>
      <c r="C726" s="2" t="s">
        <v>865</v>
      </c>
      <c r="D726" s="2" t="s">
        <v>866</v>
      </c>
      <c r="E726" s="2" t="s">
        <v>867</v>
      </c>
      <c r="F726" s="2" t="s">
        <v>868</v>
      </c>
      <c r="G726" s="2" t="s">
        <v>869</v>
      </c>
      <c r="H726" s="2" t="s">
        <v>152</v>
      </c>
      <c r="I726" s="2" t="s">
        <v>393</v>
      </c>
      <c r="J726" s="2" t="s">
        <v>206</v>
      </c>
      <c r="K726" s="2" t="s">
        <v>872</v>
      </c>
      <c r="L726" s="2" t="s">
        <v>4635</v>
      </c>
      <c r="M726" s="2"/>
      <c r="N726" s="3">
        <v>39188</v>
      </c>
      <c r="O726" s="2" t="s">
        <v>780</v>
      </c>
      <c r="P726" s="2" t="s">
        <v>809</v>
      </c>
      <c r="Q726" s="2"/>
      <c r="R726" s="2"/>
      <c r="S726" s="2"/>
      <c r="T726" s="2"/>
      <c r="U726" s="2"/>
      <c r="V726" s="2"/>
      <c r="W726" s="2"/>
      <c r="X726" s="23"/>
      <c r="Y726" s="7">
        <v>1320</v>
      </c>
      <c r="Z726" s="17">
        <f t="shared" si="18"/>
        <v>0</v>
      </c>
      <c r="AA726" s="2" t="s">
        <v>39</v>
      </c>
      <c r="AB726" s="2" t="s">
        <v>40</v>
      </c>
      <c r="AC726" s="2" t="s">
        <v>41</v>
      </c>
      <c r="AD726" s="2" t="s">
        <v>42</v>
      </c>
      <c r="AE726" s="2" t="s">
        <v>43</v>
      </c>
      <c r="AF726" s="2"/>
      <c r="AG726" s="4"/>
    </row>
    <row r="727" spans="1:33" x14ac:dyDescent="0.25">
      <c r="A727" s="2">
        <v>2007</v>
      </c>
      <c r="B727" s="2">
        <v>336</v>
      </c>
      <c r="C727" s="2" t="s">
        <v>865</v>
      </c>
      <c r="D727" s="2" t="s">
        <v>866</v>
      </c>
      <c r="E727" s="2" t="s">
        <v>867</v>
      </c>
      <c r="F727" s="2" t="s">
        <v>868</v>
      </c>
      <c r="G727" s="2" t="s">
        <v>869</v>
      </c>
      <c r="H727" s="2" t="s">
        <v>152</v>
      </c>
      <c r="I727" s="2" t="s">
        <v>393</v>
      </c>
      <c r="J727" s="2" t="s">
        <v>206</v>
      </c>
      <c r="K727" s="2" t="s">
        <v>872</v>
      </c>
      <c r="L727" s="2" t="s">
        <v>4635</v>
      </c>
      <c r="M727" s="2"/>
      <c r="N727" s="3">
        <v>39188</v>
      </c>
      <c r="O727" s="2" t="s">
        <v>780</v>
      </c>
      <c r="P727" s="2" t="s">
        <v>809</v>
      </c>
      <c r="Q727" s="2"/>
      <c r="R727" s="2"/>
      <c r="S727" s="2"/>
      <c r="T727" s="2"/>
      <c r="U727" s="2"/>
      <c r="V727" s="2"/>
      <c r="W727" s="2"/>
      <c r="X727" s="23"/>
      <c r="Y727" s="7">
        <v>1320</v>
      </c>
      <c r="Z727" s="17">
        <f t="shared" si="18"/>
        <v>0</v>
      </c>
      <c r="AA727" s="2" t="s">
        <v>39</v>
      </c>
      <c r="AB727" s="2" t="s">
        <v>275</v>
      </c>
      <c r="AC727" s="2" t="s">
        <v>41</v>
      </c>
      <c r="AD727" s="2" t="s">
        <v>42</v>
      </c>
      <c r="AE727" s="2" t="s">
        <v>43</v>
      </c>
      <c r="AF727" s="2"/>
      <c r="AG727" s="4"/>
    </row>
    <row r="728" spans="1:33" x14ac:dyDescent="0.25">
      <c r="A728" s="2">
        <v>2007</v>
      </c>
      <c r="B728" s="2">
        <v>337</v>
      </c>
      <c r="C728" s="2" t="s">
        <v>865</v>
      </c>
      <c r="D728" s="2" t="s">
        <v>866</v>
      </c>
      <c r="E728" s="2" t="s">
        <v>867</v>
      </c>
      <c r="F728" s="2" t="s">
        <v>868</v>
      </c>
      <c r="G728" s="2" t="s">
        <v>869</v>
      </c>
      <c r="H728" s="2" t="s">
        <v>152</v>
      </c>
      <c r="I728" s="2" t="s">
        <v>393</v>
      </c>
      <c r="J728" s="2" t="s">
        <v>291</v>
      </c>
      <c r="K728" s="2" t="s">
        <v>872</v>
      </c>
      <c r="L728" s="2" t="s">
        <v>4635</v>
      </c>
      <c r="M728" s="2"/>
      <c r="N728" s="3">
        <v>39189</v>
      </c>
      <c r="O728" s="2" t="s">
        <v>780</v>
      </c>
      <c r="P728" s="2" t="s">
        <v>809</v>
      </c>
      <c r="Q728" s="2"/>
      <c r="R728" s="2"/>
      <c r="S728" s="2"/>
      <c r="T728" s="2"/>
      <c r="U728" s="2"/>
      <c r="V728" s="2"/>
      <c r="W728" s="2"/>
      <c r="X728" s="23"/>
      <c r="Y728" s="7">
        <v>1320</v>
      </c>
      <c r="Z728" s="17">
        <f t="shared" si="18"/>
        <v>0</v>
      </c>
      <c r="AA728" s="2" t="s">
        <v>39</v>
      </c>
      <c r="AB728" s="2" t="s">
        <v>275</v>
      </c>
      <c r="AC728" s="2" t="s">
        <v>41</v>
      </c>
      <c r="AD728" s="2" t="s">
        <v>42</v>
      </c>
      <c r="AE728" s="2" t="s">
        <v>43</v>
      </c>
      <c r="AF728" s="2"/>
      <c r="AG728" s="4"/>
    </row>
    <row r="729" spans="1:33" x14ac:dyDescent="0.25">
      <c r="A729" s="2">
        <v>2007</v>
      </c>
      <c r="B729" s="2">
        <v>338</v>
      </c>
      <c r="C729" s="2" t="s">
        <v>865</v>
      </c>
      <c r="D729" s="2" t="s">
        <v>866</v>
      </c>
      <c r="E729" s="2" t="s">
        <v>867</v>
      </c>
      <c r="F729" s="2" t="s">
        <v>868</v>
      </c>
      <c r="G729" s="2" t="s">
        <v>869</v>
      </c>
      <c r="H729" s="2" t="s">
        <v>152</v>
      </c>
      <c r="I729" s="2" t="s">
        <v>393</v>
      </c>
      <c r="J729" s="2" t="s">
        <v>291</v>
      </c>
      <c r="K729" s="2" t="s">
        <v>872</v>
      </c>
      <c r="L729" s="2" t="s">
        <v>4635</v>
      </c>
      <c r="M729" s="2"/>
      <c r="N729" s="3">
        <v>39189</v>
      </c>
      <c r="O729" s="2" t="s">
        <v>780</v>
      </c>
      <c r="P729" s="2" t="s">
        <v>809</v>
      </c>
      <c r="Q729" s="2"/>
      <c r="R729" s="2"/>
      <c r="S729" s="2"/>
      <c r="T729" s="2"/>
      <c r="U729" s="2"/>
      <c r="V729" s="2"/>
      <c r="W729" s="2"/>
      <c r="X729" s="23"/>
      <c r="Y729" s="7">
        <v>1320</v>
      </c>
      <c r="Z729" s="17">
        <f t="shared" si="18"/>
        <v>0</v>
      </c>
      <c r="AA729" s="2" t="s">
        <v>39</v>
      </c>
      <c r="AB729" s="2" t="s">
        <v>40</v>
      </c>
      <c r="AC729" s="2" t="s">
        <v>41</v>
      </c>
      <c r="AD729" s="2" t="s">
        <v>42</v>
      </c>
      <c r="AE729" s="2" t="s">
        <v>43</v>
      </c>
      <c r="AF729" s="2"/>
      <c r="AG729" s="4"/>
    </row>
    <row r="730" spans="1:33" x14ac:dyDescent="0.25">
      <c r="A730" s="2">
        <v>2007</v>
      </c>
      <c r="B730" s="2">
        <v>339</v>
      </c>
      <c r="C730" s="2" t="s">
        <v>865</v>
      </c>
      <c r="D730" s="2" t="s">
        <v>866</v>
      </c>
      <c r="E730" s="2" t="s">
        <v>867</v>
      </c>
      <c r="F730" s="2" t="s">
        <v>868</v>
      </c>
      <c r="G730" s="2" t="s">
        <v>869</v>
      </c>
      <c r="H730" s="2" t="s">
        <v>152</v>
      </c>
      <c r="I730" s="2" t="s">
        <v>393</v>
      </c>
      <c r="J730" s="2" t="s">
        <v>293</v>
      </c>
      <c r="K730" s="2" t="s">
        <v>872</v>
      </c>
      <c r="L730" s="2" t="s">
        <v>4635</v>
      </c>
      <c r="M730" s="2"/>
      <c r="N730" s="3">
        <v>39190</v>
      </c>
      <c r="O730" s="2" t="s">
        <v>780</v>
      </c>
      <c r="P730" s="2" t="s">
        <v>809</v>
      </c>
      <c r="Q730" s="2"/>
      <c r="R730" s="2"/>
      <c r="S730" s="2"/>
      <c r="T730" s="2"/>
      <c r="U730" s="2"/>
      <c r="V730" s="2"/>
      <c r="W730" s="2"/>
      <c r="X730" s="23"/>
      <c r="Y730" s="7">
        <v>1320</v>
      </c>
      <c r="Z730" s="17">
        <f t="shared" si="18"/>
        <v>0</v>
      </c>
      <c r="AA730" s="2" t="s">
        <v>39</v>
      </c>
      <c r="AB730" s="2" t="s">
        <v>275</v>
      </c>
      <c r="AC730" s="2" t="s">
        <v>41</v>
      </c>
      <c r="AD730" s="2" t="s">
        <v>42</v>
      </c>
      <c r="AE730" s="2" t="s">
        <v>43</v>
      </c>
      <c r="AF730" s="2"/>
      <c r="AG730" s="4"/>
    </row>
    <row r="731" spans="1:33" x14ac:dyDescent="0.25">
      <c r="A731" s="2">
        <v>2007</v>
      </c>
      <c r="B731" s="2">
        <v>340</v>
      </c>
      <c r="C731" s="2" t="s">
        <v>865</v>
      </c>
      <c r="D731" s="2" t="s">
        <v>866</v>
      </c>
      <c r="E731" s="2" t="s">
        <v>867</v>
      </c>
      <c r="F731" s="2" t="s">
        <v>868</v>
      </c>
      <c r="G731" s="2" t="s">
        <v>869</v>
      </c>
      <c r="H731" s="2" t="s">
        <v>152</v>
      </c>
      <c r="I731" s="2" t="s">
        <v>393</v>
      </c>
      <c r="J731" s="2" t="s">
        <v>293</v>
      </c>
      <c r="K731" s="2" t="s">
        <v>872</v>
      </c>
      <c r="L731" s="2" t="s">
        <v>4635</v>
      </c>
      <c r="M731" s="2"/>
      <c r="N731" s="3">
        <v>39190</v>
      </c>
      <c r="O731" s="2" t="s">
        <v>780</v>
      </c>
      <c r="P731" s="2" t="s">
        <v>809</v>
      </c>
      <c r="Q731" s="2"/>
      <c r="R731" s="2"/>
      <c r="S731" s="2"/>
      <c r="T731" s="2"/>
      <c r="U731" s="2"/>
      <c r="V731" s="2"/>
      <c r="W731" s="2"/>
      <c r="X731" s="23"/>
      <c r="Y731" s="7">
        <v>1320</v>
      </c>
      <c r="Z731" s="17">
        <f t="shared" si="18"/>
        <v>0</v>
      </c>
      <c r="AA731" s="2" t="s">
        <v>39</v>
      </c>
      <c r="AB731" s="2" t="s">
        <v>40</v>
      </c>
      <c r="AC731" s="2" t="s">
        <v>41</v>
      </c>
      <c r="AD731" s="2" t="s">
        <v>42</v>
      </c>
      <c r="AE731" s="2" t="s">
        <v>43</v>
      </c>
      <c r="AF731" s="2"/>
      <c r="AG731" s="4"/>
    </row>
    <row r="732" spans="1:33" x14ac:dyDescent="0.25">
      <c r="A732" s="2">
        <v>2007</v>
      </c>
      <c r="B732" s="2">
        <v>341</v>
      </c>
      <c r="C732" s="2" t="s">
        <v>865</v>
      </c>
      <c r="D732" s="2" t="s">
        <v>866</v>
      </c>
      <c r="E732" s="2" t="s">
        <v>867</v>
      </c>
      <c r="F732" s="2" t="s">
        <v>868</v>
      </c>
      <c r="G732" s="2" t="s">
        <v>869</v>
      </c>
      <c r="H732" s="2" t="s">
        <v>152</v>
      </c>
      <c r="I732" s="2" t="s">
        <v>393</v>
      </c>
      <c r="J732" s="2" t="s">
        <v>394</v>
      </c>
      <c r="K732" s="2" t="s">
        <v>872</v>
      </c>
      <c r="L732" s="2" t="s">
        <v>4635</v>
      </c>
      <c r="M732" s="2"/>
      <c r="N732" s="3">
        <v>39190</v>
      </c>
      <c r="O732" s="2" t="s">
        <v>780</v>
      </c>
      <c r="P732" s="2" t="s">
        <v>809</v>
      </c>
      <c r="Q732" s="2"/>
      <c r="R732" s="2"/>
      <c r="S732" s="2"/>
      <c r="T732" s="2"/>
      <c r="U732" s="2"/>
      <c r="V732" s="2"/>
      <c r="W732" s="2"/>
      <c r="X732" s="23"/>
      <c r="Y732" s="7">
        <v>1320</v>
      </c>
      <c r="Z732" s="17">
        <f t="shared" si="18"/>
        <v>0</v>
      </c>
      <c r="AA732" s="2" t="s">
        <v>39</v>
      </c>
      <c r="AB732" s="2" t="s">
        <v>275</v>
      </c>
      <c r="AC732" s="2" t="s">
        <v>41</v>
      </c>
      <c r="AD732" s="2" t="s">
        <v>42</v>
      </c>
      <c r="AE732" s="2" t="s">
        <v>43</v>
      </c>
      <c r="AF732" s="2"/>
      <c r="AG732" s="4"/>
    </row>
    <row r="733" spans="1:33" x14ac:dyDescent="0.25">
      <c r="A733" s="2">
        <v>2007</v>
      </c>
      <c r="B733" s="2">
        <v>342</v>
      </c>
      <c r="C733" s="2" t="s">
        <v>865</v>
      </c>
      <c r="D733" s="2" t="s">
        <v>866</v>
      </c>
      <c r="E733" s="2" t="s">
        <v>867</v>
      </c>
      <c r="F733" s="2" t="s">
        <v>868</v>
      </c>
      <c r="G733" s="2" t="s">
        <v>869</v>
      </c>
      <c r="H733" s="2" t="s">
        <v>152</v>
      </c>
      <c r="I733" s="2" t="s">
        <v>393</v>
      </c>
      <c r="J733" s="2" t="s">
        <v>394</v>
      </c>
      <c r="K733" s="2" t="s">
        <v>872</v>
      </c>
      <c r="L733" s="2" t="s">
        <v>4635</v>
      </c>
      <c r="M733" s="2"/>
      <c r="N733" s="3">
        <v>39190</v>
      </c>
      <c r="O733" s="2" t="s">
        <v>780</v>
      </c>
      <c r="P733" s="2" t="s">
        <v>809</v>
      </c>
      <c r="Q733" s="2"/>
      <c r="R733" s="2"/>
      <c r="S733" s="2"/>
      <c r="T733" s="2"/>
      <c r="U733" s="2"/>
      <c r="V733" s="2"/>
      <c r="W733" s="2"/>
      <c r="X733" s="23"/>
      <c r="Y733" s="7">
        <v>1320</v>
      </c>
      <c r="Z733" s="17">
        <f t="shared" si="18"/>
        <v>0</v>
      </c>
      <c r="AA733" s="2" t="s">
        <v>39</v>
      </c>
      <c r="AB733" s="2" t="s">
        <v>40</v>
      </c>
      <c r="AC733" s="2" t="s">
        <v>41</v>
      </c>
      <c r="AD733" s="2" t="s">
        <v>42</v>
      </c>
      <c r="AE733" s="2" t="s">
        <v>43</v>
      </c>
      <c r="AF733" s="2"/>
      <c r="AG733" s="4"/>
    </row>
    <row r="734" spans="1:33" x14ac:dyDescent="0.25">
      <c r="A734" s="2">
        <v>2007</v>
      </c>
      <c r="B734" s="2">
        <v>343</v>
      </c>
      <c r="C734" s="2" t="s">
        <v>865</v>
      </c>
      <c r="D734" s="2" t="s">
        <v>866</v>
      </c>
      <c r="E734" s="2" t="s">
        <v>867</v>
      </c>
      <c r="F734" s="2" t="s">
        <v>868</v>
      </c>
      <c r="G734" s="2" t="s">
        <v>869</v>
      </c>
      <c r="H734" s="2" t="s">
        <v>152</v>
      </c>
      <c r="I734" s="2" t="s">
        <v>393</v>
      </c>
      <c r="J734" s="2" t="s">
        <v>347</v>
      </c>
      <c r="K734" s="2" t="s">
        <v>872</v>
      </c>
      <c r="L734" s="2" t="s">
        <v>4635</v>
      </c>
      <c r="M734" s="2"/>
      <c r="N734" s="3">
        <v>39191</v>
      </c>
      <c r="O734" s="2" t="s">
        <v>780</v>
      </c>
      <c r="P734" s="2" t="s">
        <v>809</v>
      </c>
      <c r="Q734" s="2"/>
      <c r="R734" s="2"/>
      <c r="S734" s="2"/>
      <c r="T734" s="2"/>
      <c r="U734" s="2"/>
      <c r="V734" s="2"/>
      <c r="W734" s="2"/>
      <c r="X734" s="23"/>
      <c r="Y734" s="7">
        <v>1320</v>
      </c>
      <c r="Z734" s="17">
        <f t="shared" si="18"/>
        <v>0</v>
      </c>
      <c r="AA734" s="2" t="s">
        <v>39</v>
      </c>
      <c r="AB734" s="2" t="s">
        <v>275</v>
      </c>
      <c r="AC734" s="2" t="s">
        <v>41</v>
      </c>
      <c r="AD734" s="2" t="s">
        <v>42</v>
      </c>
      <c r="AE734" s="2" t="s">
        <v>43</v>
      </c>
      <c r="AF734" s="2"/>
      <c r="AG734" s="4"/>
    </row>
    <row r="735" spans="1:33" x14ac:dyDescent="0.25">
      <c r="A735" s="2">
        <v>2007</v>
      </c>
      <c r="B735" s="2">
        <v>344</v>
      </c>
      <c r="C735" s="2" t="s">
        <v>865</v>
      </c>
      <c r="D735" s="2" t="s">
        <v>866</v>
      </c>
      <c r="E735" s="2" t="s">
        <v>867</v>
      </c>
      <c r="F735" s="2" t="s">
        <v>868</v>
      </c>
      <c r="G735" s="2" t="s">
        <v>869</v>
      </c>
      <c r="H735" s="2" t="s">
        <v>152</v>
      </c>
      <c r="I735" s="2" t="s">
        <v>393</v>
      </c>
      <c r="J735" s="2" t="s">
        <v>347</v>
      </c>
      <c r="K735" s="2" t="s">
        <v>872</v>
      </c>
      <c r="L735" s="2" t="s">
        <v>4635</v>
      </c>
      <c r="M735" s="2"/>
      <c r="N735" s="3">
        <v>39191</v>
      </c>
      <c r="O735" s="2" t="s">
        <v>780</v>
      </c>
      <c r="P735" s="2" t="s">
        <v>809</v>
      </c>
      <c r="Q735" s="2"/>
      <c r="R735" s="2"/>
      <c r="S735" s="2"/>
      <c r="T735" s="2"/>
      <c r="U735" s="2"/>
      <c r="V735" s="2"/>
      <c r="W735" s="2"/>
      <c r="X735" s="23"/>
      <c r="Y735" s="7">
        <v>1320</v>
      </c>
      <c r="Z735" s="17">
        <f t="shared" si="18"/>
        <v>0</v>
      </c>
      <c r="AA735" s="2" t="s">
        <v>39</v>
      </c>
      <c r="AB735" s="2" t="s">
        <v>40</v>
      </c>
      <c r="AC735" s="2" t="s">
        <v>41</v>
      </c>
      <c r="AD735" s="2" t="s">
        <v>42</v>
      </c>
      <c r="AE735" s="2" t="s">
        <v>43</v>
      </c>
      <c r="AF735" s="2"/>
      <c r="AG735" s="4"/>
    </row>
    <row r="736" spans="1:33" x14ac:dyDescent="0.25">
      <c r="A736" s="2">
        <v>2007</v>
      </c>
      <c r="B736" s="2">
        <v>345</v>
      </c>
      <c r="C736" s="2" t="s">
        <v>865</v>
      </c>
      <c r="D736" s="2" t="s">
        <v>866</v>
      </c>
      <c r="E736" s="2" t="s">
        <v>867</v>
      </c>
      <c r="F736" s="2" t="s">
        <v>868</v>
      </c>
      <c r="G736" s="2" t="s">
        <v>869</v>
      </c>
      <c r="H736" s="2" t="s">
        <v>152</v>
      </c>
      <c r="I736" s="2" t="s">
        <v>393</v>
      </c>
      <c r="J736" s="2" t="s">
        <v>411</v>
      </c>
      <c r="K736" s="2" t="s">
        <v>872</v>
      </c>
      <c r="L736" s="2" t="s">
        <v>4635</v>
      </c>
      <c r="M736" s="2"/>
      <c r="N736" s="3">
        <v>39191</v>
      </c>
      <c r="O736" s="2" t="s">
        <v>780</v>
      </c>
      <c r="P736" s="2" t="s">
        <v>809</v>
      </c>
      <c r="Q736" s="2"/>
      <c r="R736" s="2"/>
      <c r="S736" s="2"/>
      <c r="T736" s="2"/>
      <c r="U736" s="2"/>
      <c r="V736" s="2"/>
      <c r="W736" s="2"/>
      <c r="X736" s="23"/>
      <c r="Y736" s="7">
        <v>1320</v>
      </c>
      <c r="Z736" s="17">
        <f t="shared" si="18"/>
        <v>0</v>
      </c>
      <c r="AA736" s="2" t="s">
        <v>39</v>
      </c>
      <c r="AB736" s="2" t="s">
        <v>275</v>
      </c>
      <c r="AC736" s="2" t="s">
        <v>41</v>
      </c>
      <c r="AD736" s="2" t="s">
        <v>42</v>
      </c>
      <c r="AE736" s="2" t="s">
        <v>43</v>
      </c>
      <c r="AF736" s="2"/>
      <c r="AG736" s="4"/>
    </row>
    <row r="737" spans="1:33" x14ac:dyDescent="0.25">
      <c r="A737" s="2">
        <v>2007</v>
      </c>
      <c r="B737" s="2">
        <v>346</v>
      </c>
      <c r="C737" s="2" t="s">
        <v>865</v>
      </c>
      <c r="D737" s="2" t="s">
        <v>866</v>
      </c>
      <c r="E737" s="2" t="s">
        <v>867</v>
      </c>
      <c r="F737" s="2" t="s">
        <v>868</v>
      </c>
      <c r="G737" s="2" t="s">
        <v>869</v>
      </c>
      <c r="H737" s="2" t="s">
        <v>152</v>
      </c>
      <c r="I737" s="2" t="s">
        <v>393</v>
      </c>
      <c r="J737" s="2" t="s">
        <v>411</v>
      </c>
      <c r="K737" s="2" t="s">
        <v>872</v>
      </c>
      <c r="L737" s="2" t="s">
        <v>4635</v>
      </c>
      <c r="M737" s="2"/>
      <c r="N737" s="3">
        <v>39191</v>
      </c>
      <c r="O737" s="2" t="s">
        <v>780</v>
      </c>
      <c r="P737" s="2" t="s">
        <v>809</v>
      </c>
      <c r="Q737" s="2"/>
      <c r="R737" s="2"/>
      <c r="S737" s="2"/>
      <c r="T737" s="2"/>
      <c r="U737" s="2"/>
      <c r="V737" s="2"/>
      <c r="W737" s="2"/>
      <c r="X737" s="23"/>
      <c r="Y737" s="7">
        <v>1320</v>
      </c>
      <c r="Z737" s="17">
        <f t="shared" si="18"/>
        <v>0</v>
      </c>
      <c r="AA737" s="2" t="s">
        <v>39</v>
      </c>
      <c r="AB737" s="2" t="s">
        <v>40</v>
      </c>
      <c r="AC737" s="2" t="s">
        <v>41</v>
      </c>
      <c r="AD737" s="2" t="s">
        <v>42</v>
      </c>
      <c r="AE737" s="2" t="s">
        <v>43</v>
      </c>
      <c r="AF737" s="2"/>
      <c r="AG737" s="4"/>
    </row>
    <row r="738" spans="1:33" x14ac:dyDescent="0.25">
      <c r="A738" s="2">
        <v>2009</v>
      </c>
      <c r="B738" s="2">
        <v>3</v>
      </c>
      <c r="C738" s="2" t="s">
        <v>865</v>
      </c>
      <c r="D738" s="2" t="s">
        <v>866</v>
      </c>
      <c r="E738" s="2" t="s">
        <v>867</v>
      </c>
      <c r="F738" s="2" t="s">
        <v>868</v>
      </c>
      <c r="G738" s="2" t="s">
        <v>869</v>
      </c>
      <c r="H738" s="2" t="s">
        <v>152</v>
      </c>
      <c r="I738" s="2" t="s">
        <v>393</v>
      </c>
      <c r="J738" s="2" t="s">
        <v>289</v>
      </c>
      <c r="K738" s="2" t="s">
        <v>872</v>
      </c>
      <c r="L738" s="2" t="s">
        <v>4635</v>
      </c>
      <c r="M738" s="2"/>
      <c r="N738" s="3">
        <v>39980</v>
      </c>
      <c r="O738" s="2" t="s">
        <v>780</v>
      </c>
      <c r="P738" s="2" t="s">
        <v>1031</v>
      </c>
      <c r="Q738" s="2"/>
      <c r="R738" s="2"/>
      <c r="S738" s="2"/>
      <c r="T738" s="2"/>
      <c r="U738" s="2"/>
      <c r="V738" s="2"/>
      <c r="W738" s="2"/>
      <c r="X738" s="23"/>
      <c r="Y738" s="7">
        <v>1320</v>
      </c>
      <c r="Z738" s="17">
        <f t="shared" si="18"/>
        <v>0</v>
      </c>
      <c r="AA738" s="2" t="s">
        <v>351</v>
      </c>
      <c r="AB738" s="2" t="s">
        <v>275</v>
      </c>
      <c r="AC738" s="2" t="s">
        <v>41</v>
      </c>
      <c r="AD738" s="2" t="s">
        <v>42</v>
      </c>
      <c r="AE738" s="2" t="s">
        <v>43</v>
      </c>
      <c r="AF738" s="2"/>
      <c r="AG738" s="4"/>
    </row>
    <row r="739" spans="1:33" x14ac:dyDescent="0.25">
      <c r="A739" s="2">
        <v>2009</v>
      </c>
      <c r="B739" s="2">
        <v>4</v>
      </c>
      <c r="C739" s="2" t="s">
        <v>865</v>
      </c>
      <c r="D739" s="2" t="s">
        <v>866</v>
      </c>
      <c r="E739" s="2" t="s">
        <v>867</v>
      </c>
      <c r="F739" s="2" t="s">
        <v>868</v>
      </c>
      <c r="G739" s="2" t="s">
        <v>869</v>
      </c>
      <c r="H739" s="2" t="s">
        <v>152</v>
      </c>
      <c r="I739" s="2" t="s">
        <v>393</v>
      </c>
      <c r="J739" s="2" t="s">
        <v>289</v>
      </c>
      <c r="K739" s="2" t="s">
        <v>872</v>
      </c>
      <c r="L739" s="2" t="s">
        <v>4635</v>
      </c>
      <c r="M739" s="2"/>
      <c r="N739" s="3">
        <v>39980</v>
      </c>
      <c r="O739" s="2" t="s">
        <v>780</v>
      </c>
      <c r="P739" s="2" t="s">
        <v>1031</v>
      </c>
      <c r="Q739" s="2"/>
      <c r="R739" s="2"/>
      <c r="S739" s="2"/>
      <c r="T739" s="2"/>
      <c r="U739" s="2"/>
      <c r="V739" s="2"/>
      <c r="W739" s="2"/>
      <c r="X739" s="23"/>
      <c r="Y739" s="7">
        <v>1320</v>
      </c>
      <c r="Z739" s="17">
        <f t="shared" si="18"/>
        <v>0</v>
      </c>
      <c r="AA739" s="2" t="s">
        <v>351</v>
      </c>
      <c r="AB739" s="2" t="s">
        <v>40</v>
      </c>
      <c r="AC739" s="2" t="s">
        <v>41</v>
      </c>
      <c r="AD739" s="2" t="s">
        <v>42</v>
      </c>
      <c r="AE739" s="2" t="s">
        <v>43</v>
      </c>
      <c r="AF739" s="2"/>
      <c r="AG739" s="4"/>
    </row>
    <row r="740" spans="1:33" x14ac:dyDescent="0.25">
      <c r="A740" s="2">
        <v>2009</v>
      </c>
      <c r="B740" s="2">
        <v>5</v>
      </c>
      <c r="C740" s="2" t="s">
        <v>865</v>
      </c>
      <c r="D740" s="2" t="s">
        <v>866</v>
      </c>
      <c r="E740" s="2" t="s">
        <v>867</v>
      </c>
      <c r="F740" s="2" t="s">
        <v>868</v>
      </c>
      <c r="G740" s="2" t="s">
        <v>869</v>
      </c>
      <c r="H740" s="2" t="s">
        <v>152</v>
      </c>
      <c r="I740" s="2" t="s">
        <v>393</v>
      </c>
      <c r="J740" s="2" t="s">
        <v>291</v>
      </c>
      <c r="K740" s="2" t="s">
        <v>872</v>
      </c>
      <c r="L740" s="2" t="s">
        <v>4635</v>
      </c>
      <c r="M740" s="2"/>
      <c r="N740" s="3">
        <v>39980</v>
      </c>
      <c r="O740" s="2" t="s">
        <v>780</v>
      </c>
      <c r="P740" s="2" t="s">
        <v>1031</v>
      </c>
      <c r="Q740" s="2"/>
      <c r="R740" s="2"/>
      <c r="S740" s="2"/>
      <c r="T740" s="2"/>
      <c r="U740" s="2"/>
      <c r="V740" s="2"/>
      <c r="W740" s="2"/>
      <c r="X740" s="23"/>
      <c r="Y740" s="7">
        <v>1320</v>
      </c>
      <c r="Z740" s="17">
        <f t="shared" si="18"/>
        <v>0</v>
      </c>
      <c r="AA740" s="2" t="s">
        <v>351</v>
      </c>
      <c r="AB740" s="2" t="s">
        <v>275</v>
      </c>
      <c r="AC740" s="2" t="s">
        <v>41</v>
      </c>
      <c r="AD740" s="2" t="s">
        <v>42</v>
      </c>
      <c r="AE740" s="2" t="s">
        <v>43</v>
      </c>
      <c r="AF740" s="2"/>
      <c r="AG740" s="4"/>
    </row>
    <row r="741" spans="1:33" x14ac:dyDescent="0.25">
      <c r="A741" s="2">
        <v>2009</v>
      </c>
      <c r="B741" s="2">
        <v>6</v>
      </c>
      <c r="C741" s="2" t="s">
        <v>865</v>
      </c>
      <c r="D741" s="2" t="s">
        <v>866</v>
      </c>
      <c r="E741" s="2" t="s">
        <v>867</v>
      </c>
      <c r="F741" s="2" t="s">
        <v>868</v>
      </c>
      <c r="G741" s="2" t="s">
        <v>869</v>
      </c>
      <c r="H741" s="2" t="s">
        <v>152</v>
      </c>
      <c r="I741" s="2" t="s">
        <v>393</v>
      </c>
      <c r="J741" s="2" t="s">
        <v>291</v>
      </c>
      <c r="K741" s="2" t="s">
        <v>872</v>
      </c>
      <c r="L741" s="2" t="s">
        <v>4635</v>
      </c>
      <c r="M741" s="2"/>
      <c r="N741" s="3">
        <v>39980</v>
      </c>
      <c r="O741" s="2" t="s">
        <v>780</v>
      </c>
      <c r="P741" s="2" t="s">
        <v>1031</v>
      </c>
      <c r="Q741" s="2"/>
      <c r="R741" s="2"/>
      <c r="S741" s="2"/>
      <c r="T741" s="2"/>
      <c r="U741" s="2"/>
      <c r="V741" s="2"/>
      <c r="W741" s="2"/>
      <c r="X741" s="23"/>
      <c r="Y741" s="7">
        <v>1320</v>
      </c>
      <c r="Z741" s="17">
        <f t="shared" si="18"/>
        <v>0</v>
      </c>
      <c r="AA741" s="2" t="s">
        <v>351</v>
      </c>
      <c r="AB741" s="2" t="s">
        <v>40</v>
      </c>
      <c r="AC741" s="2" t="s">
        <v>41</v>
      </c>
      <c r="AD741" s="2" t="s">
        <v>42</v>
      </c>
      <c r="AE741" s="2" t="s">
        <v>43</v>
      </c>
      <c r="AF741" s="2"/>
      <c r="AG741" s="4"/>
    </row>
    <row r="742" spans="1:33" x14ac:dyDescent="0.25">
      <c r="A742" s="2">
        <v>2009</v>
      </c>
      <c r="B742" s="2">
        <v>7</v>
      </c>
      <c r="C742" s="2" t="s">
        <v>865</v>
      </c>
      <c r="D742" s="2" t="s">
        <v>866</v>
      </c>
      <c r="E742" s="2" t="s">
        <v>867</v>
      </c>
      <c r="F742" s="2" t="s">
        <v>868</v>
      </c>
      <c r="G742" s="2" t="s">
        <v>869</v>
      </c>
      <c r="H742" s="2" t="s">
        <v>152</v>
      </c>
      <c r="I742" s="2" t="s">
        <v>393</v>
      </c>
      <c r="J742" s="2" t="s">
        <v>293</v>
      </c>
      <c r="K742" s="2" t="s">
        <v>872</v>
      </c>
      <c r="L742" s="2" t="s">
        <v>4635</v>
      </c>
      <c r="M742" s="2"/>
      <c r="N742" s="3">
        <v>39981</v>
      </c>
      <c r="O742" s="2" t="s">
        <v>780</v>
      </c>
      <c r="P742" s="2" t="s">
        <v>1031</v>
      </c>
      <c r="Q742" s="2"/>
      <c r="R742" s="2"/>
      <c r="S742" s="2"/>
      <c r="T742" s="2"/>
      <c r="U742" s="2"/>
      <c r="V742" s="2"/>
      <c r="W742" s="2"/>
      <c r="X742" s="23"/>
      <c r="Y742" s="7">
        <v>1320</v>
      </c>
      <c r="Z742" s="17">
        <f t="shared" si="18"/>
        <v>0</v>
      </c>
      <c r="AA742" s="2" t="s">
        <v>351</v>
      </c>
      <c r="AB742" s="2" t="s">
        <v>275</v>
      </c>
      <c r="AC742" s="2" t="s">
        <v>41</v>
      </c>
      <c r="AD742" s="2" t="s">
        <v>42</v>
      </c>
      <c r="AE742" s="2" t="s">
        <v>43</v>
      </c>
      <c r="AF742" s="2"/>
      <c r="AG742" s="4"/>
    </row>
    <row r="743" spans="1:33" x14ac:dyDescent="0.25">
      <c r="A743" s="2">
        <v>2009</v>
      </c>
      <c r="B743" s="2">
        <v>8</v>
      </c>
      <c r="C743" s="2" t="s">
        <v>865</v>
      </c>
      <c r="D743" s="2" t="s">
        <v>866</v>
      </c>
      <c r="E743" s="2" t="s">
        <v>867</v>
      </c>
      <c r="F743" s="2" t="s">
        <v>868</v>
      </c>
      <c r="G743" s="2" t="s">
        <v>869</v>
      </c>
      <c r="H743" s="2" t="s">
        <v>152</v>
      </c>
      <c r="I743" s="2" t="s">
        <v>393</v>
      </c>
      <c r="J743" s="2" t="s">
        <v>293</v>
      </c>
      <c r="K743" s="2" t="s">
        <v>872</v>
      </c>
      <c r="L743" s="2" t="s">
        <v>4635</v>
      </c>
      <c r="M743" s="2"/>
      <c r="N743" s="3">
        <v>39981</v>
      </c>
      <c r="O743" s="2" t="s">
        <v>780</v>
      </c>
      <c r="P743" s="2" t="s">
        <v>1031</v>
      </c>
      <c r="Q743" s="2"/>
      <c r="R743" s="2"/>
      <c r="S743" s="2"/>
      <c r="T743" s="2"/>
      <c r="U743" s="2"/>
      <c r="V743" s="2"/>
      <c r="W743" s="2"/>
      <c r="X743" s="23"/>
      <c r="Y743" s="7">
        <v>1320</v>
      </c>
      <c r="Z743" s="17">
        <f t="shared" si="18"/>
        <v>0</v>
      </c>
      <c r="AA743" s="2" t="s">
        <v>351</v>
      </c>
      <c r="AB743" s="2" t="s">
        <v>40</v>
      </c>
      <c r="AC743" s="2" t="s">
        <v>41</v>
      </c>
      <c r="AD743" s="2" t="s">
        <v>42</v>
      </c>
      <c r="AE743" s="2" t="s">
        <v>43</v>
      </c>
      <c r="AF743" s="2"/>
      <c r="AG743" s="4"/>
    </row>
    <row r="744" spans="1:33" x14ac:dyDescent="0.25">
      <c r="A744" s="2">
        <v>2009</v>
      </c>
      <c r="B744" s="2">
        <v>9</v>
      </c>
      <c r="C744" s="2" t="s">
        <v>865</v>
      </c>
      <c r="D744" s="2" t="s">
        <v>866</v>
      </c>
      <c r="E744" s="2" t="s">
        <v>867</v>
      </c>
      <c r="F744" s="2" t="s">
        <v>868</v>
      </c>
      <c r="G744" s="2" t="s">
        <v>869</v>
      </c>
      <c r="H744" s="2" t="s">
        <v>152</v>
      </c>
      <c r="I744" s="2" t="s">
        <v>393</v>
      </c>
      <c r="J744" s="2" t="s">
        <v>340</v>
      </c>
      <c r="K744" s="2" t="s">
        <v>872</v>
      </c>
      <c r="L744" s="2" t="s">
        <v>4635</v>
      </c>
      <c r="M744" s="2"/>
      <c r="N744" s="3">
        <v>39981</v>
      </c>
      <c r="O744" s="2" t="s">
        <v>780</v>
      </c>
      <c r="P744" s="2" t="s">
        <v>1031</v>
      </c>
      <c r="Q744" s="2"/>
      <c r="R744" s="2"/>
      <c r="S744" s="2"/>
      <c r="T744" s="2"/>
      <c r="U744" s="2"/>
      <c r="V744" s="2"/>
      <c r="W744" s="2"/>
      <c r="X744" s="23"/>
      <c r="Y744" s="7">
        <v>1320</v>
      </c>
      <c r="Z744" s="17">
        <f t="shared" si="18"/>
        <v>0</v>
      </c>
      <c r="AA744" s="2" t="s">
        <v>351</v>
      </c>
      <c r="AB744" s="2" t="s">
        <v>275</v>
      </c>
      <c r="AC744" s="2" t="s">
        <v>41</v>
      </c>
      <c r="AD744" s="2" t="s">
        <v>42</v>
      </c>
      <c r="AE744" s="2" t="s">
        <v>43</v>
      </c>
      <c r="AF744" s="2"/>
      <c r="AG744" s="4"/>
    </row>
    <row r="745" spans="1:33" x14ac:dyDescent="0.25">
      <c r="A745" s="2">
        <v>2009</v>
      </c>
      <c r="B745" s="2">
        <v>10</v>
      </c>
      <c r="C745" s="2" t="s">
        <v>865</v>
      </c>
      <c r="D745" s="2" t="s">
        <v>866</v>
      </c>
      <c r="E745" s="2" t="s">
        <v>867</v>
      </c>
      <c r="F745" s="2" t="s">
        <v>868</v>
      </c>
      <c r="G745" s="2" t="s">
        <v>869</v>
      </c>
      <c r="H745" s="2" t="s">
        <v>152</v>
      </c>
      <c r="I745" s="2" t="s">
        <v>393</v>
      </c>
      <c r="J745" s="2" t="s">
        <v>340</v>
      </c>
      <c r="K745" s="2" t="s">
        <v>872</v>
      </c>
      <c r="L745" s="2" t="s">
        <v>4635</v>
      </c>
      <c r="M745" s="2"/>
      <c r="N745" s="3">
        <v>39981</v>
      </c>
      <c r="O745" s="2" t="s">
        <v>780</v>
      </c>
      <c r="P745" s="2" t="s">
        <v>1031</v>
      </c>
      <c r="Q745" s="2"/>
      <c r="R745" s="2"/>
      <c r="S745" s="2"/>
      <c r="T745" s="2"/>
      <c r="U745" s="2"/>
      <c r="V745" s="2"/>
      <c r="W745" s="2"/>
      <c r="X745" s="23"/>
      <c r="Y745" s="7">
        <v>1320</v>
      </c>
      <c r="Z745" s="17">
        <f t="shared" si="18"/>
        <v>0</v>
      </c>
      <c r="AA745" s="2" t="s">
        <v>351</v>
      </c>
      <c r="AB745" s="2" t="s">
        <v>40</v>
      </c>
      <c r="AC745" s="2" t="s">
        <v>41</v>
      </c>
      <c r="AD745" s="2" t="s">
        <v>42</v>
      </c>
      <c r="AE745" s="2" t="s">
        <v>43</v>
      </c>
      <c r="AF745" s="2"/>
      <c r="AG745" s="4"/>
    </row>
    <row r="746" spans="1:33" x14ac:dyDescent="0.25">
      <c r="A746" s="2">
        <v>2009</v>
      </c>
      <c r="B746" s="2">
        <v>11</v>
      </c>
      <c r="C746" s="2" t="s">
        <v>865</v>
      </c>
      <c r="D746" s="2" t="s">
        <v>866</v>
      </c>
      <c r="E746" s="2" t="s">
        <v>867</v>
      </c>
      <c r="F746" s="2" t="s">
        <v>868</v>
      </c>
      <c r="G746" s="2" t="s">
        <v>869</v>
      </c>
      <c r="H746" s="2" t="s">
        <v>152</v>
      </c>
      <c r="I746" s="2" t="s">
        <v>393</v>
      </c>
      <c r="J746" s="2" t="s">
        <v>394</v>
      </c>
      <c r="K746" s="2" t="s">
        <v>872</v>
      </c>
      <c r="L746" s="2" t="s">
        <v>4635</v>
      </c>
      <c r="M746" s="2"/>
      <c r="N746" s="3">
        <v>39982</v>
      </c>
      <c r="O746" s="2" t="s">
        <v>780</v>
      </c>
      <c r="P746" s="2" t="s">
        <v>1031</v>
      </c>
      <c r="Q746" s="2"/>
      <c r="R746" s="2"/>
      <c r="S746" s="2"/>
      <c r="T746" s="2"/>
      <c r="U746" s="2"/>
      <c r="V746" s="2"/>
      <c r="W746" s="2"/>
      <c r="X746" s="23"/>
      <c r="Y746" s="7">
        <v>1320</v>
      </c>
      <c r="Z746" s="17">
        <f t="shared" si="18"/>
        <v>0</v>
      </c>
      <c r="AA746" s="2" t="s">
        <v>351</v>
      </c>
      <c r="AB746" s="2" t="s">
        <v>275</v>
      </c>
      <c r="AC746" s="2" t="s">
        <v>41</v>
      </c>
      <c r="AD746" s="2" t="s">
        <v>42</v>
      </c>
      <c r="AE746" s="2" t="s">
        <v>43</v>
      </c>
      <c r="AF746" s="2"/>
      <c r="AG746" s="4"/>
    </row>
    <row r="747" spans="1:33" x14ac:dyDescent="0.25">
      <c r="A747" s="2">
        <v>2009</v>
      </c>
      <c r="B747" s="2">
        <v>12</v>
      </c>
      <c r="C747" s="2" t="s">
        <v>865</v>
      </c>
      <c r="D747" s="2" t="s">
        <v>866</v>
      </c>
      <c r="E747" s="2" t="s">
        <v>867</v>
      </c>
      <c r="F747" s="2" t="s">
        <v>868</v>
      </c>
      <c r="G747" s="2" t="s">
        <v>869</v>
      </c>
      <c r="H747" s="2" t="s">
        <v>152</v>
      </c>
      <c r="I747" s="2" t="s">
        <v>393</v>
      </c>
      <c r="J747" s="2" t="s">
        <v>394</v>
      </c>
      <c r="K747" s="2" t="s">
        <v>872</v>
      </c>
      <c r="L747" s="2" t="s">
        <v>4635</v>
      </c>
      <c r="M747" s="2"/>
      <c r="N747" s="3">
        <v>39982</v>
      </c>
      <c r="O747" s="2" t="s">
        <v>780</v>
      </c>
      <c r="P747" s="2" t="s">
        <v>1031</v>
      </c>
      <c r="Q747" s="2"/>
      <c r="R747" s="2"/>
      <c r="S747" s="2"/>
      <c r="T747" s="2"/>
      <c r="U747" s="2"/>
      <c r="V747" s="2"/>
      <c r="W747" s="2"/>
      <c r="X747" s="23"/>
      <c r="Y747" s="7">
        <v>1320</v>
      </c>
      <c r="Z747" s="17">
        <f t="shared" si="18"/>
        <v>0</v>
      </c>
      <c r="AA747" s="2" t="s">
        <v>351</v>
      </c>
      <c r="AB747" s="2" t="s">
        <v>40</v>
      </c>
      <c r="AC747" s="2" t="s">
        <v>41</v>
      </c>
      <c r="AD747" s="2" t="s">
        <v>42</v>
      </c>
      <c r="AE747" s="2" t="s">
        <v>43</v>
      </c>
      <c r="AF747" s="2"/>
      <c r="AG747" s="4"/>
    </row>
    <row r="748" spans="1:33" x14ac:dyDescent="0.25">
      <c r="A748" s="2">
        <v>2009</v>
      </c>
      <c r="B748" s="2">
        <v>13</v>
      </c>
      <c r="C748" s="2" t="s">
        <v>865</v>
      </c>
      <c r="D748" s="2" t="s">
        <v>866</v>
      </c>
      <c r="E748" s="2" t="s">
        <v>867</v>
      </c>
      <c r="F748" s="2" t="s">
        <v>868</v>
      </c>
      <c r="G748" s="2" t="s">
        <v>869</v>
      </c>
      <c r="H748" s="2" t="s">
        <v>152</v>
      </c>
      <c r="I748" s="2" t="s">
        <v>393</v>
      </c>
      <c r="J748" s="2" t="s">
        <v>347</v>
      </c>
      <c r="K748" s="2" t="s">
        <v>872</v>
      </c>
      <c r="L748" s="2" t="s">
        <v>4635</v>
      </c>
      <c r="M748" s="2"/>
      <c r="N748" s="3">
        <v>39982</v>
      </c>
      <c r="O748" s="2" t="s">
        <v>780</v>
      </c>
      <c r="P748" s="2" t="s">
        <v>1031</v>
      </c>
      <c r="Q748" s="2"/>
      <c r="R748" s="2"/>
      <c r="S748" s="2"/>
      <c r="T748" s="2"/>
      <c r="U748" s="2"/>
      <c r="V748" s="2"/>
      <c r="W748" s="2"/>
      <c r="X748" s="23"/>
      <c r="Y748" s="7">
        <v>1320</v>
      </c>
      <c r="Z748" s="17">
        <f t="shared" si="18"/>
        <v>0</v>
      </c>
      <c r="AA748" s="2" t="s">
        <v>351</v>
      </c>
      <c r="AB748" s="2" t="s">
        <v>40</v>
      </c>
      <c r="AC748" s="2" t="s">
        <v>41</v>
      </c>
      <c r="AD748" s="2" t="s">
        <v>42</v>
      </c>
      <c r="AE748" s="2" t="s">
        <v>43</v>
      </c>
      <c r="AF748" s="2"/>
      <c r="AG748" s="4"/>
    </row>
    <row r="749" spans="1:33" x14ac:dyDescent="0.25">
      <c r="A749" s="2">
        <v>2009</v>
      </c>
      <c r="B749" s="2">
        <v>14</v>
      </c>
      <c r="C749" s="2" t="s">
        <v>865</v>
      </c>
      <c r="D749" s="2" t="s">
        <v>866</v>
      </c>
      <c r="E749" s="2" t="s">
        <v>867</v>
      </c>
      <c r="F749" s="2" t="s">
        <v>868</v>
      </c>
      <c r="G749" s="2" t="s">
        <v>869</v>
      </c>
      <c r="H749" s="2" t="s">
        <v>152</v>
      </c>
      <c r="I749" s="2" t="s">
        <v>393</v>
      </c>
      <c r="J749" s="2" t="s">
        <v>347</v>
      </c>
      <c r="K749" s="2" t="s">
        <v>872</v>
      </c>
      <c r="L749" s="2" t="s">
        <v>4635</v>
      </c>
      <c r="M749" s="2"/>
      <c r="N749" s="3">
        <v>39982</v>
      </c>
      <c r="O749" s="2" t="s">
        <v>780</v>
      </c>
      <c r="P749" s="2" t="s">
        <v>1031</v>
      </c>
      <c r="Q749" s="2"/>
      <c r="R749" s="2"/>
      <c r="S749" s="2"/>
      <c r="T749" s="2"/>
      <c r="U749" s="2"/>
      <c r="V749" s="2"/>
      <c r="W749" s="2"/>
      <c r="X749" s="23"/>
      <c r="Y749" s="7">
        <v>1320</v>
      </c>
      <c r="Z749" s="17">
        <f t="shared" si="18"/>
        <v>0</v>
      </c>
      <c r="AA749" s="2" t="s">
        <v>351</v>
      </c>
      <c r="AB749" s="2" t="s">
        <v>275</v>
      </c>
      <c r="AC749" s="2" t="s">
        <v>41</v>
      </c>
      <c r="AD749" s="2" t="s">
        <v>42</v>
      </c>
      <c r="AE749" s="2" t="s">
        <v>43</v>
      </c>
      <c r="AF749" s="2"/>
      <c r="AG749" s="4"/>
    </row>
    <row r="750" spans="1:33" x14ac:dyDescent="0.25">
      <c r="A750" s="2">
        <v>2009</v>
      </c>
      <c r="B750" s="2">
        <v>21</v>
      </c>
      <c r="C750" s="2" t="s">
        <v>865</v>
      </c>
      <c r="D750" s="2" t="s">
        <v>866</v>
      </c>
      <c r="E750" s="2" t="s">
        <v>867</v>
      </c>
      <c r="F750" s="2" t="s">
        <v>868</v>
      </c>
      <c r="G750" s="2" t="s">
        <v>869</v>
      </c>
      <c r="H750" s="2" t="s">
        <v>152</v>
      </c>
      <c r="I750" s="2" t="s">
        <v>393</v>
      </c>
      <c r="J750" s="2" t="s">
        <v>69</v>
      </c>
      <c r="K750" s="2" t="s">
        <v>872</v>
      </c>
      <c r="L750" s="2" t="s">
        <v>4635</v>
      </c>
      <c r="M750" s="2"/>
      <c r="N750" s="3">
        <v>39988</v>
      </c>
      <c r="O750" s="2" t="s">
        <v>780</v>
      </c>
      <c r="P750" s="2" t="s">
        <v>1031</v>
      </c>
      <c r="Q750" s="2"/>
      <c r="R750" s="2"/>
      <c r="S750" s="2"/>
      <c r="T750" s="2"/>
      <c r="U750" s="2"/>
      <c r="V750" s="2"/>
      <c r="W750" s="2"/>
      <c r="X750" s="23"/>
      <c r="Y750" s="7">
        <v>1320</v>
      </c>
      <c r="Z750" s="17">
        <f t="shared" ref="Z750:Z781" si="19">X750*Y750*8760/1000000*1.1</f>
        <v>0</v>
      </c>
      <c r="AA750" s="2" t="s">
        <v>351</v>
      </c>
      <c r="AB750" s="2" t="s">
        <v>275</v>
      </c>
      <c r="AC750" s="2" t="s">
        <v>41</v>
      </c>
      <c r="AD750" s="2" t="s">
        <v>42</v>
      </c>
      <c r="AE750" s="2" t="s">
        <v>43</v>
      </c>
      <c r="AF750" s="2"/>
      <c r="AG750" s="4"/>
    </row>
    <row r="751" spans="1:33" x14ac:dyDescent="0.25">
      <c r="A751" s="2">
        <v>2009</v>
      </c>
      <c r="B751" s="2">
        <v>22</v>
      </c>
      <c r="C751" s="2" t="s">
        <v>865</v>
      </c>
      <c r="D751" s="2" t="s">
        <v>866</v>
      </c>
      <c r="E751" s="2" t="s">
        <v>867</v>
      </c>
      <c r="F751" s="2" t="s">
        <v>868</v>
      </c>
      <c r="G751" s="2" t="s">
        <v>869</v>
      </c>
      <c r="H751" s="2" t="s">
        <v>152</v>
      </c>
      <c r="I751" s="2" t="s">
        <v>393</v>
      </c>
      <c r="J751" s="2" t="s">
        <v>69</v>
      </c>
      <c r="K751" s="2" t="s">
        <v>872</v>
      </c>
      <c r="L751" s="2" t="s">
        <v>4635</v>
      </c>
      <c r="M751" s="2"/>
      <c r="N751" s="3">
        <v>39988</v>
      </c>
      <c r="O751" s="2" t="s">
        <v>780</v>
      </c>
      <c r="P751" s="2" t="s">
        <v>1031</v>
      </c>
      <c r="Q751" s="2"/>
      <c r="R751" s="2"/>
      <c r="S751" s="2"/>
      <c r="T751" s="2"/>
      <c r="U751" s="2"/>
      <c r="V751" s="2"/>
      <c r="W751" s="2"/>
      <c r="X751" s="23"/>
      <c r="Y751" s="7">
        <v>1320</v>
      </c>
      <c r="Z751" s="17">
        <f t="shared" si="19"/>
        <v>0</v>
      </c>
      <c r="AA751" s="2" t="s">
        <v>351</v>
      </c>
      <c r="AB751" s="2" t="s">
        <v>40</v>
      </c>
      <c r="AC751" s="2" t="s">
        <v>41</v>
      </c>
      <c r="AD751" s="2" t="s">
        <v>42</v>
      </c>
      <c r="AE751" s="2" t="s">
        <v>43</v>
      </c>
      <c r="AF751" s="2"/>
      <c r="AG751" s="4"/>
    </row>
    <row r="752" spans="1:33" x14ac:dyDescent="0.25">
      <c r="A752" s="2">
        <v>2009</v>
      </c>
      <c r="B752" s="2">
        <v>25</v>
      </c>
      <c r="C752" s="2" t="s">
        <v>865</v>
      </c>
      <c r="D752" s="2" t="s">
        <v>866</v>
      </c>
      <c r="E752" s="2" t="s">
        <v>867</v>
      </c>
      <c r="F752" s="2" t="s">
        <v>868</v>
      </c>
      <c r="G752" s="2" t="s">
        <v>869</v>
      </c>
      <c r="H752" s="2" t="s">
        <v>152</v>
      </c>
      <c r="I752" s="2" t="s">
        <v>393</v>
      </c>
      <c r="J752" s="2" t="s">
        <v>206</v>
      </c>
      <c r="K752" s="2" t="s">
        <v>872</v>
      </c>
      <c r="L752" s="2" t="s">
        <v>4635</v>
      </c>
      <c r="M752" s="2"/>
      <c r="N752" s="3">
        <v>39989</v>
      </c>
      <c r="O752" s="2" t="s">
        <v>780</v>
      </c>
      <c r="P752" s="2" t="s">
        <v>1031</v>
      </c>
      <c r="Q752" s="2"/>
      <c r="R752" s="2"/>
      <c r="S752" s="2"/>
      <c r="T752" s="2"/>
      <c r="U752" s="2"/>
      <c r="V752" s="2"/>
      <c r="W752" s="2"/>
      <c r="X752" s="23"/>
      <c r="Y752" s="7">
        <v>1320</v>
      </c>
      <c r="Z752" s="17">
        <f t="shared" si="19"/>
        <v>0</v>
      </c>
      <c r="AA752" s="2" t="s">
        <v>351</v>
      </c>
      <c r="AB752" s="2" t="s">
        <v>40</v>
      </c>
      <c r="AC752" s="2" t="s">
        <v>41</v>
      </c>
      <c r="AD752" s="2" t="s">
        <v>42</v>
      </c>
      <c r="AE752" s="2" t="s">
        <v>43</v>
      </c>
      <c r="AF752" s="2"/>
      <c r="AG752" s="4"/>
    </row>
    <row r="753" spans="1:33" x14ac:dyDescent="0.25">
      <c r="A753" s="2">
        <v>2009</v>
      </c>
      <c r="B753" s="2">
        <v>26</v>
      </c>
      <c r="C753" s="2" t="s">
        <v>865</v>
      </c>
      <c r="D753" s="2" t="s">
        <v>866</v>
      </c>
      <c r="E753" s="2" t="s">
        <v>867</v>
      </c>
      <c r="F753" s="2" t="s">
        <v>868</v>
      </c>
      <c r="G753" s="2" t="s">
        <v>869</v>
      </c>
      <c r="H753" s="2" t="s">
        <v>152</v>
      </c>
      <c r="I753" s="2" t="s">
        <v>393</v>
      </c>
      <c r="J753" s="2" t="s">
        <v>206</v>
      </c>
      <c r="K753" s="2" t="s">
        <v>872</v>
      </c>
      <c r="L753" s="2" t="s">
        <v>4635</v>
      </c>
      <c r="M753" s="2"/>
      <c r="N753" s="3">
        <v>39989</v>
      </c>
      <c r="O753" s="2" t="s">
        <v>780</v>
      </c>
      <c r="P753" s="2" t="s">
        <v>1031</v>
      </c>
      <c r="Q753" s="2"/>
      <c r="R753" s="2"/>
      <c r="S753" s="2"/>
      <c r="T753" s="2"/>
      <c r="U753" s="2"/>
      <c r="V753" s="2"/>
      <c r="W753" s="2"/>
      <c r="X753" s="23"/>
      <c r="Y753" s="7">
        <v>1320</v>
      </c>
      <c r="Z753" s="17">
        <f t="shared" si="19"/>
        <v>0</v>
      </c>
      <c r="AA753" s="2" t="s">
        <v>351</v>
      </c>
      <c r="AB753" s="2" t="s">
        <v>275</v>
      </c>
      <c r="AC753" s="2" t="s">
        <v>41</v>
      </c>
      <c r="AD753" s="2" t="s">
        <v>42</v>
      </c>
      <c r="AE753" s="2" t="s">
        <v>43</v>
      </c>
      <c r="AF753" s="2"/>
      <c r="AG753" s="4"/>
    </row>
    <row r="754" spans="1:33" x14ac:dyDescent="0.25">
      <c r="A754" s="2">
        <v>2009</v>
      </c>
      <c r="B754" s="2">
        <v>29</v>
      </c>
      <c r="C754" s="2" t="s">
        <v>865</v>
      </c>
      <c r="D754" s="2" t="s">
        <v>866</v>
      </c>
      <c r="E754" s="2" t="s">
        <v>867</v>
      </c>
      <c r="F754" s="2" t="s">
        <v>868</v>
      </c>
      <c r="G754" s="2" t="s">
        <v>869</v>
      </c>
      <c r="H754" s="2" t="s">
        <v>152</v>
      </c>
      <c r="I754" s="2" t="s">
        <v>393</v>
      </c>
      <c r="J754" s="2" t="s">
        <v>411</v>
      </c>
      <c r="K754" s="2" t="s">
        <v>872</v>
      </c>
      <c r="L754" s="2" t="s">
        <v>4635</v>
      </c>
      <c r="M754" s="2"/>
      <c r="N754" s="3">
        <v>39990</v>
      </c>
      <c r="O754" s="2" t="s">
        <v>780</v>
      </c>
      <c r="P754" s="2" t="s">
        <v>1031</v>
      </c>
      <c r="Q754" s="2"/>
      <c r="R754" s="2"/>
      <c r="S754" s="2"/>
      <c r="T754" s="2"/>
      <c r="U754" s="2"/>
      <c r="V754" s="2"/>
      <c r="W754" s="2"/>
      <c r="X754" s="23"/>
      <c r="Y754" s="7">
        <v>1320</v>
      </c>
      <c r="Z754" s="17">
        <f t="shared" si="19"/>
        <v>0</v>
      </c>
      <c r="AA754" s="2" t="s">
        <v>351</v>
      </c>
      <c r="AB754" s="2" t="s">
        <v>275</v>
      </c>
      <c r="AC754" s="2" t="s">
        <v>41</v>
      </c>
      <c r="AD754" s="2" t="s">
        <v>42</v>
      </c>
      <c r="AE754" s="2" t="s">
        <v>43</v>
      </c>
      <c r="AF754" s="2"/>
      <c r="AG754" s="4"/>
    </row>
    <row r="755" spans="1:33" x14ac:dyDescent="0.25">
      <c r="A755" s="2">
        <v>2009</v>
      </c>
      <c r="B755" s="2">
        <v>30</v>
      </c>
      <c r="C755" s="2" t="s">
        <v>865</v>
      </c>
      <c r="D755" s="2" t="s">
        <v>866</v>
      </c>
      <c r="E755" s="2" t="s">
        <v>867</v>
      </c>
      <c r="F755" s="2" t="s">
        <v>868</v>
      </c>
      <c r="G755" s="2" t="s">
        <v>869</v>
      </c>
      <c r="H755" s="2" t="s">
        <v>152</v>
      </c>
      <c r="I755" s="2" t="s">
        <v>393</v>
      </c>
      <c r="J755" s="2" t="s">
        <v>411</v>
      </c>
      <c r="K755" s="2" t="s">
        <v>872</v>
      </c>
      <c r="L755" s="2" t="s">
        <v>4635</v>
      </c>
      <c r="M755" s="2"/>
      <c r="N755" s="3">
        <v>39990</v>
      </c>
      <c r="O755" s="2" t="s">
        <v>780</v>
      </c>
      <c r="P755" s="2" t="s">
        <v>1031</v>
      </c>
      <c r="Q755" s="2"/>
      <c r="R755" s="2"/>
      <c r="S755" s="2"/>
      <c r="T755" s="2"/>
      <c r="U755" s="2"/>
      <c r="V755" s="2"/>
      <c r="W755" s="2"/>
      <c r="X755" s="23"/>
      <c r="Y755" s="7">
        <v>1320</v>
      </c>
      <c r="Z755" s="17">
        <f t="shared" si="19"/>
        <v>0</v>
      </c>
      <c r="AA755" s="2" t="s">
        <v>351</v>
      </c>
      <c r="AB755" s="2" t="s">
        <v>40</v>
      </c>
      <c r="AC755" s="2" t="s">
        <v>41</v>
      </c>
      <c r="AD755" s="2" t="s">
        <v>42</v>
      </c>
      <c r="AE755" s="2" t="s">
        <v>43</v>
      </c>
      <c r="AF755" s="2"/>
      <c r="AG755" s="4"/>
    </row>
    <row r="756" spans="1:33" x14ac:dyDescent="0.25">
      <c r="A756" s="2">
        <v>2015</v>
      </c>
      <c r="B756" s="2">
        <v>458</v>
      </c>
      <c r="C756" s="2" t="s">
        <v>3353</v>
      </c>
      <c r="D756" s="2" t="s">
        <v>3354</v>
      </c>
      <c r="E756" s="2" t="s">
        <v>3355</v>
      </c>
      <c r="F756" s="2" t="s">
        <v>2648</v>
      </c>
      <c r="G756" s="2" t="s">
        <v>2649</v>
      </c>
      <c r="H756" s="2"/>
      <c r="I756" s="2" t="s">
        <v>815</v>
      </c>
      <c r="J756" s="2" t="s">
        <v>111</v>
      </c>
      <c r="K756" s="2" t="s">
        <v>3455</v>
      </c>
      <c r="L756" s="2"/>
      <c r="M756" s="2"/>
      <c r="N756" s="3">
        <v>42143</v>
      </c>
      <c r="O756" s="2" t="s">
        <v>3456</v>
      </c>
      <c r="P756" s="2" t="s">
        <v>3366</v>
      </c>
      <c r="Q756" s="2" t="s">
        <v>449</v>
      </c>
      <c r="R756" s="2" t="s">
        <v>1894</v>
      </c>
      <c r="S756" s="2" t="s">
        <v>3458</v>
      </c>
      <c r="T756" s="2" t="s">
        <v>3528</v>
      </c>
      <c r="U756" s="2" t="s">
        <v>4642</v>
      </c>
      <c r="V756" s="2">
        <v>0.16089999999999999</v>
      </c>
      <c r="W756" s="2">
        <v>2212</v>
      </c>
      <c r="X756" s="23">
        <v>0.16089999999999999</v>
      </c>
      <c r="Y756" s="2">
        <v>2250</v>
      </c>
      <c r="Z756" s="17">
        <f t="shared" si="19"/>
        <v>3.4884729000000005</v>
      </c>
      <c r="AA756" s="2" t="s">
        <v>351</v>
      </c>
      <c r="AB756" s="2" t="s">
        <v>40</v>
      </c>
      <c r="AC756" s="2" t="s">
        <v>3332</v>
      </c>
      <c r="AD756" s="2" t="s">
        <v>42</v>
      </c>
      <c r="AE756" s="2" t="s">
        <v>43</v>
      </c>
      <c r="AF756" s="2"/>
      <c r="AG756" s="4"/>
    </row>
    <row r="757" spans="1:33" x14ac:dyDescent="0.25">
      <c r="A757" s="2">
        <v>2016</v>
      </c>
      <c r="B757" s="2">
        <v>1560</v>
      </c>
      <c r="C757" s="2" t="s">
        <v>4317</v>
      </c>
      <c r="D757" s="2" t="s">
        <v>4318</v>
      </c>
      <c r="E757" s="2" t="s">
        <v>4319</v>
      </c>
      <c r="F757" s="2" t="s">
        <v>150</v>
      </c>
      <c r="G757" s="2" t="s">
        <v>151</v>
      </c>
      <c r="H757" s="2"/>
      <c r="I757" s="2" t="s">
        <v>153</v>
      </c>
      <c r="J757" s="2" t="s">
        <v>31</v>
      </c>
      <c r="K757" s="2" t="s">
        <v>4673</v>
      </c>
      <c r="L757" s="2"/>
      <c r="M757" s="2"/>
      <c r="N757" s="3">
        <v>42405</v>
      </c>
      <c r="O757" s="2" t="s">
        <v>2689</v>
      </c>
      <c r="P757" s="2" t="s">
        <v>3787</v>
      </c>
      <c r="Q757" s="2" t="s">
        <v>3900</v>
      </c>
      <c r="R757" s="2" t="s">
        <v>4361</v>
      </c>
      <c r="S757" s="2" t="s">
        <v>4320</v>
      </c>
      <c r="T757" s="2" t="s">
        <v>1801</v>
      </c>
      <c r="U757" s="2" t="s">
        <v>4642</v>
      </c>
      <c r="V757" s="2">
        <v>0.3</v>
      </c>
      <c r="W757" s="2">
        <v>1605</v>
      </c>
      <c r="X757" s="23">
        <v>0.3</v>
      </c>
      <c r="Y757" s="7">
        <v>1775</v>
      </c>
      <c r="Z757" s="17">
        <f t="shared" si="19"/>
        <v>5.13117</v>
      </c>
      <c r="AA757" s="2" t="s">
        <v>861</v>
      </c>
      <c r="AB757" s="2" t="s">
        <v>1291</v>
      </c>
      <c r="AC757" s="2" t="s">
        <v>3332</v>
      </c>
      <c r="AD757" s="2" t="s">
        <v>43</v>
      </c>
      <c r="AE757" s="2" t="s">
        <v>42</v>
      </c>
      <c r="AF757" s="2"/>
      <c r="AG757" s="4"/>
    </row>
    <row r="758" spans="1:33" x14ac:dyDescent="0.25">
      <c r="A758" s="2">
        <v>2014</v>
      </c>
      <c r="B758" s="2">
        <v>1640</v>
      </c>
      <c r="C758" s="2" t="s">
        <v>2234</v>
      </c>
      <c r="D758" s="2" t="s">
        <v>2235</v>
      </c>
      <c r="E758" s="2" t="s">
        <v>2236</v>
      </c>
      <c r="F758" s="2" t="s">
        <v>2237</v>
      </c>
      <c r="G758" s="2" t="s">
        <v>1889</v>
      </c>
      <c r="H758" s="2"/>
      <c r="I758" s="2" t="s">
        <v>484</v>
      </c>
      <c r="J758" s="2" t="s">
        <v>206</v>
      </c>
      <c r="K758" s="2" t="s">
        <v>2238</v>
      </c>
      <c r="L758" s="2"/>
      <c r="M758" s="2"/>
      <c r="N758" s="3">
        <v>41963</v>
      </c>
      <c r="O758" s="2" t="s">
        <v>2239</v>
      </c>
      <c r="P758" s="2" t="s">
        <v>1656</v>
      </c>
      <c r="Q758" s="2" t="s">
        <v>2240</v>
      </c>
      <c r="R758" s="2" t="s">
        <v>1894</v>
      </c>
      <c r="S758" s="2" t="s">
        <v>2278</v>
      </c>
      <c r="T758" s="2" t="s">
        <v>1802</v>
      </c>
      <c r="U758" s="2" t="s">
        <v>4642</v>
      </c>
      <c r="V758" s="2">
        <v>0.33</v>
      </c>
      <c r="W758" s="2">
        <v>2212</v>
      </c>
      <c r="X758" s="23">
        <v>0.33</v>
      </c>
      <c r="Y758" s="2">
        <v>2370</v>
      </c>
      <c r="Z758" s="17">
        <f t="shared" si="19"/>
        <v>7.5363156</v>
      </c>
      <c r="AA758" s="2" t="s">
        <v>351</v>
      </c>
      <c r="AB758" s="2" t="s">
        <v>40</v>
      </c>
      <c r="AC758" s="2" t="s">
        <v>41</v>
      </c>
      <c r="AD758" s="2" t="s">
        <v>42</v>
      </c>
      <c r="AE758" s="2" t="s">
        <v>43</v>
      </c>
      <c r="AF758" s="2"/>
      <c r="AG758" s="4"/>
    </row>
    <row r="759" spans="1:33" x14ac:dyDescent="0.25">
      <c r="A759" s="2">
        <v>2014</v>
      </c>
      <c r="B759" s="2">
        <v>1659</v>
      </c>
      <c r="C759" s="2" t="s">
        <v>2234</v>
      </c>
      <c r="D759" s="2" t="s">
        <v>2235</v>
      </c>
      <c r="E759" s="2" t="s">
        <v>2236</v>
      </c>
      <c r="F759" s="2" t="s">
        <v>2237</v>
      </c>
      <c r="G759" s="2" t="s">
        <v>1889</v>
      </c>
      <c r="H759" s="2"/>
      <c r="I759" s="2" t="s">
        <v>484</v>
      </c>
      <c r="J759" s="2" t="s">
        <v>206</v>
      </c>
      <c r="K759" s="2" t="s">
        <v>2238</v>
      </c>
      <c r="L759" s="2"/>
      <c r="M759" s="2"/>
      <c r="N759" s="3">
        <v>41964</v>
      </c>
      <c r="O759" s="2" t="s">
        <v>2239</v>
      </c>
      <c r="P759" s="2" t="s">
        <v>1656</v>
      </c>
      <c r="Q759" s="2" t="s">
        <v>2240</v>
      </c>
      <c r="R759" s="2" t="s">
        <v>1894</v>
      </c>
      <c r="S759" s="2" t="s">
        <v>2278</v>
      </c>
      <c r="T759" s="2" t="s">
        <v>1802</v>
      </c>
      <c r="U759" s="2" t="s">
        <v>4642</v>
      </c>
      <c r="V759" s="2">
        <v>0.33</v>
      </c>
      <c r="W759" s="2">
        <v>2212</v>
      </c>
      <c r="X759" s="23">
        <v>0.33</v>
      </c>
      <c r="Y759" s="2">
        <v>2370</v>
      </c>
      <c r="Z759" s="17">
        <f t="shared" si="19"/>
        <v>7.5363156</v>
      </c>
      <c r="AA759" s="2" t="s">
        <v>351</v>
      </c>
      <c r="AB759" s="2" t="s">
        <v>40</v>
      </c>
      <c r="AC759" s="2" t="s">
        <v>41</v>
      </c>
      <c r="AD759" s="2" t="s">
        <v>42</v>
      </c>
      <c r="AE759" s="2" t="s">
        <v>43</v>
      </c>
      <c r="AF759" s="2"/>
      <c r="AG759" s="4"/>
    </row>
    <row r="760" spans="1:33" x14ac:dyDescent="0.25">
      <c r="A760" s="2">
        <v>2014</v>
      </c>
      <c r="B760" s="2">
        <v>1637</v>
      </c>
      <c r="C760" s="2" t="s">
        <v>2234</v>
      </c>
      <c r="D760" s="2" t="s">
        <v>2235</v>
      </c>
      <c r="E760" s="2" t="s">
        <v>2236</v>
      </c>
      <c r="F760" s="2" t="s">
        <v>2237</v>
      </c>
      <c r="G760" s="2" t="s">
        <v>1889</v>
      </c>
      <c r="H760" s="2"/>
      <c r="I760" s="2" t="s">
        <v>484</v>
      </c>
      <c r="J760" s="2" t="s">
        <v>203</v>
      </c>
      <c r="K760" s="2" t="s">
        <v>2238</v>
      </c>
      <c r="L760" s="2"/>
      <c r="M760" s="2"/>
      <c r="N760" s="3">
        <v>41963</v>
      </c>
      <c r="O760" s="2" t="s">
        <v>2239</v>
      </c>
      <c r="P760" s="2" t="s">
        <v>1656</v>
      </c>
      <c r="Q760" s="2" t="s">
        <v>2240</v>
      </c>
      <c r="R760" s="2" t="s">
        <v>1894</v>
      </c>
      <c r="S760" s="2" t="s">
        <v>2243</v>
      </c>
      <c r="T760" s="2" t="s">
        <v>2600</v>
      </c>
      <c r="U760" s="2" t="s">
        <v>4642</v>
      </c>
      <c r="V760" s="2">
        <v>0.35</v>
      </c>
      <c r="W760" s="2">
        <v>2283</v>
      </c>
      <c r="X760" s="23">
        <v>0.35</v>
      </c>
      <c r="Y760" s="2">
        <v>2370</v>
      </c>
      <c r="Z760" s="17">
        <f t="shared" si="19"/>
        <v>7.993062000000001</v>
      </c>
      <c r="AA760" s="2" t="s">
        <v>351</v>
      </c>
      <c r="AB760" s="2" t="s">
        <v>40</v>
      </c>
      <c r="AC760" s="2" t="s">
        <v>41</v>
      </c>
      <c r="AD760" s="2" t="s">
        <v>42</v>
      </c>
      <c r="AE760" s="2" t="s">
        <v>43</v>
      </c>
      <c r="AF760" s="2"/>
      <c r="AG760" s="4"/>
    </row>
    <row r="761" spans="1:33" x14ac:dyDescent="0.25">
      <c r="A761" s="2">
        <v>2014</v>
      </c>
      <c r="B761" s="2">
        <v>1655</v>
      </c>
      <c r="C761" s="2" t="s">
        <v>2234</v>
      </c>
      <c r="D761" s="2" t="s">
        <v>2235</v>
      </c>
      <c r="E761" s="2" t="s">
        <v>2236</v>
      </c>
      <c r="F761" s="2" t="s">
        <v>2237</v>
      </c>
      <c r="G761" s="2" t="s">
        <v>1889</v>
      </c>
      <c r="H761" s="2"/>
      <c r="I761" s="2" t="s">
        <v>484</v>
      </c>
      <c r="J761" s="2" t="s">
        <v>203</v>
      </c>
      <c r="K761" s="2" t="s">
        <v>2238</v>
      </c>
      <c r="L761" s="2"/>
      <c r="M761" s="2"/>
      <c r="N761" s="3">
        <v>41964</v>
      </c>
      <c r="O761" s="2" t="s">
        <v>2239</v>
      </c>
      <c r="P761" s="2" t="s">
        <v>1656</v>
      </c>
      <c r="Q761" s="2" t="s">
        <v>2240</v>
      </c>
      <c r="R761" s="2" t="s">
        <v>1894</v>
      </c>
      <c r="S761" s="2" t="s">
        <v>2243</v>
      </c>
      <c r="T761" s="2" t="s">
        <v>2600</v>
      </c>
      <c r="U761" s="2" t="s">
        <v>4642</v>
      </c>
      <c r="V761" s="2">
        <v>0.35</v>
      </c>
      <c r="W761" s="2">
        <v>2283</v>
      </c>
      <c r="X761" s="23">
        <v>0.35</v>
      </c>
      <c r="Y761" s="2">
        <v>2370</v>
      </c>
      <c r="Z761" s="17">
        <f t="shared" si="19"/>
        <v>7.993062000000001</v>
      </c>
      <c r="AA761" s="2" t="s">
        <v>351</v>
      </c>
      <c r="AB761" s="2" t="s">
        <v>40</v>
      </c>
      <c r="AC761" s="2" t="s">
        <v>41</v>
      </c>
      <c r="AD761" s="2" t="s">
        <v>42</v>
      </c>
      <c r="AE761" s="2" t="s">
        <v>43</v>
      </c>
      <c r="AF761" s="2"/>
      <c r="AG761" s="4"/>
    </row>
    <row r="762" spans="1:33" x14ac:dyDescent="0.25">
      <c r="A762" s="2">
        <v>2016</v>
      </c>
      <c r="B762" s="2">
        <v>1455</v>
      </c>
      <c r="C762" s="2" t="s">
        <v>4189</v>
      </c>
      <c r="D762" s="2" t="s">
        <v>4190</v>
      </c>
      <c r="E762" s="2" t="s">
        <v>4191</v>
      </c>
      <c r="F762" s="2" t="s">
        <v>3770</v>
      </c>
      <c r="G762" s="2" t="s">
        <v>3771</v>
      </c>
      <c r="H762" s="2"/>
      <c r="I762" s="2" t="s">
        <v>153</v>
      </c>
      <c r="J762" s="2" t="s">
        <v>31</v>
      </c>
      <c r="K762" s="2" t="s">
        <v>4673</v>
      </c>
      <c r="L762" s="2"/>
      <c r="M762" s="2"/>
      <c r="N762" s="3">
        <v>42423</v>
      </c>
      <c r="O762" s="2" t="s">
        <v>2689</v>
      </c>
      <c r="P762" s="2" t="s">
        <v>4192</v>
      </c>
      <c r="Q762" s="2" t="s">
        <v>1675</v>
      </c>
      <c r="R762" s="2" t="s">
        <v>1894</v>
      </c>
      <c r="S762" s="2" t="s">
        <v>4193</v>
      </c>
      <c r="T762" s="2" t="s">
        <v>2925</v>
      </c>
      <c r="U762" s="2" t="s">
        <v>4642</v>
      </c>
      <c r="V762" s="2">
        <v>0.37</v>
      </c>
      <c r="W762" s="2">
        <v>1600</v>
      </c>
      <c r="X762" s="23">
        <v>0.37</v>
      </c>
      <c r="Y762" s="2">
        <v>1775</v>
      </c>
      <c r="Z762" s="17">
        <f t="shared" si="19"/>
        <v>6.328443</v>
      </c>
      <c r="AA762" s="2" t="s">
        <v>861</v>
      </c>
      <c r="AB762" s="2" t="s">
        <v>1291</v>
      </c>
      <c r="AC762" s="2" t="s">
        <v>3332</v>
      </c>
      <c r="AD762" s="2" t="s">
        <v>43</v>
      </c>
      <c r="AE762" s="2" t="s">
        <v>42</v>
      </c>
      <c r="AF762" s="2"/>
      <c r="AG762" s="4"/>
    </row>
    <row r="763" spans="1:33" x14ac:dyDescent="0.25">
      <c r="A763" s="2">
        <v>2014</v>
      </c>
      <c r="B763" s="2">
        <v>1643</v>
      </c>
      <c r="C763" s="2" t="s">
        <v>2234</v>
      </c>
      <c r="D763" s="2" t="s">
        <v>2235</v>
      </c>
      <c r="E763" s="2" t="s">
        <v>2236</v>
      </c>
      <c r="F763" s="2" t="s">
        <v>2237</v>
      </c>
      <c r="G763" s="2" t="s">
        <v>1889</v>
      </c>
      <c r="H763" s="2"/>
      <c r="I763" s="2" t="s">
        <v>484</v>
      </c>
      <c r="J763" s="2" t="s">
        <v>289</v>
      </c>
      <c r="K763" s="2" t="s">
        <v>2238</v>
      </c>
      <c r="L763" s="2"/>
      <c r="M763" s="2"/>
      <c r="N763" s="3">
        <v>41963</v>
      </c>
      <c r="O763" s="2" t="s">
        <v>2239</v>
      </c>
      <c r="P763" s="2" t="s">
        <v>1656</v>
      </c>
      <c r="Q763" s="2" t="s">
        <v>2240</v>
      </c>
      <c r="R763" s="2" t="s">
        <v>1894</v>
      </c>
      <c r="S763" s="2" t="s">
        <v>1804</v>
      </c>
      <c r="T763" s="2" t="s">
        <v>1799</v>
      </c>
      <c r="U763" s="2" t="s">
        <v>4642</v>
      </c>
      <c r="V763" s="2">
        <v>0.4</v>
      </c>
      <c r="W763" s="2">
        <v>2140</v>
      </c>
      <c r="X763" s="23">
        <v>0.4</v>
      </c>
      <c r="Y763" s="2">
        <v>2370</v>
      </c>
      <c r="Z763" s="17">
        <f t="shared" si="19"/>
        <v>9.1349280000000004</v>
      </c>
      <c r="AA763" s="2" t="s">
        <v>351</v>
      </c>
      <c r="AB763" s="2" t="s">
        <v>40</v>
      </c>
      <c r="AC763" s="2" t="s">
        <v>41</v>
      </c>
      <c r="AD763" s="2" t="s">
        <v>42</v>
      </c>
      <c r="AE763" s="2" t="s">
        <v>43</v>
      </c>
      <c r="AF763" s="2"/>
      <c r="AG763" s="4"/>
    </row>
    <row r="764" spans="1:33" x14ac:dyDescent="0.25">
      <c r="A764" s="2">
        <v>2014</v>
      </c>
      <c r="B764" s="2">
        <v>1660</v>
      </c>
      <c r="C764" s="2" t="s">
        <v>2234</v>
      </c>
      <c r="D764" s="2" t="s">
        <v>2235</v>
      </c>
      <c r="E764" s="2" t="s">
        <v>2236</v>
      </c>
      <c r="F764" s="2" t="s">
        <v>2237</v>
      </c>
      <c r="G764" s="2" t="s">
        <v>1889</v>
      </c>
      <c r="H764" s="2"/>
      <c r="I764" s="2" t="s">
        <v>484</v>
      </c>
      <c r="J764" s="2" t="s">
        <v>289</v>
      </c>
      <c r="K764" s="2" t="s">
        <v>2238</v>
      </c>
      <c r="L764" s="2"/>
      <c r="M764" s="2"/>
      <c r="N764" s="3">
        <v>41964</v>
      </c>
      <c r="O764" s="2" t="s">
        <v>2239</v>
      </c>
      <c r="P764" s="2" t="s">
        <v>1656</v>
      </c>
      <c r="Q764" s="2" t="s">
        <v>2240</v>
      </c>
      <c r="R764" s="2" t="s">
        <v>1894</v>
      </c>
      <c r="S764" s="2" t="s">
        <v>1804</v>
      </c>
      <c r="T764" s="2" t="s">
        <v>1799</v>
      </c>
      <c r="U764" s="2" t="s">
        <v>4642</v>
      </c>
      <c r="V764" s="2">
        <v>0.4</v>
      </c>
      <c r="W764" s="2">
        <v>2140</v>
      </c>
      <c r="X764" s="23">
        <v>0.4</v>
      </c>
      <c r="Y764" s="2">
        <v>2370</v>
      </c>
      <c r="Z764" s="17">
        <f t="shared" si="19"/>
        <v>9.1349280000000004</v>
      </c>
      <c r="AA764" s="2" t="s">
        <v>351</v>
      </c>
      <c r="AB764" s="2" t="s">
        <v>40</v>
      </c>
      <c r="AC764" s="2" t="s">
        <v>41</v>
      </c>
      <c r="AD764" s="2" t="s">
        <v>42</v>
      </c>
      <c r="AE764" s="2" t="s">
        <v>43</v>
      </c>
      <c r="AF764" s="2"/>
      <c r="AG764" s="4"/>
    </row>
    <row r="765" spans="1:33" x14ac:dyDescent="0.25">
      <c r="A765" s="2">
        <v>2014</v>
      </c>
      <c r="B765" s="2">
        <v>1630</v>
      </c>
      <c r="C765" s="2" t="s">
        <v>2234</v>
      </c>
      <c r="D765" s="2" t="s">
        <v>2235</v>
      </c>
      <c r="E765" s="2" t="s">
        <v>2236</v>
      </c>
      <c r="F765" s="2" t="s">
        <v>2237</v>
      </c>
      <c r="G765" s="2" t="s">
        <v>1889</v>
      </c>
      <c r="H765" s="2"/>
      <c r="I765" s="2" t="s">
        <v>484</v>
      </c>
      <c r="J765" s="2" t="s">
        <v>31</v>
      </c>
      <c r="K765" s="2" t="s">
        <v>2238</v>
      </c>
      <c r="L765" s="2"/>
      <c r="M765" s="2"/>
      <c r="N765" s="3">
        <v>41963</v>
      </c>
      <c r="O765" s="2" t="s">
        <v>2239</v>
      </c>
      <c r="P765" s="2" t="s">
        <v>1656</v>
      </c>
      <c r="Q765" s="2" t="s">
        <v>2240</v>
      </c>
      <c r="R765" s="2" t="s">
        <v>1894</v>
      </c>
      <c r="S765" s="2" t="s">
        <v>2277</v>
      </c>
      <c r="T765" s="2" t="s">
        <v>2893</v>
      </c>
      <c r="U765" s="2" t="s">
        <v>4642</v>
      </c>
      <c r="V765" s="2">
        <v>0.42</v>
      </c>
      <c r="W765" s="2">
        <v>2299</v>
      </c>
      <c r="X765" s="23">
        <v>0.42</v>
      </c>
      <c r="Y765" s="2">
        <v>2370</v>
      </c>
      <c r="Z765" s="17">
        <f t="shared" si="19"/>
        <v>9.5916744000000005</v>
      </c>
      <c r="AA765" s="2" t="s">
        <v>351</v>
      </c>
      <c r="AB765" s="2" t="s">
        <v>40</v>
      </c>
      <c r="AC765" s="2" t="s">
        <v>41</v>
      </c>
      <c r="AD765" s="2" t="s">
        <v>42</v>
      </c>
      <c r="AE765" s="2" t="s">
        <v>43</v>
      </c>
      <c r="AF765" s="2"/>
      <c r="AG765" s="4"/>
    </row>
    <row r="766" spans="1:33" x14ac:dyDescent="0.25">
      <c r="A766" s="2">
        <v>2014</v>
      </c>
      <c r="B766" s="2">
        <v>1649</v>
      </c>
      <c r="C766" s="2" t="s">
        <v>2234</v>
      </c>
      <c r="D766" s="2" t="s">
        <v>2235</v>
      </c>
      <c r="E766" s="2" t="s">
        <v>2236</v>
      </c>
      <c r="F766" s="2" t="s">
        <v>2237</v>
      </c>
      <c r="G766" s="2" t="s">
        <v>1889</v>
      </c>
      <c r="H766" s="2"/>
      <c r="I766" s="2" t="s">
        <v>484</v>
      </c>
      <c r="J766" s="2" t="s">
        <v>31</v>
      </c>
      <c r="K766" s="2" t="s">
        <v>2238</v>
      </c>
      <c r="L766" s="2"/>
      <c r="M766" s="30"/>
      <c r="N766" s="3">
        <v>41964</v>
      </c>
      <c r="O766" s="2" t="s">
        <v>2239</v>
      </c>
      <c r="P766" s="2" t="s">
        <v>1656</v>
      </c>
      <c r="Q766" s="2" t="s">
        <v>2240</v>
      </c>
      <c r="R766" s="2" t="s">
        <v>1894</v>
      </c>
      <c r="S766" s="2" t="s">
        <v>2277</v>
      </c>
      <c r="T766" s="2" t="s">
        <v>2893</v>
      </c>
      <c r="U766" s="2" t="s">
        <v>4642</v>
      </c>
      <c r="V766" s="2">
        <v>0.42</v>
      </c>
      <c r="W766" s="2">
        <v>2299</v>
      </c>
      <c r="X766" s="23">
        <v>0.42</v>
      </c>
      <c r="Y766" s="2">
        <v>2370</v>
      </c>
      <c r="Z766" s="17">
        <f t="shared" si="19"/>
        <v>9.5916744000000005</v>
      </c>
      <c r="AA766" s="2" t="s">
        <v>351</v>
      </c>
      <c r="AB766" s="2" t="s">
        <v>40</v>
      </c>
      <c r="AC766" s="2" t="s">
        <v>41</v>
      </c>
      <c r="AD766" s="2" t="s">
        <v>42</v>
      </c>
      <c r="AE766" s="2" t="s">
        <v>43</v>
      </c>
      <c r="AF766" s="2"/>
      <c r="AG766" s="4"/>
    </row>
    <row r="767" spans="1:33" x14ac:dyDescent="0.25">
      <c r="A767" s="2">
        <v>2014</v>
      </c>
      <c r="B767" s="2">
        <v>1628</v>
      </c>
      <c r="C767" s="2" t="s">
        <v>2234</v>
      </c>
      <c r="D767" s="2" t="s">
        <v>2235</v>
      </c>
      <c r="E767" s="2" t="s">
        <v>2236</v>
      </c>
      <c r="F767" s="2" t="s">
        <v>2237</v>
      </c>
      <c r="G767" s="2" t="s">
        <v>1889</v>
      </c>
      <c r="H767" s="2"/>
      <c r="I767" s="2" t="s">
        <v>484</v>
      </c>
      <c r="J767" s="2" t="s">
        <v>50</v>
      </c>
      <c r="K767" s="2" t="s">
        <v>2238</v>
      </c>
      <c r="L767" s="2"/>
      <c r="M767" s="30"/>
      <c r="N767" s="3">
        <v>41963</v>
      </c>
      <c r="O767" s="2" t="s">
        <v>2239</v>
      </c>
      <c r="P767" s="2" t="s">
        <v>1656</v>
      </c>
      <c r="Q767" s="2" t="s">
        <v>2240</v>
      </c>
      <c r="R767" s="2" t="s">
        <v>1894</v>
      </c>
      <c r="S767" s="2" t="s">
        <v>2242</v>
      </c>
      <c r="T767" s="2" t="s">
        <v>2889</v>
      </c>
      <c r="U767" s="2" t="s">
        <v>4642</v>
      </c>
      <c r="V767" s="2">
        <v>0.45</v>
      </c>
      <c r="W767" s="2">
        <v>2236</v>
      </c>
      <c r="X767" s="23">
        <v>0.45</v>
      </c>
      <c r="Y767" s="2">
        <v>2370</v>
      </c>
      <c r="Z767" s="17">
        <f t="shared" si="19"/>
        <v>10.276794000000001</v>
      </c>
      <c r="AA767" s="2" t="s">
        <v>351</v>
      </c>
      <c r="AB767" s="2" t="s">
        <v>40</v>
      </c>
      <c r="AC767" s="2" t="s">
        <v>41</v>
      </c>
      <c r="AD767" s="2" t="s">
        <v>42</v>
      </c>
      <c r="AE767" s="2" t="s">
        <v>43</v>
      </c>
      <c r="AF767" s="2"/>
      <c r="AG767" s="4"/>
    </row>
    <row r="768" spans="1:33" x14ac:dyDescent="0.25">
      <c r="A768" s="2">
        <v>2014</v>
      </c>
      <c r="B768" s="2">
        <v>1645</v>
      </c>
      <c r="C768" s="2" t="s">
        <v>2234</v>
      </c>
      <c r="D768" s="2" t="s">
        <v>2235</v>
      </c>
      <c r="E768" s="2" t="s">
        <v>2236</v>
      </c>
      <c r="F768" s="2" t="s">
        <v>2237</v>
      </c>
      <c r="G768" s="2" t="s">
        <v>1889</v>
      </c>
      <c r="H768" s="2"/>
      <c r="I768" s="2" t="s">
        <v>484</v>
      </c>
      <c r="J768" s="2" t="s">
        <v>50</v>
      </c>
      <c r="K768" s="2" t="s">
        <v>2238</v>
      </c>
      <c r="L768" s="2"/>
      <c r="M768" s="30"/>
      <c r="N768" s="3">
        <v>41964</v>
      </c>
      <c r="O768" s="2" t="s">
        <v>2239</v>
      </c>
      <c r="P768" s="2" t="s">
        <v>1656</v>
      </c>
      <c r="Q768" s="2" t="s">
        <v>2240</v>
      </c>
      <c r="R768" s="2" t="s">
        <v>1894</v>
      </c>
      <c r="S768" s="2" t="s">
        <v>2242</v>
      </c>
      <c r="T768" s="2" t="s">
        <v>2889</v>
      </c>
      <c r="U768" s="2" t="s">
        <v>4642</v>
      </c>
      <c r="V768" s="2">
        <v>0.45</v>
      </c>
      <c r="W768" s="2">
        <v>2236</v>
      </c>
      <c r="X768" s="23">
        <v>0.45</v>
      </c>
      <c r="Y768" s="2">
        <v>2370</v>
      </c>
      <c r="Z768" s="17">
        <f t="shared" si="19"/>
        <v>10.276794000000001</v>
      </c>
      <c r="AA768" s="2" t="s">
        <v>351</v>
      </c>
      <c r="AB768" s="2" t="s">
        <v>40</v>
      </c>
      <c r="AC768" s="2" t="s">
        <v>41</v>
      </c>
      <c r="AD768" s="2" t="s">
        <v>42</v>
      </c>
      <c r="AE768" s="2" t="s">
        <v>43</v>
      </c>
      <c r="AF768" s="2"/>
      <c r="AG768" s="4"/>
    </row>
    <row r="769" spans="1:33" x14ac:dyDescent="0.25">
      <c r="A769" s="2">
        <v>2014</v>
      </c>
      <c r="B769" s="2">
        <v>1633</v>
      </c>
      <c r="C769" s="2" t="s">
        <v>2234</v>
      </c>
      <c r="D769" s="2" t="s">
        <v>2235</v>
      </c>
      <c r="E769" s="2" t="s">
        <v>2236</v>
      </c>
      <c r="F769" s="2" t="s">
        <v>2237</v>
      </c>
      <c r="G769" s="2" t="s">
        <v>1889</v>
      </c>
      <c r="H769" s="2"/>
      <c r="I769" s="2" t="s">
        <v>484</v>
      </c>
      <c r="J769" s="2" t="s">
        <v>111</v>
      </c>
      <c r="K769" s="2" t="s">
        <v>2238</v>
      </c>
      <c r="L769" s="2"/>
      <c r="M769" s="30"/>
      <c r="N769" s="3">
        <v>41963</v>
      </c>
      <c r="O769" s="2" t="s">
        <v>2239</v>
      </c>
      <c r="P769" s="2" t="s">
        <v>1656</v>
      </c>
      <c r="Q769" s="2" t="s">
        <v>2240</v>
      </c>
      <c r="R769" s="2" t="s">
        <v>1894</v>
      </c>
      <c r="S769" s="2" t="s">
        <v>2242</v>
      </c>
      <c r="T769" s="2" t="s">
        <v>2894</v>
      </c>
      <c r="U769" s="2" t="s">
        <v>4642</v>
      </c>
      <c r="V769" s="2">
        <v>0.48</v>
      </c>
      <c r="W769" s="2">
        <v>2236</v>
      </c>
      <c r="X769" s="23">
        <v>0.48</v>
      </c>
      <c r="Y769" s="2">
        <v>2370</v>
      </c>
      <c r="Z769" s="17">
        <f t="shared" si="19"/>
        <v>10.961913599999999</v>
      </c>
      <c r="AA769" s="2" t="s">
        <v>351</v>
      </c>
      <c r="AB769" s="2" t="s">
        <v>40</v>
      </c>
      <c r="AC769" s="2" t="s">
        <v>41</v>
      </c>
      <c r="AD769" s="2" t="s">
        <v>42</v>
      </c>
      <c r="AE769" s="2" t="s">
        <v>43</v>
      </c>
      <c r="AF769" s="2"/>
      <c r="AG769" s="4"/>
    </row>
    <row r="770" spans="1:33" x14ac:dyDescent="0.25">
      <c r="A770" s="2">
        <v>2014</v>
      </c>
      <c r="B770" s="2">
        <v>1652</v>
      </c>
      <c r="C770" s="2" t="s">
        <v>2234</v>
      </c>
      <c r="D770" s="2" t="s">
        <v>2235</v>
      </c>
      <c r="E770" s="2" t="s">
        <v>2236</v>
      </c>
      <c r="F770" s="2" t="s">
        <v>2237</v>
      </c>
      <c r="G770" s="2" t="s">
        <v>1889</v>
      </c>
      <c r="H770" s="2"/>
      <c r="I770" s="2" t="s">
        <v>484</v>
      </c>
      <c r="J770" s="2" t="s">
        <v>111</v>
      </c>
      <c r="K770" s="2" t="s">
        <v>2238</v>
      </c>
      <c r="L770" s="2"/>
      <c r="M770" s="30"/>
      <c r="N770" s="3">
        <v>41964</v>
      </c>
      <c r="O770" s="2" t="s">
        <v>2239</v>
      </c>
      <c r="P770" s="2" t="s">
        <v>1656</v>
      </c>
      <c r="Q770" s="2" t="s">
        <v>2240</v>
      </c>
      <c r="R770" s="2" t="s">
        <v>1894</v>
      </c>
      <c r="S770" s="2" t="s">
        <v>2242</v>
      </c>
      <c r="T770" s="2" t="s">
        <v>2894</v>
      </c>
      <c r="U770" s="2" t="s">
        <v>4642</v>
      </c>
      <c r="V770" s="2">
        <v>0.48</v>
      </c>
      <c r="W770" s="2">
        <v>2236</v>
      </c>
      <c r="X770" s="23">
        <v>0.48</v>
      </c>
      <c r="Y770" s="2">
        <v>2370</v>
      </c>
      <c r="Z770" s="17">
        <f t="shared" si="19"/>
        <v>10.961913599999999</v>
      </c>
      <c r="AA770" s="2" t="s">
        <v>351</v>
      </c>
      <c r="AB770" s="2" t="s">
        <v>40</v>
      </c>
      <c r="AC770" s="2" t="s">
        <v>41</v>
      </c>
      <c r="AD770" s="2" t="s">
        <v>42</v>
      </c>
      <c r="AE770" s="2" t="s">
        <v>43</v>
      </c>
      <c r="AF770" s="2"/>
      <c r="AG770" s="4"/>
    </row>
    <row r="771" spans="1:33" x14ac:dyDescent="0.25">
      <c r="A771" s="2">
        <v>2016</v>
      </c>
      <c r="B771" s="2">
        <v>1519</v>
      </c>
      <c r="C771" s="2" t="s">
        <v>3918</v>
      </c>
      <c r="D771" s="2" t="s">
        <v>3919</v>
      </c>
      <c r="E771" s="2" t="s">
        <v>3920</v>
      </c>
      <c r="F771" s="2" t="s">
        <v>3896</v>
      </c>
      <c r="G771" s="2" t="s">
        <v>3897</v>
      </c>
      <c r="H771" s="2"/>
      <c r="I771" s="2" t="s">
        <v>153</v>
      </c>
      <c r="J771" s="2" t="s">
        <v>31</v>
      </c>
      <c r="K771" s="2" t="s">
        <v>4673</v>
      </c>
      <c r="L771" s="2"/>
      <c r="M771" s="30"/>
      <c r="N771" s="3">
        <v>42640</v>
      </c>
      <c r="O771" s="2" t="s">
        <v>2689</v>
      </c>
      <c r="P771" s="2" t="s">
        <v>3899</v>
      </c>
      <c r="Q771" s="2" t="s">
        <v>3900</v>
      </c>
      <c r="R771" s="2" t="s">
        <v>4361</v>
      </c>
      <c r="S771" s="2" t="s">
        <v>3901</v>
      </c>
      <c r="T771" s="2" t="s">
        <v>4362</v>
      </c>
      <c r="U771" s="2" t="s">
        <v>4642</v>
      </c>
      <c r="V771" s="2">
        <v>0.49</v>
      </c>
      <c r="W771" s="2">
        <v>1500</v>
      </c>
      <c r="X771" s="23">
        <v>0.49</v>
      </c>
      <c r="Y771" s="7">
        <v>1775</v>
      </c>
      <c r="Z771" s="17">
        <f t="shared" si="19"/>
        <v>8.3809110000000011</v>
      </c>
      <c r="AA771" s="2" t="s">
        <v>351</v>
      </c>
      <c r="AB771" s="2" t="s">
        <v>40</v>
      </c>
      <c r="AC771" s="2" t="s">
        <v>3332</v>
      </c>
      <c r="AD771" s="2" t="s">
        <v>43</v>
      </c>
      <c r="AE771" s="2" t="s">
        <v>42</v>
      </c>
      <c r="AF771" s="2"/>
      <c r="AG771" s="4"/>
    </row>
    <row r="772" spans="1:33" x14ac:dyDescent="0.25">
      <c r="A772" s="2">
        <v>2014</v>
      </c>
      <c r="B772" s="2">
        <v>1243</v>
      </c>
      <c r="C772" s="2" t="s">
        <v>2747</v>
      </c>
      <c r="D772" s="2" t="s">
        <v>2748</v>
      </c>
      <c r="E772" s="2" t="s">
        <v>2749</v>
      </c>
      <c r="F772" s="2" t="s">
        <v>451</v>
      </c>
      <c r="G772" s="2" t="s">
        <v>452</v>
      </c>
      <c r="H772" s="2"/>
      <c r="I772" s="2" t="s">
        <v>453</v>
      </c>
      <c r="J772" s="2" t="s">
        <v>50</v>
      </c>
      <c r="K772" s="2" t="s">
        <v>2750</v>
      </c>
      <c r="L772" s="2"/>
      <c r="M772" s="30"/>
      <c r="N772" s="3">
        <v>41990</v>
      </c>
      <c r="O772" s="2" t="s">
        <v>303</v>
      </c>
      <c r="P772" s="2" t="s">
        <v>807</v>
      </c>
      <c r="Q772" s="2" t="s">
        <v>2751</v>
      </c>
      <c r="R772" s="2" t="s">
        <v>2722</v>
      </c>
      <c r="S772" s="2" t="s">
        <v>2753</v>
      </c>
      <c r="T772" s="2" t="s">
        <v>2836</v>
      </c>
      <c r="U772" s="2"/>
      <c r="V772" s="2"/>
      <c r="W772" s="2">
        <v>1912</v>
      </c>
      <c r="X772" s="23">
        <v>0.52</v>
      </c>
      <c r="Y772" s="7">
        <v>1996</v>
      </c>
      <c r="Z772" s="17">
        <f t="shared" si="19"/>
        <v>10.001397120000002</v>
      </c>
      <c r="AA772" s="2" t="s">
        <v>351</v>
      </c>
      <c r="AB772" s="2" t="s">
        <v>40</v>
      </c>
      <c r="AC772" s="2" t="s">
        <v>41</v>
      </c>
      <c r="AD772" s="2" t="s">
        <v>43</v>
      </c>
      <c r="AE772" s="2" t="s">
        <v>43</v>
      </c>
      <c r="AF772" s="2"/>
      <c r="AG772" s="4"/>
    </row>
    <row r="773" spans="1:33" x14ac:dyDescent="0.25">
      <c r="A773" s="2">
        <v>2014</v>
      </c>
      <c r="B773" s="2">
        <v>1239</v>
      </c>
      <c r="C773" s="2" t="s">
        <v>2747</v>
      </c>
      <c r="D773" s="2" t="s">
        <v>2748</v>
      </c>
      <c r="E773" s="2" t="s">
        <v>2749</v>
      </c>
      <c r="F773" s="2" t="s">
        <v>451</v>
      </c>
      <c r="G773" s="2" t="s">
        <v>452</v>
      </c>
      <c r="H773" s="2"/>
      <c r="I773" s="2" t="s">
        <v>453</v>
      </c>
      <c r="J773" s="2" t="s">
        <v>31</v>
      </c>
      <c r="K773" s="2" t="s">
        <v>2750</v>
      </c>
      <c r="L773" s="2"/>
      <c r="M773" s="30"/>
      <c r="N773" s="3">
        <v>41989</v>
      </c>
      <c r="O773" s="2" t="s">
        <v>303</v>
      </c>
      <c r="P773" s="2" t="s">
        <v>807</v>
      </c>
      <c r="Q773" s="2" t="s">
        <v>2751</v>
      </c>
      <c r="R773" s="2" t="s">
        <v>2722</v>
      </c>
      <c r="S773" s="2" t="s">
        <v>2753</v>
      </c>
      <c r="T773" s="2" t="s">
        <v>2834</v>
      </c>
      <c r="U773" s="2"/>
      <c r="V773" s="2"/>
      <c r="W773" s="2">
        <v>1912</v>
      </c>
      <c r="X773" s="23">
        <v>0.54</v>
      </c>
      <c r="Y773" s="7">
        <v>1996</v>
      </c>
      <c r="Z773" s="17">
        <f t="shared" si="19"/>
        <v>10.386066240000002</v>
      </c>
      <c r="AA773" s="2" t="s">
        <v>351</v>
      </c>
      <c r="AB773" s="2" t="s">
        <v>40</v>
      </c>
      <c r="AC773" s="2" t="s">
        <v>41</v>
      </c>
      <c r="AD773" s="2" t="s">
        <v>43</v>
      </c>
      <c r="AE773" s="2" t="s">
        <v>43</v>
      </c>
      <c r="AF773" s="2"/>
      <c r="AG773" s="4"/>
    </row>
    <row r="774" spans="1:33" x14ac:dyDescent="0.25">
      <c r="A774" s="2">
        <v>2016</v>
      </c>
      <c r="B774" s="2">
        <v>1522</v>
      </c>
      <c r="C774" s="2" t="s">
        <v>3893</v>
      </c>
      <c r="D774" s="2" t="s">
        <v>3894</v>
      </c>
      <c r="E774" s="2" t="s">
        <v>3895</v>
      </c>
      <c r="F774" s="2" t="s">
        <v>3896</v>
      </c>
      <c r="G774" s="2" t="s">
        <v>3897</v>
      </c>
      <c r="H774" s="2"/>
      <c r="I774" s="2" t="s">
        <v>153</v>
      </c>
      <c r="J774" s="2" t="s">
        <v>31</v>
      </c>
      <c r="K774" s="2" t="s">
        <v>4673</v>
      </c>
      <c r="L774" s="2"/>
      <c r="M774" s="30"/>
      <c r="N774" s="3">
        <v>42640</v>
      </c>
      <c r="O774" s="2" t="s">
        <v>2689</v>
      </c>
      <c r="P774" s="2" t="s">
        <v>3899</v>
      </c>
      <c r="Q774" s="2" t="s">
        <v>3900</v>
      </c>
      <c r="R774" s="2" t="s">
        <v>4361</v>
      </c>
      <c r="S774" s="2" t="s">
        <v>3901</v>
      </c>
      <c r="T774" s="2" t="s">
        <v>4364</v>
      </c>
      <c r="U774" s="2" t="s">
        <v>4642</v>
      </c>
      <c r="V774" s="2">
        <v>0.63</v>
      </c>
      <c r="W774" s="2">
        <v>1500</v>
      </c>
      <c r="X774" s="23">
        <v>0.63</v>
      </c>
      <c r="Y774" s="7">
        <v>1775</v>
      </c>
      <c r="Z774" s="17">
        <f t="shared" si="19"/>
        <v>10.775457000000001</v>
      </c>
      <c r="AA774" s="2" t="s">
        <v>351</v>
      </c>
      <c r="AB774" s="2" t="s">
        <v>40</v>
      </c>
      <c r="AC774" s="2" t="s">
        <v>3332</v>
      </c>
      <c r="AD774" s="2" t="s">
        <v>43</v>
      </c>
      <c r="AE774" s="2" t="s">
        <v>42</v>
      </c>
      <c r="AF774" s="2"/>
      <c r="AG774" s="4"/>
    </row>
    <row r="775" spans="1:33" x14ac:dyDescent="0.25">
      <c r="A775" s="2">
        <v>2016</v>
      </c>
      <c r="B775" s="2">
        <v>1370</v>
      </c>
      <c r="C775" s="2" t="s">
        <v>3586</v>
      </c>
      <c r="D775" s="2" t="s">
        <v>3587</v>
      </c>
      <c r="E775" s="2" t="s">
        <v>3588</v>
      </c>
      <c r="F775" s="2" t="s">
        <v>486</v>
      </c>
      <c r="G775" s="2" t="s">
        <v>487</v>
      </c>
      <c r="H775" s="2"/>
      <c r="I775" s="2" t="s">
        <v>488</v>
      </c>
      <c r="J775" s="2" t="s">
        <v>340</v>
      </c>
      <c r="K775" s="2" t="s">
        <v>4179</v>
      </c>
      <c r="L775" s="2"/>
      <c r="M775" s="30"/>
      <c r="N775" s="3">
        <v>42424</v>
      </c>
      <c r="O775" s="2" t="s">
        <v>4265</v>
      </c>
      <c r="P775" s="2" t="s">
        <v>2176</v>
      </c>
      <c r="Q775" s="2" t="s">
        <v>35</v>
      </c>
      <c r="R775" s="2" t="s">
        <v>2954</v>
      </c>
      <c r="S775" s="2" t="s">
        <v>4266</v>
      </c>
      <c r="T775" s="2" t="s">
        <v>2276</v>
      </c>
      <c r="U775" s="2" t="s">
        <v>4642</v>
      </c>
      <c r="V775" s="2">
        <v>0.03</v>
      </c>
      <c r="W775" s="2">
        <v>1563</v>
      </c>
      <c r="X775" s="23">
        <v>0.03</v>
      </c>
      <c r="Y775" s="7">
        <v>1680</v>
      </c>
      <c r="Z775" s="17">
        <f t="shared" si="19"/>
        <v>0.48565440000000004</v>
      </c>
      <c r="AA775" s="2" t="s">
        <v>2180</v>
      </c>
      <c r="AB775" s="2" t="s">
        <v>1291</v>
      </c>
      <c r="AC775" s="2" t="s">
        <v>3332</v>
      </c>
      <c r="AD775" s="2" t="s">
        <v>43</v>
      </c>
      <c r="AE775" s="2" t="s">
        <v>42</v>
      </c>
      <c r="AF775" s="2"/>
      <c r="AG775" s="4"/>
    </row>
    <row r="776" spans="1:33" x14ac:dyDescent="0.25">
      <c r="A776" s="2">
        <v>2003</v>
      </c>
      <c r="B776" s="2">
        <v>1</v>
      </c>
      <c r="C776" s="2" t="s">
        <v>25</v>
      </c>
      <c r="D776" s="2" t="s">
        <v>26</v>
      </c>
      <c r="E776" s="2" t="s">
        <v>27</v>
      </c>
      <c r="F776" s="2" t="s">
        <v>28</v>
      </c>
      <c r="G776" s="2" t="s">
        <v>29</v>
      </c>
      <c r="H776" s="2"/>
      <c r="I776" s="2" t="s">
        <v>30</v>
      </c>
      <c r="J776" s="2" t="s">
        <v>31</v>
      </c>
      <c r="K776" s="2" t="s">
        <v>32</v>
      </c>
      <c r="L776" s="2"/>
      <c r="M776" s="30"/>
      <c r="N776" s="3">
        <v>37946</v>
      </c>
      <c r="O776" s="2" t="s">
        <v>33</v>
      </c>
      <c r="P776" s="2" t="s">
        <v>34</v>
      </c>
      <c r="Q776" s="2" t="s">
        <v>35</v>
      </c>
      <c r="R776" s="2" t="s">
        <v>36</v>
      </c>
      <c r="S776" s="2" t="s">
        <v>37</v>
      </c>
      <c r="T776" s="2" t="s">
        <v>38</v>
      </c>
      <c r="U776" s="2" t="s">
        <v>4641</v>
      </c>
      <c r="V776" s="2">
        <v>0.11</v>
      </c>
      <c r="W776" s="2">
        <v>1525.3</v>
      </c>
      <c r="X776" s="23">
        <f>V776*454/W776</f>
        <v>3.2741100111453487E-2</v>
      </c>
      <c r="Y776" s="7">
        <v>1680</v>
      </c>
      <c r="Z776" s="17">
        <f t="shared" si="19"/>
        <v>0.5300286443322626</v>
      </c>
      <c r="AA776" s="2" t="s">
        <v>39</v>
      </c>
      <c r="AB776" s="2" t="s">
        <v>40</v>
      </c>
      <c r="AC776" s="2" t="s">
        <v>41</v>
      </c>
      <c r="AD776" s="2" t="s">
        <v>42</v>
      </c>
      <c r="AE776" s="2" t="s">
        <v>43</v>
      </c>
      <c r="AF776" s="2"/>
      <c r="AG776" s="4"/>
    </row>
    <row r="777" spans="1:33" x14ac:dyDescent="0.25">
      <c r="A777" s="2">
        <v>2016</v>
      </c>
      <c r="B777" s="2">
        <v>1373</v>
      </c>
      <c r="C777" s="2" t="s">
        <v>3586</v>
      </c>
      <c r="D777" s="2" t="s">
        <v>3587</v>
      </c>
      <c r="E777" s="2" t="s">
        <v>3588</v>
      </c>
      <c r="F777" s="2" t="s">
        <v>486</v>
      </c>
      <c r="G777" s="2" t="s">
        <v>487</v>
      </c>
      <c r="H777" s="2"/>
      <c r="I777" s="2" t="s">
        <v>488</v>
      </c>
      <c r="J777" s="2" t="s">
        <v>347</v>
      </c>
      <c r="K777" s="2" t="s">
        <v>4179</v>
      </c>
      <c r="L777" s="2"/>
      <c r="M777" s="30"/>
      <c r="N777" s="3">
        <v>42426</v>
      </c>
      <c r="O777" s="2" t="s">
        <v>4182</v>
      </c>
      <c r="P777" s="2" t="s">
        <v>2176</v>
      </c>
      <c r="Q777" s="2" t="s">
        <v>35</v>
      </c>
      <c r="R777" s="2" t="s">
        <v>2954</v>
      </c>
      <c r="S777" s="2" t="s">
        <v>4183</v>
      </c>
      <c r="T777" s="2" t="s">
        <v>2312</v>
      </c>
      <c r="U777" s="2" t="s">
        <v>4642</v>
      </c>
      <c r="V777" s="2">
        <v>0.05</v>
      </c>
      <c r="W777" s="2">
        <v>1431</v>
      </c>
      <c r="X777" s="23">
        <v>0.05</v>
      </c>
      <c r="Y777" s="7">
        <v>1680</v>
      </c>
      <c r="Z777" s="17">
        <f t="shared" si="19"/>
        <v>0.80942400000000014</v>
      </c>
      <c r="AA777" s="2" t="s">
        <v>2180</v>
      </c>
      <c r="AB777" s="2" t="s">
        <v>1291</v>
      </c>
      <c r="AC777" s="2" t="s">
        <v>3332</v>
      </c>
      <c r="AD777" s="2" t="s">
        <v>43</v>
      </c>
      <c r="AE777" s="2" t="s">
        <v>42</v>
      </c>
      <c r="AF777" s="2"/>
      <c r="AG777" s="4"/>
    </row>
    <row r="778" spans="1:33" x14ac:dyDescent="0.25">
      <c r="A778" s="2">
        <v>2003</v>
      </c>
      <c r="B778" s="2">
        <v>2</v>
      </c>
      <c r="C778" s="2" t="s">
        <v>44</v>
      </c>
      <c r="D778" s="2" t="s">
        <v>45</v>
      </c>
      <c r="E778" s="2" t="s">
        <v>46</v>
      </c>
      <c r="F778" s="2" t="s">
        <v>47</v>
      </c>
      <c r="G778" s="2" t="s">
        <v>48</v>
      </c>
      <c r="H778" s="2"/>
      <c r="I778" s="2" t="s">
        <v>49</v>
      </c>
      <c r="J778" s="2" t="s">
        <v>50</v>
      </c>
      <c r="K778" s="2" t="s">
        <v>32</v>
      </c>
      <c r="L778" s="2"/>
      <c r="M778" s="30"/>
      <c r="N778" s="3">
        <v>37971</v>
      </c>
      <c r="O778" s="2" t="s">
        <v>33</v>
      </c>
      <c r="P778" s="2" t="s">
        <v>34</v>
      </c>
      <c r="Q778" s="2" t="s">
        <v>35</v>
      </c>
      <c r="R778" s="2" t="s">
        <v>36</v>
      </c>
      <c r="S778" s="2" t="s">
        <v>51</v>
      </c>
      <c r="T778" s="2" t="s">
        <v>52</v>
      </c>
      <c r="U778" s="2" t="s">
        <v>4641</v>
      </c>
      <c r="V778" s="2">
        <v>0.3</v>
      </c>
      <c r="W778" s="2">
        <v>1518.2</v>
      </c>
      <c r="X778" s="23">
        <f>V778*454/W778</f>
        <v>8.9711500461072319E-2</v>
      </c>
      <c r="Y778" s="7">
        <v>1680</v>
      </c>
      <c r="Z778" s="17">
        <f t="shared" si="19"/>
        <v>1.4522928309840604</v>
      </c>
      <c r="AA778" s="2" t="s">
        <v>39</v>
      </c>
      <c r="AB778" s="2" t="s">
        <v>40</v>
      </c>
      <c r="AC778" s="2" t="s">
        <v>41</v>
      </c>
      <c r="AD778" s="2" t="s">
        <v>42</v>
      </c>
      <c r="AE778" s="2" t="s">
        <v>43</v>
      </c>
      <c r="AF778" s="2"/>
      <c r="AG778" s="4"/>
    </row>
    <row r="779" spans="1:33" x14ac:dyDescent="0.25">
      <c r="A779" s="2">
        <v>2016</v>
      </c>
      <c r="B779" s="2">
        <v>1366</v>
      </c>
      <c r="C779" s="2" t="s">
        <v>3586</v>
      </c>
      <c r="D779" s="2" t="s">
        <v>3587</v>
      </c>
      <c r="E779" s="2" t="s">
        <v>3588</v>
      </c>
      <c r="F779" s="2" t="s">
        <v>486</v>
      </c>
      <c r="G779" s="2" t="s">
        <v>487</v>
      </c>
      <c r="H779" s="2"/>
      <c r="I779" s="2" t="s">
        <v>488</v>
      </c>
      <c r="J779" s="2" t="s">
        <v>394</v>
      </c>
      <c r="K779" s="2" t="s">
        <v>4179</v>
      </c>
      <c r="L779" s="2"/>
      <c r="M779" s="30"/>
      <c r="N779" s="3">
        <v>42425</v>
      </c>
      <c r="O779" s="2" t="s">
        <v>4180</v>
      </c>
      <c r="P779" s="2" t="s">
        <v>2176</v>
      </c>
      <c r="Q779" s="2" t="s">
        <v>35</v>
      </c>
      <c r="R779" s="2" t="s">
        <v>2954</v>
      </c>
      <c r="S779" s="2" t="s">
        <v>4181</v>
      </c>
      <c r="T779" s="2" t="s">
        <v>2552</v>
      </c>
      <c r="U779" s="2" t="s">
        <v>4642</v>
      </c>
      <c r="V779" s="2">
        <v>0.22</v>
      </c>
      <c r="W779" s="2">
        <v>1534</v>
      </c>
      <c r="X779" s="23">
        <v>0.22</v>
      </c>
      <c r="Y779" s="7">
        <v>1680</v>
      </c>
      <c r="Z779" s="17">
        <f t="shared" si="19"/>
        <v>3.5614656000000005</v>
      </c>
      <c r="AA779" s="2" t="s">
        <v>2180</v>
      </c>
      <c r="AB779" s="2" t="s">
        <v>1291</v>
      </c>
      <c r="AC779" s="2" t="s">
        <v>3332</v>
      </c>
      <c r="AD779" s="2" t="s">
        <v>43</v>
      </c>
      <c r="AE779" s="2" t="s">
        <v>42</v>
      </c>
      <c r="AF779" s="2"/>
      <c r="AG779" s="4"/>
    </row>
    <row r="780" spans="1:33" x14ac:dyDescent="0.25">
      <c r="A780" s="2">
        <v>2015</v>
      </c>
      <c r="B780" s="2">
        <v>456</v>
      </c>
      <c r="C780" s="2" t="s">
        <v>3353</v>
      </c>
      <c r="D780" s="2" t="s">
        <v>3354</v>
      </c>
      <c r="E780" s="2" t="s">
        <v>3355</v>
      </c>
      <c r="F780" s="2" t="s">
        <v>2648</v>
      </c>
      <c r="G780" s="2" t="s">
        <v>2649</v>
      </c>
      <c r="H780" s="2"/>
      <c r="I780" s="2" t="s">
        <v>815</v>
      </c>
      <c r="J780" s="2" t="s">
        <v>206</v>
      </c>
      <c r="K780" s="2" t="s">
        <v>2238</v>
      </c>
      <c r="L780" s="2"/>
      <c r="M780" s="30"/>
      <c r="N780" s="3">
        <v>42142</v>
      </c>
      <c r="O780" s="2" t="s">
        <v>3365</v>
      </c>
      <c r="P780" s="2" t="s">
        <v>3366</v>
      </c>
      <c r="Q780" s="2" t="s">
        <v>3367</v>
      </c>
      <c r="R780" s="2" t="s">
        <v>3525</v>
      </c>
      <c r="S780" s="2" t="s">
        <v>3441</v>
      </c>
      <c r="T780" s="2" t="s">
        <v>3526</v>
      </c>
      <c r="U780" s="2" t="s">
        <v>4642</v>
      </c>
      <c r="V780" s="2">
        <v>0.36580000000000001</v>
      </c>
      <c r="W780" s="2">
        <v>4761</v>
      </c>
      <c r="X780" s="23">
        <v>0.36580000000000001</v>
      </c>
      <c r="Y780" s="2">
        <v>5000</v>
      </c>
      <c r="Z780" s="17">
        <f t="shared" si="19"/>
        <v>17.624244000000001</v>
      </c>
      <c r="AA780" s="2" t="s">
        <v>351</v>
      </c>
      <c r="AB780" s="2" t="s">
        <v>40</v>
      </c>
      <c r="AC780" s="2" t="s">
        <v>3332</v>
      </c>
      <c r="AD780" s="2" t="s">
        <v>42</v>
      </c>
      <c r="AE780" s="2" t="s">
        <v>43</v>
      </c>
      <c r="AF780" s="2"/>
      <c r="AG780" s="4"/>
    </row>
    <row r="781" spans="1:33" x14ac:dyDescent="0.25">
      <c r="A781" s="2">
        <v>2015</v>
      </c>
      <c r="B781" s="2">
        <v>885</v>
      </c>
      <c r="C781" s="2" t="s">
        <v>3353</v>
      </c>
      <c r="D781" s="2" t="s">
        <v>3354</v>
      </c>
      <c r="E781" s="2" t="s">
        <v>3355</v>
      </c>
      <c r="F781" s="2" t="s">
        <v>2648</v>
      </c>
      <c r="G781" s="2" t="s">
        <v>2649</v>
      </c>
      <c r="H781" s="2"/>
      <c r="I781" s="2" t="s">
        <v>815</v>
      </c>
      <c r="J781" s="2" t="s">
        <v>203</v>
      </c>
      <c r="K781" s="2" t="s">
        <v>2238</v>
      </c>
      <c r="L781" s="2"/>
      <c r="M781" s="30"/>
      <c r="N781" s="3">
        <v>42142</v>
      </c>
      <c r="O781" s="2" t="s">
        <v>3365</v>
      </c>
      <c r="P781" s="2" t="s">
        <v>3366</v>
      </c>
      <c r="Q781" s="2" t="s">
        <v>3367</v>
      </c>
      <c r="R781" s="2" t="s">
        <v>3525</v>
      </c>
      <c r="S781" s="2" t="s">
        <v>3369</v>
      </c>
      <c r="T781" s="2" t="s">
        <v>3687</v>
      </c>
      <c r="U781" s="2" t="s">
        <v>4642</v>
      </c>
      <c r="V781" s="2">
        <v>0.42170000000000002</v>
      </c>
      <c r="W781" s="2">
        <v>4728</v>
      </c>
      <c r="X781" s="23">
        <v>0.42170000000000002</v>
      </c>
      <c r="Y781" s="2">
        <v>5000</v>
      </c>
      <c r="Z781" s="17">
        <f t="shared" si="19"/>
        <v>20.317506000000002</v>
      </c>
      <c r="AA781" s="2" t="s">
        <v>351</v>
      </c>
      <c r="AB781" s="2" t="s">
        <v>40</v>
      </c>
      <c r="AC781" s="2" t="s">
        <v>3332</v>
      </c>
      <c r="AD781" s="2" t="s">
        <v>42</v>
      </c>
      <c r="AE781" s="2" t="s">
        <v>43</v>
      </c>
      <c r="AF781" s="2"/>
      <c r="AG781" s="4"/>
    </row>
    <row r="782" spans="1:33" x14ac:dyDescent="0.25">
      <c r="A782" s="2">
        <v>2003</v>
      </c>
      <c r="B782" s="2">
        <v>12</v>
      </c>
      <c r="C782" s="2" t="s">
        <v>44</v>
      </c>
      <c r="D782" s="2" t="s">
        <v>45</v>
      </c>
      <c r="E782" s="2" t="s">
        <v>46</v>
      </c>
      <c r="F782" s="2" t="s">
        <v>47</v>
      </c>
      <c r="G782" s="2" t="s">
        <v>48</v>
      </c>
      <c r="H782" s="2"/>
      <c r="I782" s="2" t="s">
        <v>49</v>
      </c>
      <c r="J782" s="2" t="s">
        <v>31</v>
      </c>
      <c r="K782" s="2" t="s">
        <v>32</v>
      </c>
      <c r="L782" s="2"/>
      <c r="M782" s="30"/>
      <c r="N782" s="3">
        <v>37972</v>
      </c>
      <c r="O782" s="2" t="s">
        <v>33</v>
      </c>
      <c r="P782" s="2" t="s">
        <v>34</v>
      </c>
      <c r="Q782" s="2" t="s">
        <v>35</v>
      </c>
      <c r="R782" s="2" t="s">
        <v>36</v>
      </c>
      <c r="S782" s="2" t="s">
        <v>51</v>
      </c>
      <c r="T782" s="2" t="s">
        <v>119</v>
      </c>
      <c r="U782" s="2" t="s">
        <v>4641</v>
      </c>
      <c r="V782" s="2">
        <v>1.8</v>
      </c>
      <c r="W782" s="2">
        <v>1518.2</v>
      </c>
      <c r="X782" s="23">
        <f>V782*454/W782</f>
        <v>0.53826900276643397</v>
      </c>
      <c r="Y782" s="7">
        <v>1680</v>
      </c>
      <c r="Z782" s="17">
        <f t="shared" ref="Z782:Z804" si="20">X782*Y782*8760/1000000*1.1</f>
        <v>8.7137569859043627</v>
      </c>
      <c r="AA782" s="2" t="s">
        <v>39</v>
      </c>
      <c r="AB782" s="2" t="s">
        <v>40</v>
      </c>
      <c r="AC782" s="2" t="s">
        <v>41</v>
      </c>
      <c r="AD782" s="2" t="s">
        <v>42</v>
      </c>
      <c r="AE782" s="2" t="s">
        <v>43</v>
      </c>
      <c r="AF782" s="2"/>
      <c r="AG782" s="4"/>
    </row>
    <row r="783" spans="1:33" x14ac:dyDescent="0.25">
      <c r="A783" s="2">
        <v>2014</v>
      </c>
      <c r="B783" s="2">
        <v>2070</v>
      </c>
      <c r="C783" s="2" t="s">
        <v>1193</v>
      </c>
      <c r="D783" s="2" t="s">
        <v>1194</v>
      </c>
      <c r="E783" s="2" t="s">
        <v>1195</v>
      </c>
      <c r="F783" s="2" t="s">
        <v>813</v>
      </c>
      <c r="G783" s="2" t="s">
        <v>814</v>
      </c>
      <c r="H783" s="2"/>
      <c r="I783" s="2" t="s">
        <v>815</v>
      </c>
      <c r="J783" s="2" t="s">
        <v>50</v>
      </c>
      <c r="K783" s="2" t="s">
        <v>1196</v>
      </c>
      <c r="L783" s="2"/>
      <c r="M783" s="30"/>
      <c r="N783" s="3">
        <v>41760</v>
      </c>
      <c r="O783" s="2" t="s">
        <v>2281</v>
      </c>
      <c r="P783" s="2" t="s">
        <v>753</v>
      </c>
      <c r="Q783" s="2" t="s">
        <v>2282</v>
      </c>
      <c r="R783" s="2" t="s">
        <v>1894</v>
      </c>
      <c r="S783" s="2" t="s">
        <v>2283</v>
      </c>
      <c r="T783" s="2" t="s">
        <v>3126</v>
      </c>
      <c r="U783" s="2" t="s">
        <v>4642</v>
      </c>
      <c r="V783" s="2">
        <v>0.59699999999999998</v>
      </c>
      <c r="W783" s="2">
        <v>889</v>
      </c>
      <c r="X783" s="23">
        <v>0.59699999999999998</v>
      </c>
      <c r="Y783" s="9">
        <v>1380</v>
      </c>
      <c r="Z783" s="17">
        <f t="shared" si="20"/>
        <v>7.9387149600000013</v>
      </c>
      <c r="AA783" s="2" t="s">
        <v>351</v>
      </c>
      <c r="AB783" s="2" t="s">
        <v>40</v>
      </c>
      <c r="AC783" s="2" t="s">
        <v>41</v>
      </c>
      <c r="AD783" s="2" t="s">
        <v>42</v>
      </c>
      <c r="AE783" s="2" t="s">
        <v>43</v>
      </c>
      <c r="AF783" s="2"/>
      <c r="AG783" s="4"/>
    </row>
    <row r="784" spans="1:33" x14ac:dyDescent="0.25">
      <c r="A784" s="2">
        <v>2013</v>
      </c>
      <c r="B784" s="2">
        <v>1254</v>
      </c>
      <c r="C784" s="2" t="s">
        <v>1193</v>
      </c>
      <c r="D784" s="2" t="s">
        <v>1194</v>
      </c>
      <c r="E784" s="2" t="s">
        <v>1195</v>
      </c>
      <c r="F784" s="2" t="s">
        <v>813</v>
      </c>
      <c r="G784" s="2" t="s">
        <v>814</v>
      </c>
      <c r="H784" s="2"/>
      <c r="I784" s="2" t="s">
        <v>815</v>
      </c>
      <c r="J784" s="2" t="s">
        <v>31</v>
      </c>
      <c r="K784" s="2" t="s">
        <v>1206</v>
      </c>
      <c r="L784" s="2"/>
      <c r="M784" s="30"/>
      <c r="N784" s="3">
        <v>41345</v>
      </c>
      <c r="O784" s="2" t="s">
        <v>2017</v>
      </c>
      <c r="P784" s="2" t="s">
        <v>1198</v>
      </c>
      <c r="Q784" s="2" t="s">
        <v>2018</v>
      </c>
      <c r="R784" s="2" t="s">
        <v>2024</v>
      </c>
      <c r="S784" s="2" t="s">
        <v>2025</v>
      </c>
      <c r="T784" s="2" t="s">
        <v>2028</v>
      </c>
      <c r="U784" s="2" t="s">
        <v>4642</v>
      </c>
      <c r="V784" s="2">
        <v>0.6</v>
      </c>
      <c r="W784" s="2">
        <v>1173</v>
      </c>
      <c r="X784" s="23">
        <v>0.6</v>
      </c>
      <c r="Y784" s="9">
        <v>1380</v>
      </c>
      <c r="Z784" s="17">
        <f t="shared" si="20"/>
        <v>7.9786080000000013</v>
      </c>
      <c r="AA784" s="2" t="s">
        <v>351</v>
      </c>
      <c r="AB784" s="2" t="s">
        <v>40</v>
      </c>
      <c r="AC784" s="2" t="s">
        <v>41</v>
      </c>
      <c r="AD784" s="2" t="s">
        <v>42</v>
      </c>
      <c r="AE784" s="2" t="s">
        <v>43</v>
      </c>
      <c r="AF784" s="2"/>
      <c r="AG784" s="4"/>
    </row>
    <row r="785" spans="1:33" x14ac:dyDescent="0.25">
      <c r="A785" s="2">
        <v>2012</v>
      </c>
      <c r="B785" s="2">
        <v>728</v>
      </c>
      <c r="C785" s="2" t="s">
        <v>1193</v>
      </c>
      <c r="D785" s="2" t="s">
        <v>1194</v>
      </c>
      <c r="E785" s="2" t="s">
        <v>1195</v>
      </c>
      <c r="F785" s="2" t="s">
        <v>813</v>
      </c>
      <c r="G785" s="2" t="s">
        <v>814</v>
      </c>
      <c r="H785" s="2"/>
      <c r="I785" s="2" t="s">
        <v>815</v>
      </c>
      <c r="J785" s="2" t="s">
        <v>50</v>
      </c>
      <c r="K785" s="2" t="s">
        <v>1196</v>
      </c>
      <c r="L785" s="2"/>
      <c r="M785" s="30"/>
      <c r="N785" s="3">
        <v>40980</v>
      </c>
      <c r="O785" s="2" t="s">
        <v>1197</v>
      </c>
      <c r="P785" s="2" t="s">
        <v>1198</v>
      </c>
      <c r="Q785" s="2"/>
      <c r="R785" s="2"/>
      <c r="S785" s="2"/>
      <c r="T785" s="2"/>
      <c r="U785" s="2"/>
      <c r="V785" s="2"/>
      <c r="W785" s="2"/>
      <c r="X785" s="23">
        <v>0.66</v>
      </c>
      <c r="Y785" s="9">
        <v>1380</v>
      </c>
      <c r="Z785" s="17">
        <f t="shared" si="20"/>
        <v>8.7764688000000017</v>
      </c>
      <c r="AA785" s="2" t="s">
        <v>351</v>
      </c>
      <c r="AB785" s="2" t="s">
        <v>40</v>
      </c>
      <c r="AC785" s="2" t="s">
        <v>41</v>
      </c>
      <c r="AD785" s="2" t="s">
        <v>42</v>
      </c>
      <c r="AE785" s="2" t="s">
        <v>43</v>
      </c>
      <c r="AF785" s="2" t="s">
        <v>1463</v>
      </c>
      <c r="AG785" s="4"/>
    </row>
    <row r="786" spans="1:33" x14ac:dyDescent="0.25">
      <c r="A786" s="2">
        <v>2012</v>
      </c>
      <c r="B786" s="2">
        <v>731</v>
      </c>
      <c r="C786" s="2" t="s">
        <v>1193</v>
      </c>
      <c r="D786" s="2" t="s">
        <v>1194</v>
      </c>
      <c r="E786" s="2" t="s">
        <v>1195</v>
      </c>
      <c r="F786" s="2" t="s">
        <v>813</v>
      </c>
      <c r="G786" s="2" t="s">
        <v>814</v>
      </c>
      <c r="H786" s="2"/>
      <c r="I786" s="2" t="s">
        <v>815</v>
      </c>
      <c r="J786" s="2" t="s">
        <v>50</v>
      </c>
      <c r="K786" s="2" t="s">
        <v>1196</v>
      </c>
      <c r="L786" s="2"/>
      <c r="M786" s="30"/>
      <c r="N786" s="3">
        <v>40980</v>
      </c>
      <c r="O786" s="2" t="s">
        <v>1197</v>
      </c>
      <c r="P786" s="2" t="s">
        <v>1198</v>
      </c>
      <c r="Q786" s="2"/>
      <c r="R786" s="2"/>
      <c r="S786" s="2"/>
      <c r="T786" s="2"/>
      <c r="U786" s="2"/>
      <c r="V786" s="2"/>
      <c r="W786" s="2"/>
      <c r="X786" s="23">
        <v>0.66</v>
      </c>
      <c r="Y786" s="9">
        <v>1380</v>
      </c>
      <c r="Z786" s="17">
        <f t="shared" si="20"/>
        <v>8.7764688000000017</v>
      </c>
      <c r="AA786" s="2" t="s">
        <v>351</v>
      </c>
      <c r="AB786" s="2" t="s">
        <v>275</v>
      </c>
      <c r="AC786" s="2" t="s">
        <v>41</v>
      </c>
      <c r="AD786" s="2" t="s">
        <v>42</v>
      </c>
      <c r="AE786" s="2" t="s">
        <v>43</v>
      </c>
      <c r="AF786" s="2" t="s">
        <v>1463</v>
      </c>
      <c r="AG786" s="4"/>
    </row>
    <row r="787" spans="1:33" x14ac:dyDescent="0.25">
      <c r="A787" s="2">
        <v>2012</v>
      </c>
      <c r="B787" s="2">
        <v>732</v>
      </c>
      <c r="C787" s="2" t="s">
        <v>1193</v>
      </c>
      <c r="D787" s="2" t="s">
        <v>1194</v>
      </c>
      <c r="E787" s="2" t="s">
        <v>1195</v>
      </c>
      <c r="F787" s="2" t="s">
        <v>813</v>
      </c>
      <c r="G787" s="2" t="s">
        <v>814</v>
      </c>
      <c r="H787" s="2"/>
      <c r="I787" s="2" t="s">
        <v>815</v>
      </c>
      <c r="J787" s="2" t="s">
        <v>31</v>
      </c>
      <c r="K787" s="2" t="s">
        <v>1206</v>
      </c>
      <c r="L787" s="2"/>
      <c r="M787" s="30"/>
      <c r="N787" s="3">
        <v>40980</v>
      </c>
      <c r="O787" s="2" t="s">
        <v>1197</v>
      </c>
      <c r="P787" s="2" t="s">
        <v>1198</v>
      </c>
      <c r="Q787" s="2"/>
      <c r="R787" s="2"/>
      <c r="S787" s="2"/>
      <c r="T787" s="2"/>
      <c r="U787" s="2"/>
      <c r="V787" s="2"/>
      <c r="W787" s="2"/>
      <c r="X787" s="23">
        <v>0.68</v>
      </c>
      <c r="Y787" s="9">
        <v>1380</v>
      </c>
      <c r="Z787" s="17">
        <f t="shared" si="20"/>
        <v>9.0424224000000013</v>
      </c>
      <c r="AA787" s="2" t="s">
        <v>351</v>
      </c>
      <c r="AB787" s="2" t="s">
        <v>40</v>
      </c>
      <c r="AC787" s="2" t="s">
        <v>41</v>
      </c>
      <c r="AD787" s="2" t="s">
        <v>42</v>
      </c>
      <c r="AE787" s="2" t="s">
        <v>43</v>
      </c>
      <c r="AF787" s="2" t="s">
        <v>1466</v>
      </c>
      <c r="AG787" s="4"/>
    </row>
    <row r="788" spans="1:33" x14ac:dyDescent="0.25">
      <c r="A788" s="2">
        <v>2012</v>
      </c>
      <c r="B788" s="2">
        <v>733</v>
      </c>
      <c r="C788" s="2" t="s">
        <v>1193</v>
      </c>
      <c r="D788" s="2" t="s">
        <v>1194</v>
      </c>
      <c r="E788" s="2" t="s">
        <v>1195</v>
      </c>
      <c r="F788" s="2" t="s">
        <v>813</v>
      </c>
      <c r="G788" s="2" t="s">
        <v>814</v>
      </c>
      <c r="H788" s="2"/>
      <c r="I788" s="2" t="s">
        <v>815</v>
      </c>
      <c r="J788" s="2" t="s">
        <v>31</v>
      </c>
      <c r="K788" s="2" t="s">
        <v>1206</v>
      </c>
      <c r="L788" s="2"/>
      <c r="M788" s="30"/>
      <c r="N788" s="3">
        <v>40980</v>
      </c>
      <c r="O788" s="2" t="s">
        <v>1197</v>
      </c>
      <c r="P788" s="2" t="s">
        <v>1198</v>
      </c>
      <c r="Q788" s="2"/>
      <c r="R788" s="2"/>
      <c r="S788" s="2"/>
      <c r="T788" s="2"/>
      <c r="U788" s="2"/>
      <c r="V788" s="2"/>
      <c r="W788" s="2"/>
      <c r="X788" s="23">
        <v>0.68</v>
      </c>
      <c r="Y788" s="9">
        <v>1380</v>
      </c>
      <c r="Z788" s="17">
        <f t="shared" si="20"/>
        <v>9.0424224000000013</v>
      </c>
      <c r="AA788" s="2" t="s">
        <v>351</v>
      </c>
      <c r="AB788" s="2" t="s">
        <v>275</v>
      </c>
      <c r="AC788" s="2" t="s">
        <v>41</v>
      </c>
      <c r="AD788" s="2" t="s">
        <v>42</v>
      </c>
      <c r="AE788" s="2" t="s">
        <v>43</v>
      </c>
      <c r="AF788" s="2" t="s">
        <v>1466</v>
      </c>
      <c r="AG788" s="4"/>
    </row>
    <row r="789" spans="1:33" x14ac:dyDescent="0.25">
      <c r="A789" s="2">
        <v>2014</v>
      </c>
      <c r="B789" s="2">
        <v>2074</v>
      </c>
      <c r="C789" s="2" t="s">
        <v>1193</v>
      </c>
      <c r="D789" s="2" t="s">
        <v>1194</v>
      </c>
      <c r="E789" s="2" t="s">
        <v>1195</v>
      </c>
      <c r="F789" s="2" t="s">
        <v>813</v>
      </c>
      <c r="G789" s="2" t="s">
        <v>814</v>
      </c>
      <c r="H789" s="2"/>
      <c r="I789" s="2" t="s">
        <v>815</v>
      </c>
      <c r="J789" s="2" t="s">
        <v>31</v>
      </c>
      <c r="K789" s="2" t="s">
        <v>1206</v>
      </c>
      <c r="L789" s="2"/>
      <c r="M789" s="30"/>
      <c r="N789" s="3">
        <v>41760</v>
      </c>
      <c r="O789" s="2" t="s">
        <v>2438</v>
      </c>
      <c r="P789" s="2" t="s">
        <v>753</v>
      </c>
      <c r="Q789" s="2" t="s">
        <v>2282</v>
      </c>
      <c r="R789" s="2" t="s">
        <v>1894</v>
      </c>
      <c r="S789" s="2" t="s">
        <v>2439</v>
      </c>
      <c r="T789" s="2" t="s">
        <v>3131</v>
      </c>
      <c r="U789" s="2" t="s">
        <v>4642</v>
      </c>
      <c r="V789" s="2">
        <v>0.68899999999999995</v>
      </c>
      <c r="W789" s="2">
        <v>911</v>
      </c>
      <c r="X789" s="23">
        <v>0.68899999999999995</v>
      </c>
      <c r="Y789" s="9">
        <v>1380</v>
      </c>
      <c r="Z789" s="17">
        <f t="shared" si="20"/>
        <v>9.1621015200000002</v>
      </c>
      <c r="AA789" s="2" t="s">
        <v>351</v>
      </c>
      <c r="AB789" s="2" t="s">
        <v>40</v>
      </c>
      <c r="AC789" s="2" t="s">
        <v>41</v>
      </c>
      <c r="AD789" s="2" t="s">
        <v>42</v>
      </c>
      <c r="AE789" s="2" t="s">
        <v>43</v>
      </c>
      <c r="AF789" s="2"/>
      <c r="AG789" s="4"/>
    </row>
    <row r="790" spans="1:33" x14ac:dyDescent="0.25">
      <c r="A790" s="2">
        <v>2003</v>
      </c>
      <c r="B790" s="2">
        <v>13</v>
      </c>
      <c r="C790" s="2" t="s">
        <v>25</v>
      </c>
      <c r="D790" s="2" t="s">
        <v>26</v>
      </c>
      <c r="E790" s="2" t="s">
        <v>27</v>
      </c>
      <c r="F790" s="2" t="s">
        <v>28</v>
      </c>
      <c r="G790" s="2" t="s">
        <v>29</v>
      </c>
      <c r="H790" s="2"/>
      <c r="I790" s="2" t="s">
        <v>30</v>
      </c>
      <c r="J790" s="2" t="s">
        <v>50</v>
      </c>
      <c r="K790" s="2" t="s">
        <v>120</v>
      </c>
      <c r="L790" s="2"/>
      <c r="M790" s="30"/>
      <c r="N790" s="3">
        <v>37946</v>
      </c>
      <c r="O790" s="2" t="s">
        <v>33</v>
      </c>
      <c r="P790" s="2" t="s">
        <v>34</v>
      </c>
      <c r="Q790" s="2" t="s">
        <v>35</v>
      </c>
      <c r="R790" s="2" t="s">
        <v>36</v>
      </c>
      <c r="S790" s="2" t="s">
        <v>121</v>
      </c>
      <c r="T790" s="2" t="s">
        <v>122</v>
      </c>
      <c r="U790" s="2" t="s">
        <v>4641</v>
      </c>
      <c r="V790" s="2">
        <v>2.4</v>
      </c>
      <c r="W790" s="2">
        <v>1557.6</v>
      </c>
      <c r="X790" s="23">
        <f>V790*454/W790</f>
        <v>0.69953775038520805</v>
      </c>
      <c r="Y790" s="7">
        <v>1680</v>
      </c>
      <c r="Z790" s="17">
        <f t="shared" si="20"/>
        <v>11.324452881355935</v>
      </c>
      <c r="AA790" s="2" t="s">
        <v>39</v>
      </c>
      <c r="AB790" s="2" t="s">
        <v>40</v>
      </c>
      <c r="AC790" s="2" t="s">
        <v>41</v>
      </c>
      <c r="AD790" s="2" t="s">
        <v>42</v>
      </c>
      <c r="AE790" s="2" t="s">
        <v>43</v>
      </c>
      <c r="AF790" s="2"/>
      <c r="AG790" s="4"/>
    </row>
    <row r="791" spans="1:33" x14ac:dyDescent="0.25">
      <c r="A791" s="2">
        <v>2013</v>
      </c>
      <c r="B791" s="2">
        <v>1251</v>
      </c>
      <c r="C791" s="2" t="s">
        <v>1193</v>
      </c>
      <c r="D791" s="2" t="s">
        <v>1194</v>
      </c>
      <c r="E791" s="2" t="s">
        <v>1195</v>
      </c>
      <c r="F791" s="2" t="s">
        <v>813</v>
      </c>
      <c r="G791" s="2" t="s">
        <v>814</v>
      </c>
      <c r="H791" s="2"/>
      <c r="I791" s="2" t="s">
        <v>815</v>
      </c>
      <c r="J791" s="2" t="s">
        <v>50</v>
      </c>
      <c r="K791" s="2" t="s">
        <v>1196</v>
      </c>
      <c r="L791" s="2"/>
      <c r="M791" s="30"/>
      <c r="N791" s="3">
        <v>41345</v>
      </c>
      <c r="O791" s="2" t="s">
        <v>2017</v>
      </c>
      <c r="P791" s="2" t="s">
        <v>1198</v>
      </c>
      <c r="Q791" s="2" t="s">
        <v>2018</v>
      </c>
      <c r="R791" s="2" t="s">
        <v>2024</v>
      </c>
      <c r="S791" s="2" t="s">
        <v>2025</v>
      </c>
      <c r="T791" s="2" t="s">
        <v>2019</v>
      </c>
      <c r="U791" s="2" t="s">
        <v>4642</v>
      </c>
      <c r="V791" s="2">
        <v>0.7</v>
      </c>
      <c r="W791" s="2">
        <v>1173</v>
      </c>
      <c r="X791" s="23">
        <v>0.7</v>
      </c>
      <c r="Y791" s="9">
        <v>1380</v>
      </c>
      <c r="Z791" s="17">
        <f t="shared" si="20"/>
        <v>9.3083759999999991</v>
      </c>
      <c r="AA791" s="2" t="s">
        <v>351</v>
      </c>
      <c r="AB791" s="2" t="s">
        <v>40</v>
      </c>
      <c r="AC791" s="2" t="s">
        <v>41</v>
      </c>
      <c r="AD791" s="2" t="s">
        <v>42</v>
      </c>
      <c r="AE791" s="2" t="s">
        <v>43</v>
      </c>
      <c r="AF791" s="2"/>
      <c r="AG791" s="4"/>
    </row>
    <row r="792" spans="1:33" x14ac:dyDescent="0.25">
      <c r="A792" s="2">
        <v>2011</v>
      </c>
      <c r="B792" s="2">
        <v>769</v>
      </c>
      <c r="C792" s="2" t="s">
        <v>1193</v>
      </c>
      <c r="D792" s="2" t="s">
        <v>1194</v>
      </c>
      <c r="E792" s="2" t="s">
        <v>1195</v>
      </c>
      <c r="F792" s="2" t="s">
        <v>813</v>
      </c>
      <c r="G792" s="2" t="s">
        <v>814</v>
      </c>
      <c r="H792" s="2"/>
      <c r="I792" s="2" t="s">
        <v>815</v>
      </c>
      <c r="J792" s="2" t="s">
        <v>50</v>
      </c>
      <c r="K792" s="2" t="s">
        <v>1196</v>
      </c>
      <c r="L792" s="2"/>
      <c r="M792" s="30"/>
      <c r="N792" s="3">
        <v>40631</v>
      </c>
      <c r="O792" s="2" t="s">
        <v>1197</v>
      </c>
      <c r="P792" s="2" t="s">
        <v>1198</v>
      </c>
      <c r="Q792" s="2"/>
      <c r="R792" s="2"/>
      <c r="S792" s="2"/>
      <c r="T792" s="2"/>
      <c r="U792" s="2"/>
      <c r="V792" s="2"/>
      <c r="W792" s="2"/>
      <c r="X792" s="23">
        <v>0.83</v>
      </c>
      <c r="Y792" s="9">
        <v>1380</v>
      </c>
      <c r="Z792" s="17">
        <f t="shared" si="20"/>
        <v>11.0370744</v>
      </c>
      <c r="AA792" s="2" t="s">
        <v>351</v>
      </c>
      <c r="AB792" s="2" t="s">
        <v>275</v>
      </c>
      <c r="AC792" s="2" t="s">
        <v>41</v>
      </c>
      <c r="AD792" s="2" t="s">
        <v>42</v>
      </c>
      <c r="AE792" s="2" t="s">
        <v>43</v>
      </c>
      <c r="AF792" s="2" t="s">
        <v>1203</v>
      </c>
      <c r="AG792" s="4"/>
    </row>
    <row r="793" spans="1:33" x14ac:dyDescent="0.25">
      <c r="A793" s="2">
        <v>2011</v>
      </c>
      <c r="B793" s="2">
        <v>771</v>
      </c>
      <c r="C793" s="2" t="s">
        <v>1193</v>
      </c>
      <c r="D793" s="2" t="s">
        <v>1194</v>
      </c>
      <c r="E793" s="2" t="s">
        <v>1195</v>
      </c>
      <c r="F793" s="2" t="s">
        <v>813</v>
      </c>
      <c r="G793" s="2" t="s">
        <v>814</v>
      </c>
      <c r="H793" s="2"/>
      <c r="I793" s="2" t="s">
        <v>815</v>
      </c>
      <c r="J793" s="2" t="s">
        <v>50</v>
      </c>
      <c r="K793" s="2" t="s">
        <v>1196</v>
      </c>
      <c r="L793" s="2"/>
      <c r="M793" s="30"/>
      <c r="N793" s="3">
        <v>40631</v>
      </c>
      <c r="O793" s="2" t="s">
        <v>1197</v>
      </c>
      <c r="P793" s="2" t="s">
        <v>1198</v>
      </c>
      <c r="Q793" s="2"/>
      <c r="R793" s="2"/>
      <c r="S793" s="2"/>
      <c r="T793" s="2"/>
      <c r="U793" s="2"/>
      <c r="V793" s="2"/>
      <c r="W793" s="2"/>
      <c r="X793" s="23">
        <v>0.83</v>
      </c>
      <c r="Y793" s="9">
        <v>1380</v>
      </c>
      <c r="Z793" s="17">
        <f t="shared" si="20"/>
        <v>11.0370744</v>
      </c>
      <c r="AA793" s="2" t="s">
        <v>351</v>
      </c>
      <c r="AB793" s="2" t="s">
        <v>40</v>
      </c>
      <c r="AC793" s="2" t="s">
        <v>41</v>
      </c>
      <c r="AD793" s="2" t="s">
        <v>42</v>
      </c>
      <c r="AE793" s="2" t="s">
        <v>43</v>
      </c>
      <c r="AF793" s="2" t="s">
        <v>1203</v>
      </c>
      <c r="AG793" s="4"/>
    </row>
    <row r="794" spans="1:33" x14ac:dyDescent="0.25">
      <c r="A794" s="2">
        <v>2011</v>
      </c>
      <c r="B794" s="2">
        <v>774</v>
      </c>
      <c r="C794" s="2" t="s">
        <v>1193</v>
      </c>
      <c r="D794" s="2" t="s">
        <v>1194</v>
      </c>
      <c r="E794" s="2" t="s">
        <v>1195</v>
      </c>
      <c r="F794" s="2" t="s">
        <v>813</v>
      </c>
      <c r="G794" s="2" t="s">
        <v>814</v>
      </c>
      <c r="H794" s="2"/>
      <c r="I794" s="2" t="s">
        <v>815</v>
      </c>
      <c r="J794" s="2" t="s">
        <v>31</v>
      </c>
      <c r="K794" s="2" t="s">
        <v>1206</v>
      </c>
      <c r="L794" s="2"/>
      <c r="M794" s="30"/>
      <c r="N794" s="3">
        <v>40631</v>
      </c>
      <c r="O794" s="2" t="s">
        <v>1197</v>
      </c>
      <c r="P794" s="2" t="s">
        <v>1198</v>
      </c>
      <c r="Q794" s="2"/>
      <c r="R794" s="2"/>
      <c r="S794" s="2"/>
      <c r="T794" s="2"/>
      <c r="U794" s="2"/>
      <c r="V794" s="2"/>
      <c r="W794" s="2"/>
      <c r="X794" s="23">
        <v>0.98</v>
      </c>
      <c r="Y794" s="9">
        <v>1380</v>
      </c>
      <c r="Z794" s="17">
        <f t="shared" si="20"/>
        <v>13.031726399999998</v>
      </c>
      <c r="AA794" s="2" t="s">
        <v>351</v>
      </c>
      <c r="AB794" s="2" t="s">
        <v>275</v>
      </c>
      <c r="AC794" s="2" t="s">
        <v>41</v>
      </c>
      <c r="AD794" s="2" t="s">
        <v>42</v>
      </c>
      <c r="AE794" s="2" t="s">
        <v>43</v>
      </c>
      <c r="AF794" s="2" t="s">
        <v>1209</v>
      </c>
      <c r="AG794" s="4"/>
    </row>
    <row r="795" spans="1:33" x14ac:dyDescent="0.25">
      <c r="A795" s="2">
        <v>2011</v>
      </c>
      <c r="B795" s="2">
        <v>775</v>
      </c>
      <c r="C795" s="2" t="s">
        <v>1193</v>
      </c>
      <c r="D795" s="2" t="s">
        <v>1194</v>
      </c>
      <c r="E795" s="2" t="s">
        <v>1195</v>
      </c>
      <c r="F795" s="2" t="s">
        <v>813</v>
      </c>
      <c r="G795" s="2" t="s">
        <v>814</v>
      </c>
      <c r="H795" s="2"/>
      <c r="I795" s="2" t="s">
        <v>815</v>
      </c>
      <c r="J795" s="2" t="s">
        <v>31</v>
      </c>
      <c r="K795" s="2" t="s">
        <v>1206</v>
      </c>
      <c r="L795" s="2"/>
      <c r="M795" s="30"/>
      <c r="N795" s="3">
        <v>40631</v>
      </c>
      <c r="O795" s="2" t="s">
        <v>1197</v>
      </c>
      <c r="P795" s="2" t="s">
        <v>1198</v>
      </c>
      <c r="Q795" s="2"/>
      <c r="R795" s="2"/>
      <c r="S795" s="2"/>
      <c r="T795" s="2"/>
      <c r="U795" s="2"/>
      <c r="V795" s="2"/>
      <c r="W795" s="2"/>
      <c r="X795" s="23">
        <v>0.98</v>
      </c>
      <c r="Y795" s="9">
        <v>1380</v>
      </c>
      <c r="Z795" s="17">
        <f t="shared" si="20"/>
        <v>13.031726399999998</v>
      </c>
      <c r="AA795" s="2" t="s">
        <v>351</v>
      </c>
      <c r="AB795" s="2" t="s">
        <v>40</v>
      </c>
      <c r="AC795" s="2" t="s">
        <v>41</v>
      </c>
      <c r="AD795" s="2" t="s">
        <v>42</v>
      </c>
      <c r="AE795" s="2" t="s">
        <v>43</v>
      </c>
      <c r="AF795" s="2" t="s">
        <v>1209</v>
      </c>
      <c r="AG795" s="4"/>
    </row>
    <row r="796" spans="1:33" x14ac:dyDescent="0.25">
      <c r="A796" s="2">
        <v>2014</v>
      </c>
      <c r="B796" s="2">
        <v>2424</v>
      </c>
      <c r="C796" s="2" t="s">
        <v>266</v>
      </c>
      <c r="D796" s="2" t="s">
        <v>267</v>
      </c>
      <c r="E796" s="2" t="s">
        <v>268</v>
      </c>
      <c r="F796" s="2" t="s">
        <v>269</v>
      </c>
      <c r="G796" s="2" t="s">
        <v>270</v>
      </c>
      <c r="H796" s="2"/>
      <c r="I796" s="2" t="s">
        <v>271</v>
      </c>
      <c r="J796" s="2" t="s">
        <v>59</v>
      </c>
      <c r="K796" s="2" t="s">
        <v>272</v>
      </c>
      <c r="L796" s="2"/>
      <c r="M796" s="30"/>
      <c r="N796" s="3">
        <v>41779</v>
      </c>
      <c r="O796" s="2" t="s">
        <v>273</v>
      </c>
      <c r="P796" s="2" t="s">
        <v>1232</v>
      </c>
      <c r="Q796" s="2" t="s">
        <v>1233</v>
      </c>
      <c r="R796" s="2" t="s">
        <v>3305</v>
      </c>
      <c r="S796" s="2" t="s">
        <v>3306</v>
      </c>
      <c r="T796" s="2" t="s">
        <v>3307</v>
      </c>
      <c r="U796" s="2"/>
      <c r="V796" s="2"/>
      <c r="W796" s="2">
        <f>856/1200*Y796</f>
        <v>1159.8800000000001</v>
      </c>
      <c r="X796" s="23">
        <f>2.58*454/W796</f>
        <v>1.0098630892850984</v>
      </c>
      <c r="Y796" s="2">
        <v>1626</v>
      </c>
      <c r="Z796" s="17">
        <f t="shared" si="20"/>
        <v>15.822672224299065</v>
      </c>
      <c r="AA796" s="2" t="s">
        <v>351</v>
      </c>
      <c r="AB796" s="2" t="s">
        <v>275</v>
      </c>
      <c r="AC796" s="2" t="s">
        <v>41</v>
      </c>
      <c r="AD796" s="2" t="s">
        <v>42</v>
      </c>
      <c r="AE796" s="2" t="s">
        <v>43</v>
      </c>
      <c r="AF796" s="2" t="s">
        <v>2982</v>
      </c>
      <c r="AG796" s="4"/>
    </row>
    <row r="797" spans="1:33" x14ac:dyDescent="0.25">
      <c r="A797" s="2">
        <v>2014</v>
      </c>
      <c r="B797" s="2">
        <v>2428</v>
      </c>
      <c r="C797" s="2" t="s">
        <v>266</v>
      </c>
      <c r="D797" s="2" t="s">
        <v>267</v>
      </c>
      <c r="E797" s="2" t="s">
        <v>268</v>
      </c>
      <c r="F797" s="2" t="s">
        <v>269</v>
      </c>
      <c r="G797" s="2" t="s">
        <v>270</v>
      </c>
      <c r="H797" s="2"/>
      <c r="I797" s="2" t="s">
        <v>271</v>
      </c>
      <c r="J797" s="2" t="s">
        <v>59</v>
      </c>
      <c r="K797" s="2" t="s">
        <v>272</v>
      </c>
      <c r="L797" s="2"/>
      <c r="M797" s="30"/>
      <c r="N797" s="3">
        <v>41779</v>
      </c>
      <c r="O797" s="2" t="s">
        <v>273</v>
      </c>
      <c r="P797" s="2" t="s">
        <v>1232</v>
      </c>
      <c r="Q797" s="2" t="s">
        <v>1233</v>
      </c>
      <c r="R797" s="2" t="s">
        <v>3305</v>
      </c>
      <c r="S797" s="2" t="s">
        <v>2980</v>
      </c>
      <c r="T797" s="2" t="s">
        <v>3307</v>
      </c>
      <c r="U797" s="2"/>
      <c r="V797" s="2"/>
      <c r="W797" s="2">
        <f>856/1200*Y797</f>
        <v>1159.8800000000001</v>
      </c>
      <c r="X797" s="23">
        <f>2.58*454/W797</f>
        <v>1.0098630892850984</v>
      </c>
      <c r="Y797" s="2">
        <v>1626</v>
      </c>
      <c r="Z797" s="17">
        <f t="shared" si="20"/>
        <v>15.822672224299065</v>
      </c>
      <c r="AA797" s="2" t="s">
        <v>351</v>
      </c>
      <c r="AB797" s="2" t="s">
        <v>40</v>
      </c>
      <c r="AC797" s="2" t="s">
        <v>41</v>
      </c>
      <c r="AD797" s="2" t="s">
        <v>42</v>
      </c>
      <c r="AE797" s="2" t="s">
        <v>43</v>
      </c>
      <c r="AF797" s="2" t="s">
        <v>2982</v>
      </c>
      <c r="AG797" s="4"/>
    </row>
    <row r="798" spans="1:33" x14ac:dyDescent="0.25">
      <c r="A798" s="2">
        <v>2010</v>
      </c>
      <c r="B798" s="2">
        <v>30</v>
      </c>
      <c r="C798" s="2" t="s">
        <v>266</v>
      </c>
      <c r="D798" s="2" t="s">
        <v>267</v>
      </c>
      <c r="E798" s="2" t="s">
        <v>268</v>
      </c>
      <c r="F798" s="2" t="s">
        <v>269</v>
      </c>
      <c r="G798" s="2" t="s">
        <v>270</v>
      </c>
      <c r="H798" s="2"/>
      <c r="I798" s="2" t="s">
        <v>271</v>
      </c>
      <c r="J798" s="2" t="s">
        <v>59</v>
      </c>
      <c r="K798" s="2" t="s">
        <v>272</v>
      </c>
      <c r="L798" s="2"/>
      <c r="M798" s="30"/>
      <c r="N798" s="3">
        <v>40500</v>
      </c>
      <c r="O798" s="2" t="s">
        <v>273</v>
      </c>
      <c r="P798" s="2" t="s">
        <v>274</v>
      </c>
      <c r="Q798" s="2"/>
      <c r="R798" s="2"/>
      <c r="S798" s="2"/>
      <c r="T798" s="2"/>
      <c r="U798" s="2"/>
      <c r="V798" s="2">
        <v>3.38</v>
      </c>
      <c r="W798" s="2">
        <f>1071/1200*1626</f>
        <v>1451.2049999999999</v>
      </c>
      <c r="X798" s="23">
        <f>V798*454/W798</f>
        <v>1.0574109102435563</v>
      </c>
      <c r="Y798" s="2">
        <v>1626</v>
      </c>
      <c r="Z798" s="17">
        <f t="shared" si="20"/>
        <v>16.567657949579832</v>
      </c>
      <c r="AA798" s="2" t="s">
        <v>351</v>
      </c>
      <c r="AB798" s="2" t="s">
        <v>40</v>
      </c>
      <c r="AC798" s="2" t="s">
        <v>41</v>
      </c>
      <c r="AD798" s="2" t="s">
        <v>42</v>
      </c>
      <c r="AE798" s="2" t="s">
        <v>43</v>
      </c>
      <c r="AF798" s="2" t="s">
        <v>1103</v>
      </c>
      <c r="AG798" s="4"/>
    </row>
    <row r="799" spans="1:33" x14ac:dyDescent="0.25">
      <c r="A799" s="2">
        <v>2011</v>
      </c>
      <c r="B799" s="2">
        <v>965</v>
      </c>
      <c r="C799" s="2" t="s">
        <v>266</v>
      </c>
      <c r="D799" s="2" t="s">
        <v>267</v>
      </c>
      <c r="E799" s="2" t="s">
        <v>268</v>
      </c>
      <c r="F799" s="2" t="s">
        <v>269</v>
      </c>
      <c r="G799" s="2" t="s">
        <v>270</v>
      </c>
      <c r="H799" s="2"/>
      <c r="I799" s="2" t="s">
        <v>271</v>
      </c>
      <c r="J799" s="2" t="s">
        <v>59</v>
      </c>
      <c r="K799" s="2" t="s">
        <v>272</v>
      </c>
      <c r="L799" s="2"/>
      <c r="M799" s="30"/>
      <c r="N799" s="3">
        <v>40612</v>
      </c>
      <c r="O799" s="2" t="s">
        <v>273</v>
      </c>
      <c r="P799" s="2" t="s">
        <v>1232</v>
      </c>
      <c r="Q799" s="2"/>
      <c r="R799" s="2"/>
      <c r="S799" s="2"/>
      <c r="T799" s="2"/>
      <c r="U799" s="2"/>
      <c r="V799" s="2">
        <v>3.47</v>
      </c>
      <c r="W799" s="2">
        <f>1017/1200*1626</f>
        <v>1378.0350000000001</v>
      </c>
      <c r="X799" s="23">
        <f>V799*454/W799</f>
        <v>1.143207538270073</v>
      </c>
      <c r="Y799" s="2">
        <v>1626</v>
      </c>
      <c r="Z799" s="17">
        <f t="shared" si="20"/>
        <v>17.911931185840711</v>
      </c>
      <c r="AA799" s="2" t="s">
        <v>351</v>
      </c>
      <c r="AB799" s="2" t="s">
        <v>275</v>
      </c>
      <c r="AC799" s="2" t="s">
        <v>41</v>
      </c>
      <c r="AD799" s="2" t="s">
        <v>42</v>
      </c>
      <c r="AE799" s="2" t="s">
        <v>43</v>
      </c>
      <c r="AF799" s="2" t="s">
        <v>1238</v>
      </c>
      <c r="AG799" s="4"/>
    </row>
    <row r="800" spans="1:33" x14ac:dyDescent="0.25">
      <c r="A800" s="2">
        <v>2011</v>
      </c>
      <c r="B800" s="2">
        <v>966</v>
      </c>
      <c r="C800" s="2" t="s">
        <v>266</v>
      </c>
      <c r="D800" s="2" t="s">
        <v>267</v>
      </c>
      <c r="E800" s="2" t="s">
        <v>268</v>
      </c>
      <c r="F800" s="2" t="s">
        <v>269</v>
      </c>
      <c r="G800" s="2" t="s">
        <v>270</v>
      </c>
      <c r="H800" s="2"/>
      <c r="I800" s="2" t="s">
        <v>271</v>
      </c>
      <c r="J800" s="2" t="s">
        <v>59</v>
      </c>
      <c r="K800" s="2" t="s">
        <v>272</v>
      </c>
      <c r="L800" s="2"/>
      <c r="M800" s="30"/>
      <c r="N800" s="3">
        <v>40612</v>
      </c>
      <c r="O800" s="2" t="s">
        <v>273</v>
      </c>
      <c r="P800" s="2" t="s">
        <v>1232</v>
      </c>
      <c r="Q800" s="2"/>
      <c r="R800" s="2"/>
      <c r="S800" s="2"/>
      <c r="T800" s="2"/>
      <c r="U800" s="2"/>
      <c r="V800" s="2">
        <v>3.47</v>
      </c>
      <c r="W800" s="2">
        <f>1017/1200*1626</f>
        <v>1378.0350000000001</v>
      </c>
      <c r="X800" s="23">
        <f>V800*454/W800</f>
        <v>1.143207538270073</v>
      </c>
      <c r="Y800" s="2">
        <v>1626</v>
      </c>
      <c r="Z800" s="17">
        <f t="shared" si="20"/>
        <v>17.911931185840711</v>
      </c>
      <c r="AA800" s="2" t="s">
        <v>351</v>
      </c>
      <c r="AB800" s="2" t="s">
        <v>40</v>
      </c>
      <c r="AC800" s="2" t="s">
        <v>41</v>
      </c>
      <c r="AD800" s="2" t="s">
        <v>42</v>
      </c>
      <c r="AE800" s="2" t="s">
        <v>43</v>
      </c>
      <c r="AF800" s="2" t="s">
        <v>1238</v>
      </c>
      <c r="AG800" s="4"/>
    </row>
    <row r="801" spans="1:33" x14ac:dyDescent="0.25">
      <c r="A801" s="2">
        <v>2016</v>
      </c>
      <c r="B801" s="2">
        <v>1961</v>
      </c>
      <c r="C801" s="2" t="s">
        <v>266</v>
      </c>
      <c r="D801" s="2" t="s">
        <v>267</v>
      </c>
      <c r="E801" s="2" t="s">
        <v>268</v>
      </c>
      <c r="F801" s="2" t="s">
        <v>269</v>
      </c>
      <c r="G801" s="2" t="s">
        <v>270</v>
      </c>
      <c r="H801" s="2"/>
      <c r="I801" s="2" t="s">
        <v>271</v>
      </c>
      <c r="J801" s="2" t="s">
        <v>84</v>
      </c>
      <c r="K801" s="2" t="s">
        <v>4458</v>
      </c>
      <c r="L801" s="2"/>
      <c r="M801" s="30"/>
      <c r="N801" s="3">
        <v>42424</v>
      </c>
      <c r="O801" s="2" t="s">
        <v>98</v>
      </c>
      <c r="P801" s="2" t="s">
        <v>1054</v>
      </c>
      <c r="Q801" s="2" t="s">
        <v>4593</v>
      </c>
      <c r="R801" s="2" t="s">
        <v>4594</v>
      </c>
      <c r="S801" s="2" t="s">
        <v>4595</v>
      </c>
      <c r="T801" s="2" t="s">
        <v>4596</v>
      </c>
      <c r="U801" s="2"/>
      <c r="V801" s="2"/>
      <c r="W801" s="2"/>
      <c r="X801" s="23">
        <f>93*0.015</f>
        <v>1.395</v>
      </c>
      <c r="Y801" s="2">
        <f>12*394*0.3</f>
        <v>1418.3999999999999</v>
      </c>
      <c r="Z801" s="17">
        <f t="shared" si="20"/>
        <v>19.066444848000003</v>
      </c>
      <c r="AA801" s="2" t="s">
        <v>351</v>
      </c>
      <c r="AB801" s="2" t="s">
        <v>40</v>
      </c>
      <c r="AC801" s="2" t="s">
        <v>3332</v>
      </c>
      <c r="AD801" s="2" t="s">
        <v>43</v>
      </c>
      <c r="AE801" s="2" t="s">
        <v>42</v>
      </c>
      <c r="AF801" s="2" t="s">
        <v>4597</v>
      </c>
      <c r="AG801" s="4"/>
    </row>
    <row r="802" spans="1:33" x14ac:dyDescent="0.25">
      <c r="A802" s="2">
        <v>2016</v>
      </c>
      <c r="B802" s="2">
        <v>1962</v>
      </c>
      <c r="C802" s="2" t="s">
        <v>266</v>
      </c>
      <c r="D802" s="2" t="s">
        <v>267</v>
      </c>
      <c r="E802" s="2" t="s">
        <v>268</v>
      </c>
      <c r="F802" s="2" t="s">
        <v>269</v>
      </c>
      <c r="G802" s="2" t="s">
        <v>270</v>
      </c>
      <c r="H802" s="2"/>
      <c r="I802" s="2" t="s">
        <v>271</v>
      </c>
      <c r="J802" s="2" t="s">
        <v>84</v>
      </c>
      <c r="K802" s="2" t="s">
        <v>4458</v>
      </c>
      <c r="L802" s="2"/>
      <c r="M802" s="30"/>
      <c r="N802" s="3">
        <v>42424</v>
      </c>
      <c r="O802" s="2" t="s">
        <v>98</v>
      </c>
      <c r="P802" s="2" t="s">
        <v>1054</v>
      </c>
      <c r="Q802" s="2" t="s">
        <v>4593</v>
      </c>
      <c r="R802" s="2" t="s">
        <v>4594</v>
      </c>
      <c r="S802" s="2" t="s">
        <v>4595</v>
      </c>
      <c r="T802" s="2" t="s">
        <v>4596</v>
      </c>
      <c r="U802" s="2"/>
      <c r="V802" s="2"/>
      <c r="W802" s="2"/>
      <c r="X802" s="23">
        <f>93*0.015</f>
        <v>1.395</v>
      </c>
      <c r="Y802" s="2">
        <f>12*394*0.3</f>
        <v>1418.3999999999999</v>
      </c>
      <c r="Z802" s="17">
        <f t="shared" si="20"/>
        <v>19.066444848000003</v>
      </c>
      <c r="AA802" s="2" t="s">
        <v>351</v>
      </c>
      <c r="AB802" s="2" t="s">
        <v>275</v>
      </c>
      <c r="AC802" s="2" t="s">
        <v>3332</v>
      </c>
      <c r="AD802" s="2" t="s">
        <v>43</v>
      </c>
      <c r="AE802" s="2" t="s">
        <v>42</v>
      </c>
      <c r="AF802" s="2" t="s">
        <v>4597</v>
      </c>
      <c r="AG802" s="4"/>
    </row>
    <row r="803" spans="1:33" x14ac:dyDescent="0.25">
      <c r="A803" s="2">
        <v>2003</v>
      </c>
      <c r="B803" s="2">
        <v>41</v>
      </c>
      <c r="C803" s="2" t="s">
        <v>266</v>
      </c>
      <c r="D803" s="2" t="s">
        <v>267</v>
      </c>
      <c r="E803" s="2" t="s">
        <v>268</v>
      </c>
      <c r="F803" s="2" t="s">
        <v>269</v>
      </c>
      <c r="G803" s="2" t="s">
        <v>270</v>
      </c>
      <c r="H803" s="2"/>
      <c r="I803" s="2" t="s">
        <v>271</v>
      </c>
      <c r="J803" s="2" t="s">
        <v>59</v>
      </c>
      <c r="K803" s="2" t="s">
        <v>272</v>
      </c>
      <c r="L803" s="2"/>
      <c r="M803" s="30"/>
      <c r="N803" s="3">
        <v>37832</v>
      </c>
      <c r="O803" s="2" t="s">
        <v>273</v>
      </c>
      <c r="P803" s="2" t="s">
        <v>274</v>
      </c>
      <c r="Q803" s="2"/>
      <c r="R803" s="2"/>
      <c r="S803" s="2"/>
      <c r="T803" s="2"/>
      <c r="U803" s="2"/>
      <c r="V803" s="2"/>
      <c r="W803" s="2"/>
      <c r="X803" s="23"/>
      <c r="Y803" s="2">
        <v>1626</v>
      </c>
      <c r="Z803" s="17">
        <f t="shared" si="20"/>
        <v>0</v>
      </c>
      <c r="AA803" s="2" t="s">
        <v>39</v>
      </c>
      <c r="AB803" s="2" t="s">
        <v>40</v>
      </c>
      <c r="AC803" s="2" t="s">
        <v>41</v>
      </c>
      <c r="AD803" s="2" t="s">
        <v>42</v>
      </c>
      <c r="AE803" s="2" t="s">
        <v>43</v>
      </c>
      <c r="AF803" s="2"/>
      <c r="AG803" s="4"/>
    </row>
    <row r="804" spans="1:33" x14ac:dyDescent="0.25">
      <c r="A804" s="2">
        <v>2003</v>
      </c>
      <c r="B804" s="2">
        <v>42</v>
      </c>
      <c r="C804" s="2" t="s">
        <v>266</v>
      </c>
      <c r="D804" s="2" t="s">
        <v>267</v>
      </c>
      <c r="E804" s="2" t="s">
        <v>268</v>
      </c>
      <c r="F804" s="2" t="s">
        <v>269</v>
      </c>
      <c r="G804" s="2" t="s">
        <v>270</v>
      </c>
      <c r="H804" s="2"/>
      <c r="I804" s="2" t="s">
        <v>271</v>
      </c>
      <c r="J804" s="2" t="s">
        <v>59</v>
      </c>
      <c r="K804" s="2" t="s">
        <v>272</v>
      </c>
      <c r="L804" s="2"/>
      <c r="M804" s="30"/>
      <c r="N804" s="3">
        <v>37832</v>
      </c>
      <c r="O804" s="2" t="s">
        <v>273</v>
      </c>
      <c r="P804" s="2" t="s">
        <v>274</v>
      </c>
      <c r="Q804" s="2"/>
      <c r="R804" s="2"/>
      <c r="S804" s="2"/>
      <c r="T804" s="2"/>
      <c r="U804" s="2"/>
      <c r="V804" s="2"/>
      <c r="W804" s="2"/>
      <c r="X804" s="23"/>
      <c r="Y804" s="2">
        <v>1626</v>
      </c>
      <c r="Z804" s="17">
        <f t="shared" si="20"/>
        <v>0</v>
      </c>
      <c r="AA804" s="2" t="s">
        <v>39</v>
      </c>
      <c r="AB804" s="2" t="s">
        <v>275</v>
      </c>
      <c r="AC804" s="2" t="s">
        <v>41</v>
      </c>
      <c r="AD804" s="2" t="s">
        <v>42</v>
      </c>
      <c r="AE804" s="2" t="s">
        <v>43</v>
      </c>
      <c r="AF804" s="2"/>
      <c r="AG804" s="4"/>
    </row>
    <row r="809" spans="1:33" x14ac:dyDescent="0.25">
      <c r="A809" s="2">
        <v>2011</v>
      </c>
      <c r="B809" s="2">
        <v>725</v>
      </c>
      <c r="C809" s="2" t="s">
        <v>903</v>
      </c>
      <c r="D809" s="2" t="s">
        <v>904</v>
      </c>
      <c r="E809" s="2" t="s">
        <v>905</v>
      </c>
      <c r="F809" s="2" t="s">
        <v>906</v>
      </c>
      <c r="G809" s="2" t="s">
        <v>907</v>
      </c>
      <c r="H809" s="2"/>
      <c r="I809" s="2" t="s">
        <v>489</v>
      </c>
      <c r="J809" s="2" t="s">
        <v>542</v>
      </c>
      <c r="K809" s="2" t="s">
        <v>909</v>
      </c>
      <c r="L809" s="2" t="s">
        <v>4637</v>
      </c>
      <c r="M809" s="2"/>
      <c r="N809" s="3">
        <v>40779</v>
      </c>
      <c r="O809" s="2" t="s">
        <v>273</v>
      </c>
      <c r="P809" s="2" t="s">
        <v>793</v>
      </c>
      <c r="Q809" s="2"/>
      <c r="R809" s="2"/>
      <c r="S809" s="2"/>
      <c r="T809" s="2"/>
      <c r="U809" s="2"/>
      <c r="V809" s="2"/>
      <c r="W809" s="2"/>
      <c r="X809" s="23">
        <v>4.3</v>
      </c>
      <c r="Y809" s="2">
        <v>2500</v>
      </c>
      <c r="Z809" s="17">
        <f t="shared" ref="Z809:Z814" si="21">X809*Y809*8760/1000000*1.1</f>
        <v>103.587</v>
      </c>
      <c r="AA809" s="2" t="s">
        <v>351</v>
      </c>
      <c r="AB809" s="2" t="s">
        <v>275</v>
      </c>
      <c r="AC809" s="2" t="s">
        <v>348</v>
      </c>
      <c r="AD809" s="2" t="s">
        <v>42</v>
      </c>
      <c r="AE809" s="2" t="s">
        <v>43</v>
      </c>
      <c r="AF809" s="2" t="s">
        <v>1190</v>
      </c>
      <c r="AG809" s="4" t="s">
        <v>198</v>
      </c>
    </row>
    <row r="810" spans="1:33" x14ac:dyDescent="0.25">
      <c r="A810" s="2">
        <v>2011</v>
      </c>
      <c r="B810" s="2">
        <v>726</v>
      </c>
      <c r="C810" s="2" t="s">
        <v>903</v>
      </c>
      <c r="D810" s="2" t="s">
        <v>904</v>
      </c>
      <c r="E810" s="2" t="s">
        <v>905</v>
      </c>
      <c r="F810" s="2" t="s">
        <v>906</v>
      </c>
      <c r="G810" s="2" t="s">
        <v>907</v>
      </c>
      <c r="H810" s="2"/>
      <c r="I810" s="2" t="s">
        <v>489</v>
      </c>
      <c r="J810" s="2" t="s">
        <v>542</v>
      </c>
      <c r="K810" s="2" t="s">
        <v>909</v>
      </c>
      <c r="L810" s="2" t="s">
        <v>4637</v>
      </c>
      <c r="M810" s="2"/>
      <c r="N810" s="3">
        <v>40779</v>
      </c>
      <c r="O810" s="2" t="s">
        <v>273</v>
      </c>
      <c r="P810" s="2" t="s">
        <v>793</v>
      </c>
      <c r="Q810" s="2"/>
      <c r="R810" s="2"/>
      <c r="S810" s="2"/>
      <c r="T810" s="2"/>
      <c r="U810" s="2"/>
      <c r="V810" s="2"/>
      <c r="W810" s="2"/>
      <c r="X810" s="23">
        <v>4.3</v>
      </c>
      <c r="Y810" s="2">
        <v>2500</v>
      </c>
      <c r="Z810" s="17">
        <f t="shared" si="21"/>
        <v>103.587</v>
      </c>
      <c r="AA810" s="2" t="s">
        <v>351</v>
      </c>
      <c r="AB810" s="2" t="s">
        <v>40</v>
      </c>
      <c r="AC810" s="2" t="s">
        <v>348</v>
      </c>
      <c r="AD810" s="2" t="s">
        <v>42</v>
      </c>
      <c r="AE810" s="2" t="s">
        <v>43</v>
      </c>
      <c r="AF810" s="2" t="s">
        <v>1190</v>
      </c>
      <c r="AG810" s="4" t="s">
        <v>198</v>
      </c>
    </row>
    <row r="811" spans="1:33" x14ac:dyDescent="0.25">
      <c r="A811" s="2">
        <v>2011</v>
      </c>
      <c r="B811" s="2">
        <v>721</v>
      </c>
      <c r="C811" s="2" t="s">
        <v>903</v>
      </c>
      <c r="D811" s="2" t="s">
        <v>904</v>
      </c>
      <c r="E811" s="2" t="s">
        <v>905</v>
      </c>
      <c r="F811" s="2" t="s">
        <v>906</v>
      </c>
      <c r="G811" s="2" t="s">
        <v>907</v>
      </c>
      <c r="H811" s="2"/>
      <c r="I811" s="2" t="s">
        <v>489</v>
      </c>
      <c r="J811" s="2" t="s">
        <v>485</v>
      </c>
      <c r="K811" s="2" t="s">
        <v>908</v>
      </c>
      <c r="L811" s="2" t="s">
        <v>4637</v>
      </c>
      <c r="M811" s="2"/>
      <c r="N811" s="3">
        <v>40779</v>
      </c>
      <c r="O811" s="2" t="s">
        <v>273</v>
      </c>
      <c r="P811" s="2" t="s">
        <v>793</v>
      </c>
      <c r="Q811" s="2"/>
      <c r="R811" s="2"/>
      <c r="S811" s="2"/>
      <c r="T811" s="2"/>
      <c r="U811" s="2"/>
      <c r="V811" s="2"/>
      <c r="W811" s="2"/>
      <c r="X811" s="23">
        <v>5.45</v>
      </c>
      <c r="Y811" s="2">
        <v>2500</v>
      </c>
      <c r="Z811" s="17">
        <f t="shared" si="21"/>
        <v>131.29050000000001</v>
      </c>
      <c r="AA811" s="2" t="s">
        <v>351</v>
      </c>
      <c r="AB811" s="2" t="s">
        <v>40</v>
      </c>
      <c r="AC811" s="2" t="s">
        <v>348</v>
      </c>
      <c r="AD811" s="2" t="s">
        <v>42</v>
      </c>
      <c r="AE811" s="2" t="s">
        <v>43</v>
      </c>
      <c r="AF811" s="2" t="s">
        <v>1188</v>
      </c>
      <c r="AG811" s="4" t="s">
        <v>198</v>
      </c>
    </row>
    <row r="812" spans="1:33" x14ac:dyDescent="0.25">
      <c r="A812" s="2">
        <v>2011</v>
      </c>
      <c r="B812" s="2">
        <v>722</v>
      </c>
      <c r="C812" s="2" t="s">
        <v>903</v>
      </c>
      <c r="D812" s="2" t="s">
        <v>904</v>
      </c>
      <c r="E812" s="2" t="s">
        <v>905</v>
      </c>
      <c r="F812" s="2" t="s">
        <v>906</v>
      </c>
      <c r="G812" s="2" t="s">
        <v>907</v>
      </c>
      <c r="H812" s="2"/>
      <c r="I812" s="2" t="s">
        <v>489</v>
      </c>
      <c r="J812" s="2" t="s">
        <v>485</v>
      </c>
      <c r="K812" s="2" t="s">
        <v>908</v>
      </c>
      <c r="L812" s="2" t="s">
        <v>4637</v>
      </c>
      <c r="M812" s="2"/>
      <c r="N812" s="3">
        <v>40779</v>
      </c>
      <c r="O812" s="2" t="s">
        <v>273</v>
      </c>
      <c r="P812" s="2" t="s">
        <v>793</v>
      </c>
      <c r="Q812" s="2"/>
      <c r="R812" s="2"/>
      <c r="S812" s="2"/>
      <c r="T812" s="2"/>
      <c r="U812" s="2"/>
      <c r="V812" s="2"/>
      <c r="W812" s="2"/>
      <c r="X812" s="23">
        <v>5.45</v>
      </c>
      <c r="Y812" s="2">
        <v>2500</v>
      </c>
      <c r="Z812" s="17">
        <f t="shared" si="21"/>
        <v>131.29050000000001</v>
      </c>
      <c r="AA812" s="2" t="s">
        <v>351</v>
      </c>
      <c r="AB812" s="2" t="s">
        <v>275</v>
      </c>
      <c r="AC812" s="2" t="s">
        <v>348</v>
      </c>
      <c r="AD812" s="2" t="s">
        <v>42</v>
      </c>
      <c r="AE812" s="2" t="s">
        <v>43</v>
      </c>
      <c r="AF812" s="2" t="s">
        <v>1188</v>
      </c>
      <c r="AG812" s="4" t="s">
        <v>198</v>
      </c>
    </row>
    <row r="813" spans="1:33" x14ac:dyDescent="0.25">
      <c r="A813" s="2">
        <v>2011</v>
      </c>
      <c r="B813" s="2">
        <v>723</v>
      </c>
      <c r="C813" s="2" t="s">
        <v>903</v>
      </c>
      <c r="D813" s="2" t="s">
        <v>904</v>
      </c>
      <c r="E813" s="2" t="s">
        <v>905</v>
      </c>
      <c r="F813" s="2" t="s">
        <v>906</v>
      </c>
      <c r="G813" s="2" t="s">
        <v>907</v>
      </c>
      <c r="H813" s="2"/>
      <c r="I813" s="2" t="s">
        <v>489</v>
      </c>
      <c r="J813" s="2" t="s">
        <v>490</v>
      </c>
      <c r="K813" s="2" t="s">
        <v>910</v>
      </c>
      <c r="L813" s="2" t="s">
        <v>4637</v>
      </c>
      <c r="M813" s="2"/>
      <c r="N813" s="3">
        <v>40779</v>
      </c>
      <c r="O813" s="2" t="s">
        <v>273</v>
      </c>
      <c r="P813" s="2" t="s">
        <v>793</v>
      </c>
      <c r="Q813" s="2"/>
      <c r="R813" s="2"/>
      <c r="S813" s="2"/>
      <c r="T813" s="2"/>
      <c r="U813" s="2"/>
      <c r="V813" s="2"/>
      <c r="W813" s="2"/>
      <c r="X813" s="23">
        <v>5.49</v>
      </c>
      <c r="Y813" s="2">
        <v>2500</v>
      </c>
      <c r="Z813" s="17">
        <f t="shared" si="21"/>
        <v>132.25409999999999</v>
      </c>
      <c r="AA813" s="2" t="s">
        <v>351</v>
      </c>
      <c r="AB813" s="2" t="s">
        <v>40</v>
      </c>
      <c r="AC813" s="2" t="s">
        <v>348</v>
      </c>
      <c r="AD813" s="2" t="s">
        <v>42</v>
      </c>
      <c r="AE813" s="2" t="s">
        <v>43</v>
      </c>
      <c r="AF813" s="2" t="s">
        <v>1189</v>
      </c>
      <c r="AG813" s="4" t="s">
        <v>198</v>
      </c>
    </row>
    <row r="814" spans="1:33" x14ac:dyDescent="0.25">
      <c r="A814" s="2">
        <v>2011</v>
      </c>
      <c r="B814" s="2">
        <v>724</v>
      </c>
      <c r="C814" s="2" t="s">
        <v>903</v>
      </c>
      <c r="D814" s="2" t="s">
        <v>904</v>
      </c>
      <c r="E814" s="2" t="s">
        <v>905</v>
      </c>
      <c r="F814" s="2" t="s">
        <v>906</v>
      </c>
      <c r="G814" s="2" t="s">
        <v>907</v>
      </c>
      <c r="H814" s="2"/>
      <c r="I814" s="2" t="s">
        <v>489</v>
      </c>
      <c r="J814" s="2" t="s">
        <v>490</v>
      </c>
      <c r="K814" s="2" t="s">
        <v>910</v>
      </c>
      <c r="L814" s="2" t="s">
        <v>4637</v>
      </c>
      <c r="M814" s="2"/>
      <c r="N814" s="3">
        <v>40779</v>
      </c>
      <c r="O814" s="2" t="s">
        <v>273</v>
      </c>
      <c r="P814" s="2" t="s">
        <v>793</v>
      </c>
      <c r="Q814" s="2"/>
      <c r="R814" s="2"/>
      <c r="S814" s="2"/>
      <c r="T814" s="2"/>
      <c r="U814" s="2"/>
      <c r="V814" s="2"/>
      <c r="W814" s="2"/>
      <c r="X814" s="23">
        <v>5.49</v>
      </c>
      <c r="Y814" s="2">
        <v>2500</v>
      </c>
      <c r="Z814" s="17">
        <f t="shared" si="21"/>
        <v>132.25409999999999</v>
      </c>
      <c r="AA814" s="2" t="s">
        <v>351</v>
      </c>
      <c r="AB814" s="2" t="s">
        <v>275</v>
      </c>
      <c r="AC814" s="2" t="s">
        <v>348</v>
      </c>
      <c r="AD814" s="2" t="s">
        <v>42</v>
      </c>
      <c r="AE814" s="2" t="s">
        <v>43</v>
      </c>
      <c r="AF814" s="2" t="s">
        <v>1189</v>
      </c>
      <c r="AG814" s="4" t="s">
        <v>198</v>
      </c>
    </row>
  </sheetData>
  <autoFilter ref="A4:AG804" xr:uid="{00000000-0001-0000-0300-000000000000}"/>
  <sortState xmlns:xlrd2="http://schemas.microsoft.com/office/spreadsheetml/2017/richdata2" ref="A5:AG804">
    <sortCondition ref="L5:L804"/>
    <sortCondition ref="X5:X804"/>
  </sortState>
  <pageMargins left="0.7" right="0.7" top="0.75" bottom="0.75" header="0.3" footer="0.3"/>
  <pageSetup paperSize="5"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B0702C-9764-4304-A3AA-D6C874FC5407}">
  <sheetPr filterMode="1"/>
  <dimension ref="A1:AG108"/>
  <sheetViews>
    <sheetView topLeftCell="H1" workbookViewId="0">
      <pane ySplit="1" topLeftCell="A97" activePane="bottomLeft" state="frozen"/>
      <selection activeCell="E1" sqref="E1"/>
      <selection pane="bottomLeft" activeCell="O109" sqref="O109"/>
    </sheetView>
  </sheetViews>
  <sheetFormatPr defaultRowHeight="15" x14ac:dyDescent="0.25"/>
  <cols>
    <col min="1" max="1" width="22.28515625" bestFit="1" customWidth="1"/>
    <col min="2" max="2" width="34.140625" bestFit="1" customWidth="1"/>
    <col min="14" max="14" width="10.7109375" bestFit="1" customWidth="1"/>
    <col min="15" max="15" width="25.7109375" customWidth="1"/>
    <col min="17" max="17" width="34.42578125" bestFit="1" customWidth="1"/>
    <col min="24" max="24" width="15.140625" customWidth="1"/>
    <col min="25" max="25" width="15.7109375" customWidth="1"/>
  </cols>
  <sheetData>
    <row r="1" spans="1:33" s="21" customFormat="1" ht="75" x14ac:dyDescent="0.25">
      <c r="A1" s="19" t="s">
        <v>0</v>
      </c>
      <c r="B1" s="19" t="s">
        <v>1</v>
      </c>
      <c r="C1" s="19" t="s">
        <v>2</v>
      </c>
      <c r="D1" s="19" t="s">
        <v>3</v>
      </c>
      <c r="E1" s="19" t="s">
        <v>4</v>
      </c>
      <c r="F1" s="19" t="s">
        <v>5</v>
      </c>
      <c r="G1" s="19" t="s">
        <v>6</v>
      </c>
      <c r="H1" s="19" t="s">
        <v>7</v>
      </c>
      <c r="I1" s="19" t="s">
        <v>8</v>
      </c>
      <c r="J1" s="19" t="s">
        <v>9</v>
      </c>
      <c r="K1" s="19" t="s">
        <v>10</v>
      </c>
      <c r="L1" s="19" t="s">
        <v>4633</v>
      </c>
      <c r="M1" s="19" t="s">
        <v>4682</v>
      </c>
      <c r="N1" s="19" t="s">
        <v>11</v>
      </c>
      <c r="O1" s="19" t="s">
        <v>12</v>
      </c>
      <c r="P1" s="19" t="s">
        <v>13</v>
      </c>
      <c r="Q1" s="19" t="s">
        <v>14</v>
      </c>
      <c r="R1" s="19" t="s">
        <v>15</v>
      </c>
      <c r="S1" s="19" t="s">
        <v>16</v>
      </c>
      <c r="T1" s="19" t="s">
        <v>17</v>
      </c>
      <c r="U1" s="19" t="s">
        <v>4640</v>
      </c>
      <c r="V1" s="19" t="s">
        <v>4639</v>
      </c>
      <c r="W1" s="19" t="s">
        <v>4638</v>
      </c>
      <c r="X1" s="22" t="s">
        <v>4681</v>
      </c>
      <c r="Y1" s="19" t="s">
        <v>4634</v>
      </c>
      <c r="Z1" s="19" t="s">
        <v>4691</v>
      </c>
      <c r="AA1" s="19" t="s">
        <v>18</v>
      </c>
      <c r="AB1" s="19" t="s">
        <v>19</v>
      </c>
      <c r="AC1" s="19" t="s">
        <v>20</v>
      </c>
      <c r="AD1" s="19" t="s">
        <v>21</v>
      </c>
      <c r="AE1" s="19" t="s">
        <v>22</v>
      </c>
      <c r="AF1" s="19" t="s">
        <v>23</v>
      </c>
      <c r="AG1" s="20" t="s">
        <v>24</v>
      </c>
    </row>
    <row r="2" spans="1:33" hidden="1" x14ac:dyDescent="0.25">
      <c r="A2" s="2">
        <v>2014</v>
      </c>
      <c r="B2" s="2">
        <v>2059</v>
      </c>
      <c r="C2" s="2" t="s">
        <v>2733</v>
      </c>
      <c r="D2" s="2" t="s">
        <v>2734</v>
      </c>
      <c r="E2" s="2" t="s">
        <v>2735</v>
      </c>
      <c r="F2" s="2" t="s">
        <v>1062</v>
      </c>
      <c r="G2" s="2" t="s">
        <v>1063</v>
      </c>
      <c r="H2" s="2"/>
      <c r="I2" s="2" t="s">
        <v>153</v>
      </c>
      <c r="J2" s="2" t="s">
        <v>31</v>
      </c>
      <c r="K2" s="2" t="s">
        <v>4670</v>
      </c>
      <c r="L2" s="2"/>
      <c r="M2" s="2"/>
      <c r="N2" s="3">
        <v>41815</v>
      </c>
      <c r="O2" s="2" t="s">
        <v>71</v>
      </c>
      <c r="P2" s="2" t="s">
        <v>2736</v>
      </c>
      <c r="Q2" s="2" t="s">
        <v>3122</v>
      </c>
      <c r="R2" s="2" t="s">
        <v>3123</v>
      </c>
      <c r="S2" s="2" t="s">
        <v>2739</v>
      </c>
      <c r="T2" s="2" t="s">
        <v>3124</v>
      </c>
      <c r="U2" s="2" t="s">
        <v>4642</v>
      </c>
      <c r="V2" s="2">
        <v>0.83</v>
      </c>
      <c r="W2" s="2">
        <v>33</v>
      </c>
      <c r="X2" s="23">
        <v>0.83</v>
      </c>
      <c r="Y2" s="7">
        <v>47</v>
      </c>
      <c r="Z2" s="7"/>
      <c r="AA2" s="2" t="s">
        <v>351</v>
      </c>
      <c r="AB2" s="2" t="s">
        <v>40</v>
      </c>
      <c r="AC2" s="2" t="s">
        <v>41</v>
      </c>
      <c r="AD2" s="2" t="s">
        <v>42</v>
      </c>
      <c r="AE2" s="2" t="s">
        <v>43</v>
      </c>
      <c r="AF2" s="2" t="s">
        <v>3125</v>
      </c>
      <c r="AG2" s="4"/>
    </row>
    <row r="3" spans="1:33" hidden="1" x14ac:dyDescent="0.25">
      <c r="A3" s="2">
        <v>2016</v>
      </c>
      <c r="B3" s="2">
        <v>1552</v>
      </c>
      <c r="C3" s="2" t="s">
        <v>4380</v>
      </c>
      <c r="D3" s="2" t="s">
        <v>4381</v>
      </c>
      <c r="E3" s="2" t="s">
        <v>4382</v>
      </c>
      <c r="F3" s="2" t="s">
        <v>2004</v>
      </c>
      <c r="G3" s="2" t="s">
        <v>4154</v>
      </c>
      <c r="H3" s="2"/>
      <c r="I3" s="2" t="s">
        <v>153</v>
      </c>
      <c r="J3" s="2" t="s">
        <v>31</v>
      </c>
      <c r="K3" s="2" t="s">
        <v>4383</v>
      </c>
      <c r="L3" s="2"/>
      <c r="M3" s="2"/>
      <c r="N3" s="3">
        <v>42506</v>
      </c>
      <c r="O3" s="2" t="s">
        <v>2689</v>
      </c>
      <c r="P3" s="2" t="s">
        <v>4192</v>
      </c>
      <c r="Q3" s="2" t="s">
        <v>4384</v>
      </c>
      <c r="R3" s="2" t="s">
        <v>2241</v>
      </c>
      <c r="S3" s="2" t="s">
        <v>4385</v>
      </c>
      <c r="T3" s="2" t="s">
        <v>2241</v>
      </c>
      <c r="U3" s="2" t="s">
        <v>4642</v>
      </c>
      <c r="V3" s="2">
        <v>2</v>
      </c>
      <c r="W3" s="2"/>
      <c r="X3" s="23">
        <v>2</v>
      </c>
      <c r="Y3" s="2">
        <v>68</v>
      </c>
      <c r="Z3" s="2"/>
      <c r="AA3" s="2" t="s">
        <v>861</v>
      </c>
      <c r="AB3" s="2" t="s">
        <v>1291</v>
      </c>
      <c r="AC3" s="2" t="s">
        <v>3332</v>
      </c>
      <c r="AD3" s="2" t="s">
        <v>43</v>
      </c>
      <c r="AE3" s="2" t="s">
        <v>42</v>
      </c>
      <c r="AF3" s="2" t="s">
        <v>4386</v>
      </c>
      <c r="AG3" s="4"/>
    </row>
    <row r="4" spans="1:33" hidden="1" x14ac:dyDescent="0.25">
      <c r="A4" s="2">
        <v>2016</v>
      </c>
      <c r="B4" s="2">
        <v>1556</v>
      </c>
      <c r="C4" s="2" t="s">
        <v>4380</v>
      </c>
      <c r="D4" s="2" t="s">
        <v>4381</v>
      </c>
      <c r="E4" s="2" t="s">
        <v>4382</v>
      </c>
      <c r="F4" s="2" t="s">
        <v>2004</v>
      </c>
      <c r="G4" s="2" t="s">
        <v>4154</v>
      </c>
      <c r="H4" s="2"/>
      <c r="I4" s="2" t="s">
        <v>153</v>
      </c>
      <c r="J4" s="2" t="s">
        <v>31</v>
      </c>
      <c r="K4" s="2" t="s">
        <v>4383</v>
      </c>
      <c r="L4" s="2"/>
      <c r="M4" s="2"/>
      <c r="N4" s="3">
        <v>42522</v>
      </c>
      <c r="O4" s="2" t="s">
        <v>2689</v>
      </c>
      <c r="P4" s="2" t="s">
        <v>4192</v>
      </c>
      <c r="Q4" s="2" t="s">
        <v>4384</v>
      </c>
      <c r="R4" s="2" t="s">
        <v>2241</v>
      </c>
      <c r="S4" s="2" t="s">
        <v>4385</v>
      </c>
      <c r="T4" s="2" t="s">
        <v>2241</v>
      </c>
      <c r="U4" s="2" t="s">
        <v>4642</v>
      </c>
      <c r="V4" s="2">
        <v>2</v>
      </c>
      <c r="W4" s="2"/>
      <c r="X4" s="23">
        <v>2</v>
      </c>
      <c r="Y4" s="2">
        <v>68</v>
      </c>
      <c r="Z4" s="2"/>
      <c r="AA4" s="2" t="s">
        <v>861</v>
      </c>
      <c r="AB4" s="2" t="s">
        <v>1291</v>
      </c>
      <c r="AC4" s="2" t="s">
        <v>3332</v>
      </c>
      <c r="AD4" s="2" t="s">
        <v>43</v>
      </c>
      <c r="AE4" s="2" t="s">
        <v>42</v>
      </c>
      <c r="AF4" s="2" t="s">
        <v>4386</v>
      </c>
      <c r="AG4" s="4"/>
    </row>
    <row r="5" spans="1:33" hidden="1" x14ac:dyDescent="0.25">
      <c r="A5" s="2">
        <v>2014</v>
      </c>
      <c r="B5" s="2">
        <v>1929</v>
      </c>
      <c r="C5" s="2" t="s">
        <v>2777</v>
      </c>
      <c r="D5" s="2" t="s">
        <v>2778</v>
      </c>
      <c r="E5" s="2" t="s">
        <v>2779</v>
      </c>
      <c r="F5" s="2" t="s">
        <v>2780</v>
      </c>
      <c r="G5" s="2" t="s">
        <v>1968</v>
      </c>
      <c r="H5" s="2"/>
      <c r="I5" s="2" t="s">
        <v>488</v>
      </c>
      <c r="J5" s="2" t="s">
        <v>111</v>
      </c>
      <c r="K5" s="2" t="s">
        <v>2781</v>
      </c>
      <c r="L5" s="2"/>
      <c r="M5" s="2"/>
      <c r="N5" s="3">
        <v>41702</v>
      </c>
      <c r="O5" s="2" t="s">
        <v>71</v>
      </c>
      <c r="P5" s="2" t="s">
        <v>916</v>
      </c>
      <c r="Q5" s="2" t="s">
        <v>2782</v>
      </c>
      <c r="R5" s="2" t="s">
        <v>3018</v>
      </c>
      <c r="S5" s="2" t="s">
        <v>2784</v>
      </c>
      <c r="T5" s="2" t="s">
        <v>3091</v>
      </c>
      <c r="U5" s="2"/>
      <c r="V5" s="2"/>
      <c r="W5" s="2"/>
      <c r="X5" s="23"/>
      <c r="Y5" s="7">
        <v>68</v>
      </c>
      <c r="Z5" s="7"/>
      <c r="AA5" s="2" t="s">
        <v>351</v>
      </c>
      <c r="AB5" s="2" t="s">
        <v>40</v>
      </c>
      <c r="AC5" s="2" t="s">
        <v>41</v>
      </c>
      <c r="AD5" s="2" t="s">
        <v>42</v>
      </c>
      <c r="AE5" s="2" t="s">
        <v>43</v>
      </c>
      <c r="AF5" s="2" t="s">
        <v>2786</v>
      </c>
      <c r="AG5" s="4"/>
    </row>
    <row r="6" spans="1:33" hidden="1" x14ac:dyDescent="0.25">
      <c r="A6" s="2">
        <v>2016</v>
      </c>
      <c r="B6" s="2">
        <v>903</v>
      </c>
      <c r="C6" s="2" t="s">
        <v>4047</v>
      </c>
      <c r="D6" s="2" t="s">
        <v>4048</v>
      </c>
      <c r="E6" s="2" t="s">
        <v>4049</v>
      </c>
      <c r="F6" s="2" t="s">
        <v>1080</v>
      </c>
      <c r="G6" s="2" t="s">
        <v>1081</v>
      </c>
      <c r="H6" s="2"/>
      <c r="I6" s="2" t="s">
        <v>815</v>
      </c>
      <c r="J6" s="2" t="s">
        <v>31</v>
      </c>
      <c r="K6" s="2" t="s">
        <v>4672</v>
      </c>
      <c r="L6" s="2"/>
      <c r="M6" s="2"/>
      <c r="N6" s="3">
        <v>42464</v>
      </c>
      <c r="O6" s="2" t="s">
        <v>780</v>
      </c>
      <c r="P6" s="2" t="s">
        <v>2091</v>
      </c>
      <c r="Q6" s="2" t="s">
        <v>4051</v>
      </c>
      <c r="R6" s="2" t="s">
        <v>2241</v>
      </c>
      <c r="S6" s="2" t="s">
        <v>4052</v>
      </c>
      <c r="T6" s="2" t="s">
        <v>4053</v>
      </c>
      <c r="U6" s="2"/>
      <c r="V6" s="2"/>
      <c r="W6" s="2"/>
      <c r="X6" s="23"/>
      <c r="Y6" s="7">
        <v>68</v>
      </c>
      <c r="Z6" s="7"/>
      <c r="AA6" s="2" t="s">
        <v>861</v>
      </c>
      <c r="AB6" s="2" t="s">
        <v>1291</v>
      </c>
      <c r="AC6" s="2" t="s">
        <v>3332</v>
      </c>
      <c r="AD6" s="2" t="s">
        <v>43</v>
      </c>
      <c r="AE6" s="2" t="s">
        <v>42</v>
      </c>
      <c r="AF6" s="2" t="s">
        <v>4054</v>
      </c>
      <c r="AG6" s="4"/>
    </row>
    <row r="7" spans="1:33" hidden="1" x14ac:dyDescent="0.25">
      <c r="A7" s="2">
        <v>2014</v>
      </c>
      <c r="B7" s="2">
        <v>1428</v>
      </c>
      <c r="C7" s="2" t="s">
        <v>2645</v>
      </c>
      <c r="D7" s="2" t="s">
        <v>2646</v>
      </c>
      <c r="E7" s="2" t="s">
        <v>2647</v>
      </c>
      <c r="F7" s="2" t="s">
        <v>2648</v>
      </c>
      <c r="G7" s="2" t="s">
        <v>2649</v>
      </c>
      <c r="H7" s="2"/>
      <c r="I7" s="2" t="s">
        <v>489</v>
      </c>
      <c r="J7" s="2" t="s">
        <v>31</v>
      </c>
      <c r="K7" s="2" t="s">
        <v>4666</v>
      </c>
      <c r="L7" s="2"/>
      <c r="M7" s="2"/>
      <c r="N7" s="3">
        <v>41859</v>
      </c>
      <c r="O7" s="2" t="s">
        <v>2689</v>
      </c>
      <c r="P7" s="2" t="s">
        <v>2690</v>
      </c>
      <c r="Q7" s="2" t="s">
        <v>2349</v>
      </c>
      <c r="R7" s="2" t="s">
        <v>2022</v>
      </c>
      <c r="S7" s="2" t="s">
        <v>2691</v>
      </c>
      <c r="T7" s="2" t="s">
        <v>2027</v>
      </c>
      <c r="U7" s="2" t="s">
        <v>4642</v>
      </c>
      <c r="V7" s="2">
        <v>0.03</v>
      </c>
      <c r="W7" s="2">
        <v>52</v>
      </c>
      <c r="X7" s="23">
        <v>0.03</v>
      </c>
      <c r="Y7" s="7">
        <v>118</v>
      </c>
      <c r="Z7" s="7"/>
      <c r="AA7" s="2" t="s">
        <v>351</v>
      </c>
      <c r="AB7" s="2" t="s">
        <v>40</v>
      </c>
      <c r="AC7" s="2" t="s">
        <v>41</v>
      </c>
      <c r="AD7" s="2" t="s">
        <v>42</v>
      </c>
      <c r="AE7" s="2" t="s">
        <v>43</v>
      </c>
      <c r="AF7" s="2"/>
      <c r="AG7" s="4"/>
    </row>
    <row r="8" spans="1:33" hidden="1" x14ac:dyDescent="0.25">
      <c r="A8" s="2">
        <v>2015</v>
      </c>
      <c r="B8" s="2">
        <v>745</v>
      </c>
      <c r="C8" s="2" t="s">
        <v>3532</v>
      </c>
      <c r="D8" s="2" t="s">
        <v>3533</v>
      </c>
      <c r="E8" s="2" t="s">
        <v>3534</v>
      </c>
      <c r="F8" s="2" t="s">
        <v>3437</v>
      </c>
      <c r="G8" s="2" t="s">
        <v>687</v>
      </c>
      <c r="H8" s="2"/>
      <c r="I8" s="2" t="s">
        <v>489</v>
      </c>
      <c r="J8" s="2" t="s">
        <v>31</v>
      </c>
      <c r="K8" s="2" t="s">
        <v>4668</v>
      </c>
      <c r="L8" s="2"/>
      <c r="M8" s="2"/>
      <c r="N8" s="3">
        <v>42083</v>
      </c>
      <c r="O8" s="2" t="s">
        <v>780</v>
      </c>
      <c r="P8" s="2" t="s">
        <v>2153</v>
      </c>
      <c r="Q8" s="2" t="s">
        <v>3438</v>
      </c>
      <c r="R8" s="2" t="s">
        <v>2241</v>
      </c>
      <c r="S8" s="2" t="s">
        <v>3438</v>
      </c>
      <c r="T8" s="2" t="s">
        <v>3631</v>
      </c>
      <c r="U8" s="2" t="s">
        <v>4642</v>
      </c>
      <c r="V8" s="2">
        <v>5.7000000000000002E-2</v>
      </c>
      <c r="W8" s="2">
        <v>118</v>
      </c>
      <c r="X8" s="23">
        <v>5.7000000000000002E-2</v>
      </c>
      <c r="Y8" s="7">
        <v>118</v>
      </c>
      <c r="Z8" s="7"/>
      <c r="AA8" s="2" t="s">
        <v>2180</v>
      </c>
      <c r="AB8" s="2" t="s">
        <v>1291</v>
      </c>
      <c r="AC8" s="2" t="s">
        <v>3332</v>
      </c>
      <c r="AD8" s="2" t="s">
        <v>42</v>
      </c>
      <c r="AE8" s="2" t="s">
        <v>43</v>
      </c>
      <c r="AF8" s="2"/>
      <c r="AG8" s="4"/>
    </row>
    <row r="9" spans="1:33" hidden="1" x14ac:dyDescent="0.25">
      <c r="A9" s="2">
        <v>2015</v>
      </c>
      <c r="B9" s="2">
        <v>741</v>
      </c>
      <c r="C9" s="2" t="s">
        <v>3434</v>
      </c>
      <c r="D9" s="2" t="s">
        <v>3435</v>
      </c>
      <c r="E9" s="2" t="s">
        <v>3436</v>
      </c>
      <c r="F9" s="2" t="s">
        <v>3437</v>
      </c>
      <c r="G9" s="2" t="s">
        <v>687</v>
      </c>
      <c r="H9" s="2"/>
      <c r="I9" s="2" t="s">
        <v>489</v>
      </c>
      <c r="J9" s="2" t="s">
        <v>31</v>
      </c>
      <c r="K9" s="2" t="s">
        <v>4668</v>
      </c>
      <c r="L9" s="2"/>
      <c r="M9" s="2"/>
      <c r="N9" s="3">
        <v>42181</v>
      </c>
      <c r="O9" s="2" t="s">
        <v>2689</v>
      </c>
      <c r="P9" s="2" t="s">
        <v>2153</v>
      </c>
      <c r="Q9" s="2" t="s">
        <v>3438</v>
      </c>
      <c r="R9" s="2" t="s">
        <v>2241</v>
      </c>
      <c r="S9" s="2" t="s">
        <v>3439</v>
      </c>
      <c r="T9" s="2" t="s">
        <v>3628</v>
      </c>
      <c r="U9" s="2" t="s">
        <v>4642</v>
      </c>
      <c r="V9" s="2">
        <v>0.13900000000000001</v>
      </c>
      <c r="W9" s="2">
        <v>87</v>
      </c>
      <c r="X9" s="23">
        <v>0.13900000000000001</v>
      </c>
      <c r="Y9" s="7">
        <v>118</v>
      </c>
      <c r="Z9" s="7"/>
      <c r="AA9" s="2" t="s">
        <v>2180</v>
      </c>
      <c r="AB9" s="2" t="s">
        <v>1291</v>
      </c>
      <c r="AC9" s="2" t="s">
        <v>3332</v>
      </c>
      <c r="AD9" s="2" t="s">
        <v>42</v>
      </c>
      <c r="AE9" s="2" t="s">
        <v>338</v>
      </c>
      <c r="AF9" s="2"/>
      <c r="AG9" s="4"/>
    </row>
    <row r="10" spans="1:33" hidden="1" x14ac:dyDescent="0.25">
      <c r="A10" s="2">
        <v>2015</v>
      </c>
      <c r="B10" s="2">
        <v>828</v>
      </c>
      <c r="C10" s="2" t="s">
        <v>3549</v>
      </c>
      <c r="D10" s="2" t="s">
        <v>3550</v>
      </c>
      <c r="E10" s="2" t="s">
        <v>3551</v>
      </c>
      <c r="F10" s="2" t="s">
        <v>2347</v>
      </c>
      <c r="G10" s="2" t="s">
        <v>2248</v>
      </c>
      <c r="H10" s="2"/>
      <c r="I10" s="2" t="s">
        <v>488</v>
      </c>
      <c r="J10" s="2" t="s">
        <v>31</v>
      </c>
      <c r="K10" s="2" t="s">
        <v>4670</v>
      </c>
      <c r="L10" s="2"/>
      <c r="M10" s="2"/>
      <c r="N10" s="3">
        <v>42082</v>
      </c>
      <c r="O10" s="2" t="s">
        <v>780</v>
      </c>
      <c r="P10" s="2" t="s">
        <v>2158</v>
      </c>
      <c r="Q10" s="2" t="s">
        <v>3438</v>
      </c>
      <c r="R10" s="2" t="s">
        <v>2241</v>
      </c>
      <c r="S10" s="2" t="s">
        <v>3552</v>
      </c>
      <c r="T10" s="2" t="s">
        <v>3628</v>
      </c>
      <c r="U10" s="2" t="s">
        <v>4642</v>
      </c>
      <c r="V10" s="2">
        <v>0.13900000000000001</v>
      </c>
      <c r="W10" s="2">
        <v>99</v>
      </c>
      <c r="X10" s="23">
        <v>0.13900000000000001</v>
      </c>
      <c r="Y10" s="7">
        <v>118</v>
      </c>
      <c r="Z10" s="7"/>
      <c r="AA10" s="2" t="s">
        <v>2180</v>
      </c>
      <c r="AB10" s="2" t="s">
        <v>1291</v>
      </c>
      <c r="AC10" s="2" t="s">
        <v>3332</v>
      </c>
      <c r="AD10" s="2" t="s">
        <v>42</v>
      </c>
      <c r="AE10" s="2" t="s">
        <v>43</v>
      </c>
      <c r="AF10" s="2"/>
      <c r="AG10" s="4"/>
    </row>
    <row r="11" spans="1:33" hidden="1" x14ac:dyDescent="0.25">
      <c r="A11" s="2">
        <v>2015</v>
      </c>
      <c r="B11" s="2">
        <v>841</v>
      </c>
      <c r="C11" s="2" t="s">
        <v>3445</v>
      </c>
      <c r="D11" s="2" t="s">
        <v>3446</v>
      </c>
      <c r="E11" s="2" t="s">
        <v>3447</v>
      </c>
      <c r="F11" s="2" t="s">
        <v>2324</v>
      </c>
      <c r="G11" s="2" t="s">
        <v>2248</v>
      </c>
      <c r="H11" s="2"/>
      <c r="I11" s="2" t="s">
        <v>488</v>
      </c>
      <c r="J11" s="2" t="s">
        <v>31</v>
      </c>
      <c r="K11" s="2" t="s">
        <v>4671</v>
      </c>
      <c r="L11" s="2"/>
      <c r="M11" s="2"/>
      <c r="N11" s="3">
        <v>42082</v>
      </c>
      <c r="O11" s="2" t="s">
        <v>780</v>
      </c>
      <c r="P11" s="2" t="s">
        <v>3605</v>
      </c>
      <c r="Q11" s="2" t="s">
        <v>3438</v>
      </c>
      <c r="R11" s="2" t="s">
        <v>2241</v>
      </c>
      <c r="S11" s="2" t="s">
        <v>3606</v>
      </c>
      <c r="T11" s="2" t="s">
        <v>3676</v>
      </c>
      <c r="U11" s="2" t="s">
        <v>4642</v>
      </c>
      <c r="V11" s="2">
        <v>0.16300000000000001</v>
      </c>
      <c r="W11" s="2">
        <v>101</v>
      </c>
      <c r="X11" s="23">
        <v>0.16300000000000001</v>
      </c>
      <c r="Y11" s="7">
        <v>118</v>
      </c>
      <c r="Z11" s="7"/>
      <c r="AA11" s="2" t="s">
        <v>2180</v>
      </c>
      <c r="AB11" s="2" t="s">
        <v>1291</v>
      </c>
      <c r="AC11" s="2" t="s">
        <v>3332</v>
      </c>
      <c r="AD11" s="2" t="s">
        <v>42</v>
      </c>
      <c r="AE11" s="2" t="s">
        <v>43</v>
      </c>
      <c r="AF11" s="2"/>
      <c r="AG11" s="4"/>
    </row>
    <row r="12" spans="1:33" hidden="1" x14ac:dyDescent="0.25">
      <c r="A12" s="2">
        <v>2015</v>
      </c>
      <c r="B12" s="2">
        <v>848</v>
      </c>
      <c r="C12" s="2" t="s">
        <v>3505</v>
      </c>
      <c r="D12" s="2" t="s">
        <v>3506</v>
      </c>
      <c r="E12" s="2" t="s">
        <v>3507</v>
      </c>
      <c r="F12" s="2" t="s">
        <v>2324</v>
      </c>
      <c r="G12" s="2" t="s">
        <v>687</v>
      </c>
      <c r="H12" s="2"/>
      <c r="I12" s="2" t="s">
        <v>488</v>
      </c>
      <c r="J12" s="2" t="s">
        <v>31</v>
      </c>
      <c r="K12" s="2" t="s">
        <v>4671</v>
      </c>
      <c r="L12" s="2"/>
      <c r="M12" s="2"/>
      <c r="N12" s="3">
        <v>42180</v>
      </c>
      <c r="O12" s="2" t="s">
        <v>2689</v>
      </c>
      <c r="P12" s="2" t="s">
        <v>2158</v>
      </c>
      <c r="Q12" s="2" t="s">
        <v>3438</v>
      </c>
      <c r="R12" s="2" t="s">
        <v>2241</v>
      </c>
      <c r="S12" s="2" t="s">
        <v>3508</v>
      </c>
      <c r="T12" s="2" t="s">
        <v>3680</v>
      </c>
      <c r="U12" s="2" t="s">
        <v>4642</v>
      </c>
      <c r="V12" s="2">
        <v>0.222</v>
      </c>
      <c r="W12" s="2">
        <v>92</v>
      </c>
      <c r="X12" s="23">
        <v>0.222</v>
      </c>
      <c r="Y12" s="7">
        <v>118</v>
      </c>
      <c r="Z12" s="7"/>
      <c r="AA12" s="2" t="s">
        <v>2180</v>
      </c>
      <c r="AB12" s="2" t="s">
        <v>1291</v>
      </c>
      <c r="AC12" s="2" t="s">
        <v>3332</v>
      </c>
      <c r="AD12" s="2" t="s">
        <v>42</v>
      </c>
      <c r="AE12" s="2" t="s">
        <v>43</v>
      </c>
      <c r="AF12" s="2"/>
      <c r="AG12" s="4"/>
    </row>
    <row r="13" spans="1:33" hidden="1" x14ac:dyDescent="0.25">
      <c r="A13" s="2">
        <v>2015</v>
      </c>
      <c r="B13" s="2">
        <v>845</v>
      </c>
      <c r="C13" s="2" t="s">
        <v>3445</v>
      </c>
      <c r="D13" s="2" t="s">
        <v>3446</v>
      </c>
      <c r="E13" s="2" t="s">
        <v>3447</v>
      </c>
      <c r="F13" s="2" t="s">
        <v>2324</v>
      </c>
      <c r="G13" s="2" t="s">
        <v>2248</v>
      </c>
      <c r="H13" s="2"/>
      <c r="I13" s="2" t="s">
        <v>488</v>
      </c>
      <c r="J13" s="2" t="s">
        <v>31</v>
      </c>
      <c r="K13" s="2" t="s">
        <v>4671</v>
      </c>
      <c r="L13" s="2"/>
      <c r="M13" s="2"/>
      <c r="N13" s="3">
        <v>42179</v>
      </c>
      <c r="O13" s="2" t="s">
        <v>2689</v>
      </c>
      <c r="P13" s="2" t="s">
        <v>2153</v>
      </c>
      <c r="Q13" s="2" t="s">
        <v>3438</v>
      </c>
      <c r="R13" s="2" t="s">
        <v>2241</v>
      </c>
      <c r="S13" s="2" t="s">
        <v>3449</v>
      </c>
      <c r="T13" s="2" t="s">
        <v>3678</v>
      </c>
      <c r="U13" s="2" t="s">
        <v>4642</v>
      </c>
      <c r="V13" s="2">
        <v>0.253</v>
      </c>
      <c r="W13" s="2">
        <v>83</v>
      </c>
      <c r="X13" s="23">
        <v>0.253</v>
      </c>
      <c r="Y13" s="7">
        <v>118</v>
      </c>
      <c r="Z13" s="7"/>
      <c r="AA13" s="2" t="s">
        <v>2180</v>
      </c>
      <c r="AB13" s="2" t="s">
        <v>1291</v>
      </c>
      <c r="AC13" s="2" t="s">
        <v>3332</v>
      </c>
      <c r="AD13" s="2" t="s">
        <v>42</v>
      </c>
      <c r="AE13" s="2" t="s">
        <v>43</v>
      </c>
      <c r="AF13" s="2"/>
      <c r="AG13" s="4"/>
    </row>
    <row r="14" spans="1:33" hidden="1" x14ac:dyDescent="0.25">
      <c r="A14" s="2">
        <v>2014</v>
      </c>
      <c r="B14" s="2">
        <v>1433</v>
      </c>
      <c r="C14" s="2" t="s">
        <v>2645</v>
      </c>
      <c r="D14" s="2" t="s">
        <v>2646</v>
      </c>
      <c r="E14" s="2" t="s">
        <v>2647</v>
      </c>
      <c r="F14" s="2" t="s">
        <v>2648</v>
      </c>
      <c r="G14" s="2" t="s">
        <v>2649</v>
      </c>
      <c r="H14" s="2"/>
      <c r="I14" s="2" t="s">
        <v>489</v>
      </c>
      <c r="J14" s="2" t="s">
        <v>31</v>
      </c>
      <c r="K14" s="2" t="s">
        <v>4666</v>
      </c>
      <c r="L14" s="2"/>
      <c r="M14" s="2"/>
      <c r="N14" s="3">
        <v>41977</v>
      </c>
      <c r="O14" s="2" t="s">
        <v>71</v>
      </c>
      <c r="P14" s="2" t="s">
        <v>2153</v>
      </c>
      <c r="Q14" s="2" t="s">
        <v>2349</v>
      </c>
      <c r="R14" s="2" t="s">
        <v>2022</v>
      </c>
      <c r="S14" s="2" t="s">
        <v>2650</v>
      </c>
      <c r="T14" s="2" t="s">
        <v>2864</v>
      </c>
      <c r="U14" s="2" t="s">
        <v>4642</v>
      </c>
      <c r="V14" s="2">
        <v>0.317</v>
      </c>
      <c r="W14" s="2">
        <v>63</v>
      </c>
      <c r="X14" s="23">
        <v>0.317</v>
      </c>
      <c r="Y14" s="7">
        <v>118</v>
      </c>
      <c r="Z14" s="7"/>
      <c r="AA14" s="2" t="s">
        <v>351</v>
      </c>
      <c r="AB14" s="2" t="s">
        <v>40</v>
      </c>
      <c r="AC14" s="2" t="s">
        <v>41</v>
      </c>
      <c r="AD14" s="2" t="s">
        <v>42</v>
      </c>
      <c r="AE14" s="2" t="s">
        <v>43</v>
      </c>
      <c r="AF14" s="2" t="s">
        <v>2865</v>
      </c>
      <c r="AG14" s="4"/>
    </row>
    <row r="15" spans="1:33" hidden="1" x14ac:dyDescent="0.25">
      <c r="A15" s="2">
        <v>2015</v>
      </c>
      <c r="B15" s="2">
        <v>743</v>
      </c>
      <c r="C15" s="2" t="s">
        <v>3434</v>
      </c>
      <c r="D15" s="2" t="s">
        <v>3435</v>
      </c>
      <c r="E15" s="2" t="s">
        <v>3436</v>
      </c>
      <c r="F15" s="2" t="s">
        <v>3437</v>
      </c>
      <c r="G15" s="2" t="s">
        <v>687</v>
      </c>
      <c r="H15" s="2"/>
      <c r="I15" s="2" t="s">
        <v>489</v>
      </c>
      <c r="J15" s="2" t="s">
        <v>31</v>
      </c>
      <c r="K15" s="2" t="s">
        <v>4668</v>
      </c>
      <c r="L15" s="2"/>
      <c r="M15" s="2"/>
      <c r="N15" s="3">
        <v>42182</v>
      </c>
      <c r="O15" s="2" t="s">
        <v>2689</v>
      </c>
      <c r="P15" s="2" t="s">
        <v>2153</v>
      </c>
      <c r="Q15" s="2" t="s">
        <v>3438</v>
      </c>
      <c r="R15" s="2" t="s">
        <v>2241</v>
      </c>
      <c r="S15" s="2" t="s">
        <v>3602</v>
      </c>
      <c r="T15" s="2" t="s">
        <v>3629</v>
      </c>
      <c r="U15" s="2" t="s">
        <v>4642</v>
      </c>
      <c r="V15" s="2">
        <v>0.34399999999999997</v>
      </c>
      <c r="W15" s="2">
        <v>85</v>
      </c>
      <c r="X15" s="23">
        <v>0.34399999999999997</v>
      </c>
      <c r="Y15" s="7">
        <v>118</v>
      </c>
      <c r="Z15" s="7"/>
      <c r="AA15" s="2" t="s">
        <v>2180</v>
      </c>
      <c r="AB15" s="2" t="s">
        <v>1291</v>
      </c>
      <c r="AC15" s="2" t="s">
        <v>3332</v>
      </c>
      <c r="AD15" s="2" t="s">
        <v>42</v>
      </c>
      <c r="AE15" s="2" t="s">
        <v>338</v>
      </c>
      <c r="AF15" s="2" t="s">
        <v>3604</v>
      </c>
      <c r="AG15" s="4"/>
    </row>
    <row r="16" spans="1:33" hidden="1" x14ac:dyDescent="0.25">
      <c r="A16" s="2">
        <v>2015</v>
      </c>
      <c r="B16" s="2">
        <v>834</v>
      </c>
      <c r="C16" s="2" t="s">
        <v>3636</v>
      </c>
      <c r="D16" s="2" t="s">
        <v>3637</v>
      </c>
      <c r="E16" s="2" t="s">
        <v>3638</v>
      </c>
      <c r="F16" s="2" t="s">
        <v>2347</v>
      </c>
      <c r="G16" s="2" t="s">
        <v>2248</v>
      </c>
      <c r="H16" s="2"/>
      <c r="I16" s="2" t="s">
        <v>488</v>
      </c>
      <c r="J16" s="2" t="s">
        <v>31</v>
      </c>
      <c r="K16" s="2" t="s">
        <v>4671</v>
      </c>
      <c r="L16" s="2"/>
      <c r="M16" s="2"/>
      <c r="N16" s="3">
        <v>42080</v>
      </c>
      <c r="O16" s="2" t="s">
        <v>780</v>
      </c>
      <c r="P16" s="2" t="s">
        <v>2153</v>
      </c>
      <c r="Q16" s="2" t="s">
        <v>3438</v>
      </c>
      <c r="R16" s="2" t="s">
        <v>2241</v>
      </c>
      <c r="S16" s="2" t="s">
        <v>3639</v>
      </c>
      <c r="T16" s="2" t="s">
        <v>3674</v>
      </c>
      <c r="U16" s="2" t="s">
        <v>4642</v>
      </c>
      <c r="V16" s="2">
        <v>0.41899999999999998</v>
      </c>
      <c r="W16" s="2">
        <v>103</v>
      </c>
      <c r="X16" s="23">
        <v>0.41899999999999998</v>
      </c>
      <c r="Y16" s="7">
        <v>118</v>
      </c>
      <c r="Z16" s="7"/>
      <c r="AA16" s="2" t="s">
        <v>2180</v>
      </c>
      <c r="AB16" s="2" t="s">
        <v>1291</v>
      </c>
      <c r="AC16" s="2" t="s">
        <v>3332</v>
      </c>
      <c r="AD16" s="2" t="s">
        <v>42</v>
      </c>
      <c r="AE16" s="2" t="s">
        <v>43</v>
      </c>
      <c r="AF16" s="2"/>
      <c r="AG16" s="4"/>
    </row>
    <row r="17" spans="1:33" hidden="1" x14ac:dyDescent="0.25">
      <c r="A17" s="2">
        <v>2015</v>
      </c>
      <c r="B17" s="2">
        <v>711</v>
      </c>
      <c r="C17" s="2" t="s">
        <v>3556</v>
      </c>
      <c r="D17" s="2" t="s">
        <v>3557</v>
      </c>
      <c r="E17" s="2" t="s">
        <v>3551</v>
      </c>
      <c r="F17" s="2" t="s">
        <v>1888</v>
      </c>
      <c r="G17" s="2" t="s">
        <v>1889</v>
      </c>
      <c r="H17" s="2"/>
      <c r="I17" s="2" t="s">
        <v>484</v>
      </c>
      <c r="J17" s="2" t="s">
        <v>31</v>
      </c>
      <c r="K17" s="2" t="s">
        <v>2510</v>
      </c>
      <c r="L17" s="2"/>
      <c r="M17" s="2"/>
      <c r="N17" s="3">
        <v>42180</v>
      </c>
      <c r="O17" s="2" t="s">
        <v>71</v>
      </c>
      <c r="P17" s="2" t="s">
        <v>3558</v>
      </c>
      <c r="Q17" s="2" t="s">
        <v>3438</v>
      </c>
      <c r="R17" s="2" t="s">
        <v>2241</v>
      </c>
      <c r="S17" s="2" t="s">
        <v>3559</v>
      </c>
      <c r="T17" s="2" t="s">
        <v>3601</v>
      </c>
      <c r="U17" s="2" t="s">
        <v>4642</v>
      </c>
      <c r="V17" s="2">
        <v>0.45700000000000002</v>
      </c>
      <c r="W17" s="2">
        <v>91</v>
      </c>
      <c r="X17" s="23">
        <v>0.45700000000000002</v>
      </c>
      <c r="Y17" s="7">
        <v>118</v>
      </c>
      <c r="Z17" s="7"/>
      <c r="AA17" s="2" t="s">
        <v>2180</v>
      </c>
      <c r="AB17" s="2" t="s">
        <v>1291</v>
      </c>
      <c r="AC17" s="2" t="s">
        <v>3332</v>
      </c>
      <c r="AD17" s="2" t="s">
        <v>42</v>
      </c>
      <c r="AE17" s="2" t="s">
        <v>43</v>
      </c>
      <c r="AF17" s="2"/>
      <c r="AG17" s="4"/>
    </row>
    <row r="18" spans="1:33" hidden="1" x14ac:dyDescent="0.25">
      <c r="A18" s="2">
        <v>2015</v>
      </c>
      <c r="B18" s="2">
        <v>830</v>
      </c>
      <c r="C18" s="2" t="s">
        <v>3640</v>
      </c>
      <c r="D18" s="2" t="s">
        <v>3641</v>
      </c>
      <c r="E18" s="2" t="s">
        <v>3642</v>
      </c>
      <c r="F18" s="2" t="s">
        <v>2347</v>
      </c>
      <c r="G18" s="2" t="s">
        <v>2248</v>
      </c>
      <c r="H18" s="2"/>
      <c r="I18" s="2" t="s">
        <v>488</v>
      </c>
      <c r="J18" s="2" t="s">
        <v>31</v>
      </c>
      <c r="K18" s="2" t="s">
        <v>2348</v>
      </c>
      <c r="L18" s="2"/>
      <c r="M18" s="2"/>
      <c r="N18" s="3">
        <v>42081</v>
      </c>
      <c r="O18" s="2" t="s">
        <v>780</v>
      </c>
      <c r="P18" s="2" t="s">
        <v>2153</v>
      </c>
      <c r="Q18" s="2" t="s">
        <v>3438</v>
      </c>
      <c r="R18" s="2" t="s">
        <v>2241</v>
      </c>
      <c r="S18" s="2" t="s">
        <v>3643</v>
      </c>
      <c r="T18" s="2" t="s">
        <v>3671</v>
      </c>
      <c r="U18" s="2" t="s">
        <v>4642</v>
      </c>
      <c r="V18" s="2">
        <v>0.52300000000000002</v>
      </c>
      <c r="W18" s="2">
        <v>57</v>
      </c>
      <c r="X18" s="23">
        <v>0.52300000000000002</v>
      </c>
      <c r="Y18" s="7">
        <v>118</v>
      </c>
      <c r="Z18" s="7"/>
      <c r="AA18" s="2" t="s">
        <v>2180</v>
      </c>
      <c r="AB18" s="2" t="s">
        <v>1291</v>
      </c>
      <c r="AC18" s="2" t="s">
        <v>3332</v>
      </c>
      <c r="AD18" s="2" t="s">
        <v>42</v>
      </c>
      <c r="AE18" s="2" t="s">
        <v>338</v>
      </c>
      <c r="AF18" s="2"/>
      <c r="AG18" s="4"/>
    </row>
    <row r="19" spans="1:33" hidden="1" x14ac:dyDescent="0.25">
      <c r="A19" s="2">
        <v>2015</v>
      </c>
      <c r="B19" s="2">
        <v>789</v>
      </c>
      <c r="C19" s="2" t="s">
        <v>2849</v>
      </c>
      <c r="D19" s="2" t="s">
        <v>2850</v>
      </c>
      <c r="E19" s="2" t="s">
        <v>2851</v>
      </c>
      <c r="F19" s="2" t="s">
        <v>2726</v>
      </c>
      <c r="G19" s="2" t="s">
        <v>2727</v>
      </c>
      <c r="H19" s="2"/>
      <c r="I19" s="2" t="s">
        <v>488</v>
      </c>
      <c r="J19" s="2" t="s">
        <v>31</v>
      </c>
      <c r="K19" s="2" t="s">
        <v>2852</v>
      </c>
      <c r="L19" s="2"/>
      <c r="M19" s="2"/>
      <c r="N19" s="3">
        <v>42178</v>
      </c>
      <c r="O19" s="2" t="s">
        <v>2689</v>
      </c>
      <c r="P19" s="2" t="s">
        <v>2153</v>
      </c>
      <c r="Q19" s="2" t="s">
        <v>3438</v>
      </c>
      <c r="R19" s="2" t="s">
        <v>2241</v>
      </c>
      <c r="S19" s="2" t="s">
        <v>3508</v>
      </c>
      <c r="T19" s="2" t="s">
        <v>3655</v>
      </c>
      <c r="U19" s="2" t="s">
        <v>4642</v>
      </c>
      <c r="V19" s="2">
        <v>0.67100000000000004</v>
      </c>
      <c r="W19" s="2">
        <v>92</v>
      </c>
      <c r="X19" s="23">
        <v>0.67100000000000004</v>
      </c>
      <c r="Y19" s="7">
        <v>118</v>
      </c>
      <c r="Z19" s="7"/>
      <c r="AA19" s="2" t="s">
        <v>2180</v>
      </c>
      <c r="AB19" s="2" t="s">
        <v>1291</v>
      </c>
      <c r="AC19" s="2" t="s">
        <v>3332</v>
      </c>
      <c r="AD19" s="2" t="s">
        <v>42</v>
      </c>
      <c r="AE19" s="2" t="s">
        <v>43</v>
      </c>
      <c r="AF19" s="2" t="s">
        <v>3518</v>
      </c>
      <c r="AG19" s="4"/>
    </row>
    <row r="20" spans="1:33" hidden="1" x14ac:dyDescent="0.25">
      <c r="A20" s="2">
        <v>2014</v>
      </c>
      <c r="B20" s="2">
        <v>1938</v>
      </c>
      <c r="C20" s="2" t="s">
        <v>2344</v>
      </c>
      <c r="D20" s="2" t="s">
        <v>2345</v>
      </c>
      <c r="E20" s="2" t="s">
        <v>2346</v>
      </c>
      <c r="F20" s="2" t="s">
        <v>2347</v>
      </c>
      <c r="G20" s="2" t="s">
        <v>2248</v>
      </c>
      <c r="H20" s="2"/>
      <c r="I20" s="2" t="s">
        <v>488</v>
      </c>
      <c r="J20" s="2" t="s">
        <v>31</v>
      </c>
      <c r="K20" s="2" t="s">
        <v>2348</v>
      </c>
      <c r="L20" s="2"/>
      <c r="M20" s="2"/>
      <c r="N20" s="3">
        <v>41976</v>
      </c>
      <c r="O20" s="2" t="s">
        <v>71</v>
      </c>
      <c r="P20" s="2" t="s">
        <v>2153</v>
      </c>
      <c r="Q20" s="2" t="s">
        <v>2349</v>
      </c>
      <c r="R20" s="2" t="s">
        <v>2022</v>
      </c>
      <c r="S20" s="2" t="s">
        <v>2351</v>
      </c>
      <c r="T20" s="2" t="s">
        <v>3101</v>
      </c>
      <c r="U20" s="2" t="s">
        <v>4642</v>
      </c>
      <c r="V20" s="2">
        <v>0.85499999999999998</v>
      </c>
      <c r="W20" s="2">
        <v>53</v>
      </c>
      <c r="X20" s="23">
        <v>0.85499999999999998</v>
      </c>
      <c r="Y20" s="7">
        <v>118</v>
      </c>
      <c r="Z20" s="7"/>
      <c r="AA20" s="2" t="s">
        <v>351</v>
      </c>
      <c r="AB20" s="2" t="s">
        <v>40</v>
      </c>
      <c r="AC20" s="2" t="s">
        <v>41</v>
      </c>
      <c r="AD20" s="2" t="s">
        <v>42</v>
      </c>
      <c r="AE20" s="2" t="s">
        <v>43</v>
      </c>
      <c r="AF20" s="2" t="s">
        <v>3102</v>
      </c>
      <c r="AG20" s="4"/>
    </row>
    <row r="21" spans="1:33" hidden="1" x14ac:dyDescent="0.25">
      <c r="A21" s="2">
        <v>2016</v>
      </c>
      <c r="B21" s="2">
        <v>1359</v>
      </c>
      <c r="C21" s="2" t="s">
        <v>3640</v>
      </c>
      <c r="D21" s="2" t="s">
        <v>3641</v>
      </c>
      <c r="E21" s="2" t="s">
        <v>3642</v>
      </c>
      <c r="F21" s="2" t="s">
        <v>2347</v>
      </c>
      <c r="G21" s="2" t="s">
        <v>2248</v>
      </c>
      <c r="H21" s="2"/>
      <c r="I21" s="2" t="s">
        <v>488</v>
      </c>
      <c r="J21" s="2" t="s">
        <v>31</v>
      </c>
      <c r="K21" s="2" t="s">
        <v>2348</v>
      </c>
      <c r="L21" s="2"/>
      <c r="M21" s="2"/>
      <c r="N21" s="3">
        <v>42417</v>
      </c>
      <c r="O21" s="2" t="s">
        <v>4269</v>
      </c>
      <c r="P21" s="2" t="s">
        <v>4192</v>
      </c>
      <c r="Q21" s="2" t="s">
        <v>3438</v>
      </c>
      <c r="R21" s="2" t="s">
        <v>2241</v>
      </c>
      <c r="S21" s="2" t="s">
        <v>4270</v>
      </c>
      <c r="T21" s="2" t="s">
        <v>4271</v>
      </c>
      <c r="U21" s="2" t="s">
        <v>4642</v>
      </c>
      <c r="V21" s="2">
        <v>1.38</v>
      </c>
      <c r="W21" s="2">
        <v>90</v>
      </c>
      <c r="X21" s="23">
        <v>1.38</v>
      </c>
      <c r="Y21" s="7">
        <v>118</v>
      </c>
      <c r="Z21" s="7"/>
      <c r="AA21" s="2" t="s">
        <v>2180</v>
      </c>
      <c r="AB21" s="2" t="s">
        <v>1291</v>
      </c>
      <c r="AC21" s="2" t="s">
        <v>3332</v>
      </c>
      <c r="AD21" s="2" t="s">
        <v>43</v>
      </c>
      <c r="AE21" s="2" t="s">
        <v>42</v>
      </c>
      <c r="AF21" s="2"/>
      <c r="AG21" s="4"/>
    </row>
    <row r="22" spans="1:33" hidden="1" x14ac:dyDescent="0.25">
      <c r="A22" s="2">
        <v>2014</v>
      </c>
      <c r="B22" s="2">
        <v>1876</v>
      </c>
      <c r="C22" s="2" t="s">
        <v>2944</v>
      </c>
      <c r="D22" s="2" t="s">
        <v>2945</v>
      </c>
      <c r="E22" s="2" t="s">
        <v>2946</v>
      </c>
      <c r="F22" s="2" t="s">
        <v>2324</v>
      </c>
      <c r="G22" s="2" t="s">
        <v>687</v>
      </c>
      <c r="H22" s="2"/>
      <c r="I22" s="2" t="s">
        <v>488</v>
      </c>
      <c r="J22" s="2" t="s">
        <v>31</v>
      </c>
      <c r="K22" s="2" t="s">
        <v>4666</v>
      </c>
      <c r="L22" s="2"/>
      <c r="M22" s="2"/>
      <c r="N22" s="3">
        <v>41828</v>
      </c>
      <c r="O22" s="2" t="s">
        <v>2948</v>
      </c>
      <c r="P22" s="2" t="s">
        <v>2949</v>
      </c>
      <c r="Q22" s="2" t="s">
        <v>2204</v>
      </c>
      <c r="R22" s="2" t="s">
        <v>2022</v>
      </c>
      <c r="S22" s="2" t="s">
        <v>2351</v>
      </c>
      <c r="T22" s="2" t="s">
        <v>2410</v>
      </c>
      <c r="U22" s="2" t="s">
        <v>4642</v>
      </c>
      <c r="V22" s="2">
        <v>0.1</v>
      </c>
      <c r="W22" s="2">
        <v>53</v>
      </c>
      <c r="X22" s="23">
        <v>0.1</v>
      </c>
      <c r="Y22" s="7">
        <v>145</v>
      </c>
      <c r="Z22" s="7"/>
      <c r="AA22" s="2" t="s">
        <v>351</v>
      </c>
      <c r="AB22" s="2" t="s">
        <v>40</v>
      </c>
      <c r="AC22" s="2" t="s">
        <v>41</v>
      </c>
      <c r="AD22" s="2" t="s">
        <v>42</v>
      </c>
      <c r="AE22" s="2" t="s">
        <v>43</v>
      </c>
      <c r="AF22" s="2" t="s">
        <v>3045</v>
      </c>
      <c r="AG22" s="4"/>
    </row>
    <row r="23" spans="1:33" hidden="1" x14ac:dyDescent="0.25">
      <c r="A23" s="2">
        <v>2014</v>
      </c>
      <c r="B23" s="2">
        <v>1427</v>
      </c>
      <c r="C23" s="2" t="s">
        <v>2663</v>
      </c>
      <c r="D23" s="2" t="s">
        <v>2664</v>
      </c>
      <c r="E23" s="2" t="s">
        <v>2665</v>
      </c>
      <c r="F23" s="2" t="s">
        <v>2648</v>
      </c>
      <c r="G23" s="2" t="s">
        <v>2666</v>
      </c>
      <c r="H23" s="2"/>
      <c r="I23" s="2" t="s">
        <v>489</v>
      </c>
      <c r="J23" s="2" t="s">
        <v>31</v>
      </c>
      <c r="K23" s="2" t="s">
        <v>4668</v>
      </c>
      <c r="L23" s="2"/>
      <c r="M23" s="2"/>
      <c r="N23" s="3">
        <v>41858</v>
      </c>
      <c r="O23" s="2" t="s">
        <v>71</v>
      </c>
      <c r="P23" s="2" t="s">
        <v>2668</v>
      </c>
      <c r="Q23" s="2" t="s">
        <v>2204</v>
      </c>
      <c r="R23" s="2" t="s">
        <v>2022</v>
      </c>
      <c r="S23" s="2" t="s">
        <v>2669</v>
      </c>
      <c r="T23" s="2" t="s">
        <v>2857</v>
      </c>
      <c r="U23" s="2" t="s">
        <v>4642</v>
      </c>
      <c r="V23" s="2">
        <v>0.59</v>
      </c>
      <c r="W23" s="2">
        <v>128</v>
      </c>
      <c r="X23" s="23">
        <v>0.59</v>
      </c>
      <c r="Y23" s="7">
        <v>145</v>
      </c>
      <c r="Z23" s="7"/>
      <c r="AA23" s="2" t="s">
        <v>351</v>
      </c>
      <c r="AB23" s="2" t="s">
        <v>40</v>
      </c>
      <c r="AC23" s="2" t="s">
        <v>41</v>
      </c>
      <c r="AD23" s="2" t="s">
        <v>42</v>
      </c>
      <c r="AE23" s="2" t="s">
        <v>43</v>
      </c>
      <c r="AF23" s="2"/>
      <c r="AG23" s="4"/>
    </row>
    <row r="24" spans="1:33" hidden="1" x14ac:dyDescent="0.25">
      <c r="A24" s="2">
        <v>2014</v>
      </c>
      <c r="B24" s="2">
        <v>1936</v>
      </c>
      <c r="C24" s="2" t="s">
        <v>2543</v>
      </c>
      <c r="D24" s="2" t="s">
        <v>2544</v>
      </c>
      <c r="E24" s="2" t="s">
        <v>2545</v>
      </c>
      <c r="F24" s="2" t="s">
        <v>2324</v>
      </c>
      <c r="G24" s="2" t="s">
        <v>687</v>
      </c>
      <c r="H24" s="2"/>
      <c r="I24" s="2" t="s">
        <v>488</v>
      </c>
      <c r="J24" s="2" t="s">
        <v>31</v>
      </c>
      <c r="K24" s="2" t="s">
        <v>2348</v>
      </c>
      <c r="L24" s="2"/>
      <c r="M24" s="2"/>
      <c r="N24" s="3">
        <v>41863</v>
      </c>
      <c r="O24" s="2" t="s">
        <v>33</v>
      </c>
      <c r="P24" s="2" t="s">
        <v>2546</v>
      </c>
      <c r="Q24" s="2" t="s">
        <v>3096</v>
      </c>
      <c r="R24" s="2" t="s">
        <v>2022</v>
      </c>
      <c r="S24" s="2" t="s">
        <v>2548</v>
      </c>
      <c r="T24" s="2" t="s">
        <v>3097</v>
      </c>
      <c r="U24" s="2" t="s">
        <v>4642</v>
      </c>
      <c r="V24" s="2">
        <v>1.1499999999999999</v>
      </c>
      <c r="W24" s="2">
        <v>122</v>
      </c>
      <c r="X24" s="23">
        <v>1.1499999999999999</v>
      </c>
      <c r="Y24" s="7">
        <v>145</v>
      </c>
      <c r="Z24" s="7"/>
      <c r="AA24" s="2" t="s">
        <v>351</v>
      </c>
      <c r="AB24" s="2" t="s">
        <v>40</v>
      </c>
      <c r="AC24" s="2" t="s">
        <v>41</v>
      </c>
      <c r="AD24" s="2" t="s">
        <v>42</v>
      </c>
      <c r="AE24" s="2" t="s">
        <v>43</v>
      </c>
      <c r="AF24" s="2" t="s">
        <v>3098</v>
      </c>
      <c r="AG24" s="4"/>
    </row>
    <row r="25" spans="1:33" hidden="1" x14ac:dyDescent="0.25">
      <c r="A25" s="2">
        <v>2013</v>
      </c>
      <c r="B25" s="2">
        <v>329</v>
      </c>
      <c r="C25" s="2" t="s">
        <v>1733</v>
      </c>
      <c r="D25" s="2" t="s">
        <v>1734</v>
      </c>
      <c r="E25" s="2" t="s">
        <v>1735</v>
      </c>
      <c r="F25" s="2" t="s">
        <v>868</v>
      </c>
      <c r="G25" s="2" t="s">
        <v>1736</v>
      </c>
      <c r="H25" s="2"/>
      <c r="I25" s="2" t="s">
        <v>393</v>
      </c>
      <c r="J25" s="2" t="s">
        <v>31</v>
      </c>
      <c r="K25" s="2" t="s">
        <v>1737</v>
      </c>
      <c r="L25" s="2"/>
      <c r="M25" s="2"/>
      <c r="N25" s="3">
        <v>41339</v>
      </c>
      <c r="O25" s="2" t="s">
        <v>1355</v>
      </c>
      <c r="P25" s="2" t="s">
        <v>1231</v>
      </c>
      <c r="Q25" s="2" t="s">
        <v>1740</v>
      </c>
      <c r="R25" s="2" t="s">
        <v>1360</v>
      </c>
      <c r="S25" s="2" t="s">
        <v>1741</v>
      </c>
      <c r="T25" s="2" t="s">
        <v>1742</v>
      </c>
      <c r="U25" s="2"/>
      <c r="V25" s="2"/>
      <c r="W25" s="2"/>
      <c r="X25" s="23"/>
      <c r="Y25" s="7">
        <v>145</v>
      </c>
      <c r="Z25" s="7"/>
      <c r="AA25" s="2" t="s">
        <v>351</v>
      </c>
      <c r="AB25" s="2" t="s">
        <v>275</v>
      </c>
      <c r="AC25" s="2" t="s">
        <v>41</v>
      </c>
      <c r="AD25" s="2" t="s">
        <v>42</v>
      </c>
      <c r="AE25" s="2" t="s">
        <v>43</v>
      </c>
      <c r="AF25" s="2"/>
      <c r="AG25" s="4"/>
    </row>
    <row r="26" spans="1:33" hidden="1" x14ac:dyDescent="0.25">
      <c r="A26" s="2">
        <v>2013</v>
      </c>
      <c r="B26" s="2">
        <v>1181</v>
      </c>
      <c r="C26" s="2" t="s">
        <v>1964</v>
      </c>
      <c r="D26" s="2" t="s">
        <v>1965</v>
      </c>
      <c r="E26" s="2" t="s">
        <v>1966</v>
      </c>
      <c r="F26" s="2" t="s">
        <v>1967</v>
      </c>
      <c r="G26" s="2" t="s">
        <v>1968</v>
      </c>
      <c r="H26" s="2"/>
      <c r="I26" s="2" t="s">
        <v>488</v>
      </c>
      <c r="J26" s="2" t="s">
        <v>31</v>
      </c>
      <c r="K26" s="2" t="s">
        <v>4654</v>
      </c>
      <c r="L26" s="2"/>
      <c r="M26" s="2"/>
      <c r="N26" s="3">
        <v>41509</v>
      </c>
      <c r="O26" s="2" t="s">
        <v>71</v>
      </c>
      <c r="P26" s="2" t="s">
        <v>1231</v>
      </c>
      <c r="Q26" s="2" t="s">
        <v>1356</v>
      </c>
      <c r="R26" s="2" t="s">
        <v>1970</v>
      </c>
      <c r="S26" s="2" t="s">
        <v>1971</v>
      </c>
      <c r="T26" s="2" t="s">
        <v>1972</v>
      </c>
      <c r="U26" s="2"/>
      <c r="V26" s="2"/>
      <c r="W26" s="2"/>
      <c r="X26" s="23"/>
      <c r="Y26" s="7">
        <v>145</v>
      </c>
      <c r="Z26" s="7"/>
      <c r="AA26" s="2" t="s">
        <v>351</v>
      </c>
      <c r="AB26" s="2" t="s">
        <v>40</v>
      </c>
      <c r="AC26" s="2" t="s">
        <v>41</v>
      </c>
      <c r="AD26" s="2" t="s">
        <v>42</v>
      </c>
      <c r="AE26" s="2" t="s">
        <v>43</v>
      </c>
      <c r="AF26" s="2"/>
      <c r="AG26" s="4"/>
    </row>
    <row r="27" spans="1:33" hidden="1" x14ac:dyDescent="0.25">
      <c r="A27" s="2">
        <v>2014</v>
      </c>
      <c r="B27" s="2">
        <v>700</v>
      </c>
      <c r="C27" s="2" t="s">
        <v>2622</v>
      </c>
      <c r="D27" s="2" t="s">
        <v>2623</v>
      </c>
      <c r="E27" s="2" t="s">
        <v>2624</v>
      </c>
      <c r="F27" s="2" t="s">
        <v>868</v>
      </c>
      <c r="G27" s="2" t="s">
        <v>869</v>
      </c>
      <c r="H27" s="2"/>
      <c r="I27" s="2" t="s">
        <v>393</v>
      </c>
      <c r="J27" s="2" t="s">
        <v>31</v>
      </c>
      <c r="K27" s="2" t="s">
        <v>1748</v>
      </c>
      <c r="L27" s="2"/>
      <c r="M27" s="2"/>
      <c r="N27" s="3">
        <v>41955</v>
      </c>
      <c r="O27" s="2" t="s">
        <v>1355</v>
      </c>
      <c r="P27" s="2" t="s">
        <v>1231</v>
      </c>
      <c r="Q27" s="2" t="s">
        <v>2627</v>
      </c>
      <c r="R27" s="2" t="s">
        <v>1360</v>
      </c>
      <c r="S27" s="2" t="s">
        <v>2628</v>
      </c>
      <c r="T27" s="2" t="s">
        <v>2629</v>
      </c>
      <c r="U27" s="2"/>
      <c r="V27" s="2"/>
      <c r="W27" s="2"/>
      <c r="X27" s="23"/>
      <c r="Y27" s="2">
        <v>174</v>
      </c>
      <c r="Z27" s="2"/>
      <c r="AA27" s="2" t="s">
        <v>351</v>
      </c>
      <c r="AB27" s="2" t="s">
        <v>40</v>
      </c>
      <c r="AC27" s="2" t="s">
        <v>41</v>
      </c>
      <c r="AD27" s="2" t="s">
        <v>42</v>
      </c>
      <c r="AE27" s="2" t="s">
        <v>43</v>
      </c>
      <c r="AF27" s="2"/>
      <c r="AG27" s="4"/>
    </row>
    <row r="28" spans="1:33" hidden="1" x14ac:dyDescent="0.25">
      <c r="A28" s="2">
        <v>2014</v>
      </c>
      <c r="B28" s="2">
        <v>520</v>
      </c>
      <c r="C28" s="2" t="s">
        <v>2464</v>
      </c>
      <c r="D28" s="2" t="s">
        <v>2465</v>
      </c>
      <c r="E28" s="2" t="s">
        <v>2466</v>
      </c>
      <c r="F28" s="2" t="s">
        <v>1610</v>
      </c>
      <c r="G28" s="2" t="s">
        <v>1611</v>
      </c>
      <c r="H28" s="2"/>
      <c r="I28" s="2" t="s">
        <v>393</v>
      </c>
      <c r="J28" s="2" t="s">
        <v>31</v>
      </c>
      <c r="K28" s="2" t="s">
        <v>4667</v>
      </c>
      <c r="L28" s="2"/>
      <c r="M28" s="2"/>
      <c r="N28" s="3">
        <v>41956</v>
      </c>
      <c r="O28" s="2" t="s">
        <v>1355</v>
      </c>
      <c r="P28" s="2" t="s">
        <v>1231</v>
      </c>
      <c r="Q28" s="2" t="s">
        <v>2468</v>
      </c>
      <c r="R28" s="2" t="s">
        <v>1360</v>
      </c>
      <c r="S28" s="2" t="s">
        <v>2469</v>
      </c>
      <c r="T28" s="2" t="s">
        <v>2470</v>
      </c>
      <c r="U28" s="2"/>
      <c r="V28" s="2"/>
      <c r="W28" s="2"/>
      <c r="X28" s="23"/>
      <c r="Y28" s="7">
        <v>175</v>
      </c>
      <c r="Z28" s="7"/>
      <c r="AA28" s="2" t="s">
        <v>351</v>
      </c>
      <c r="AB28" s="2" t="s">
        <v>275</v>
      </c>
      <c r="AC28" s="2" t="s">
        <v>41</v>
      </c>
      <c r="AD28" s="2" t="s">
        <v>42</v>
      </c>
      <c r="AE28" s="2" t="s">
        <v>43</v>
      </c>
      <c r="AF28" s="2"/>
      <c r="AG28" s="4"/>
    </row>
    <row r="29" spans="1:33" hidden="1" x14ac:dyDescent="0.25">
      <c r="A29" s="2">
        <v>2014</v>
      </c>
      <c r="B29" s="2">
        <v>518</v>
      </c>
      <c r="C29" s="2" t="s">
        <v>2452</v>
      </c>
      <c r="D29" s="2" t="s">
        <v>2453</v>
      </c>
      <c r="E29" s="2" t="s">
        <v>2454</v>
      </c>
      <c r="F29" s="2" t="s">
        <v>2203</v>
      </c>
      <c r="G29" s="2" t="s">
        <v>1611</v>
      </c>
      <c r="H29" s="2"/>
      <c r="I29" s="2" t="s">
        <v>393</v>
      </c>
      <c r="J29" s="2" t="s">
        <v>31</v>
      </c>
      <c r="K29" s="2" t="s">
        <v>4666</v>
      </c>
      <c r="L29" s="2"/>
      <c r="M29" s="2"/>
      <c r="N29" s="3">
        <v>41921</v>
      </c>
      <c r="O29" s="2" t="s">
        <v>1355</v>
      </c>
      <c r="P29" s="2" t="s">
        <v>1613</v>
      </c>
      <c r="Q29" s="2" t="s">
        <v>2456</v>
      </c>
      <c r="R29" s="2" t="s">
        <v>2457</v>
      </c>
      <c r="S29" s="2" t="s">
        <v>2458</v>
      </c>
      <c r="T29" s="2" t="s">
        <v>2459</v>
      </c>
      <c r="U29" s="2"/>
      <c r="V29" s="2"/>
      <c r="W29" s="2"/>
      <c r="X29" s="23"/>
      <c r="Y29" s="7">
        <v>185</v>
      </c>
      <c r="Z29" s="7"/>
      <c r="AA29" s="2" t="s">
        <v>351</v>
      </c>
      <c r="AB29" s="2" t="s">
        <v>275</v>
      </c>
      <c r="AC29" s="2" t="s">
        <v>41</v>
      </c>
      <c r="AD29" s="2" t="s">
        <v>42</v>
      </c>
      <c r="AE29" s="2" t="s">
        <v>43</v>
      </c>
      <c r="AF29" s="2" t="s">
        <v>2460</v>
      </c>
      <c r="AG29" s="4"/>
    </row>
    <row r="30" spans="1:33" hidden="1" x14ac:dyDescent="0.25">
      <c r="A30" s="2">
        <v>2010</v>
      </c>
      <c r="B30" s="2">
        <v>8</v>
      </c>
      <c r="C30" s="2" t="s">
        <v>1059</v>
      </c>
      <c r="D30" s="2" t="s">
        <v>1060</v>
      </c>
      <c r="E30" s="2" t="s">
        <v>1061</v>
      </c>
      <c r="F30" s="2" t="s">
        <v>1062</v>
      </c>
      <c r="G30" s="2" t="s">
        <v>1063</v>
      </c>
      <c r="H30" s="2"/>
      <c r="I30" s="2" t="s">
        <v>153</v>
      </c>
      <c r="J30" s="2" t="s">
        <v>31</v>
      </c>
      <c r="K30" s="2" t="s">
        <v>1064</v>
      </c>
      <c r="L30" s="2"/>
      <c r="M30" s="2"/>
      <c r="N30" s="3">
        <v>40444</v>
      </c>
      <c r="O30" s="2" t="s">
        <v>42</v>
      </c>
      <c r="P30" s="2" t="s">
        <v>611</v>
      </c>
      <c r="Q30" s="2"/>
      <c r="R30" s="2"/>
      <c r="S30" s="2"/>
      <c r="T30" s="2"/>
      <c r="U30" s="2"/>
      <c r="V30" s="2"/>
      <c r="W30" s="2"/>
      <c r="X30" s="23"/>
      <c r="Y30" s="2">
        <v>203</v>
      </c>
      <c r="Z30" s="2"/>
      <c r="AA30" s="2" t="s">
        <v>351</v>
      </c>
      <c r="AB30" s="2" t="s">
        <v>275</v>
      </c>
      <c r="AC30" s="2" t="s">
        <v>41</v>
      </c>
      <c r="AD30" s="2" t="s">
        <v>42</v>
      </c>
      <c r="AE30" s="2" t="s">
        <v>43</v>
      </c>
      <c r="AF30" s="2" t="s">
        <v>1065</v>
      </c>
      <c r="AG30" s="4"/>
    </row>
    <row r="31" spans="1:33" hidden="1" x14ac:dyDescent="0.25">
      <c r="A31" s="2">
        <v>2010</v>
      </c>
      <c r="B31" s="2">
        <v>29</v>
      </c>
      <c r="C31" s="2" t="s">
        <v>1059</v>
      </c>
      <c r="D31" s="2" t="s">
        <v>1060</v>
      </c>
      <c r="E31" s="2" t="s">
        <v>1061</v>
      </c>
      <c r="F31" s="2" t="s">
        <v>1062</v>
      </c>
      <c r="G31" s="2" t="s">
        <v>1063</v>
      </c>
      <c r="H31" s="2"/>
      <c r="I31" s="2" t="s">
        <v>153</v>
      </c>
      <c r="J31" s="2" t="s">
        <v>31</v>
      </c>
      <c r="K31" s="2" t="s">
        <v>1064</v>
      </c>
      <c r="L31" s="2"/>
      <c r="M31" s="2"/>
      <c r="N31" s="3">
        <v>40325</v>
      </c>
      <c r="O31" s="2" t="s">
        <v>42</v>
      </c>
      <c r="P31" s="2" t="s">
        <v>442</v>
      </c>
      <c r="Q31" s="2"/>
      <c r="R31" s="2"/>
      <c r="S31" s="2"/>
      <c r="T31" s="2"/>
      <c r="U31" s="2"/>
      <c r="V31" s="2"/>
      <c r="W31" s="2"/>
      <c r="X31" s="23"/>
      <c r="Y31" s="2">
        <v>203</v>
      </c>
      <c r="Z31" s="2"/>
      <c r="AA31" s="2" t="s">
        <v>351</v>
      </c>
      <c r="AB31" s="2" t="s">
        <v>275</v>
      </c>
      <c r="AC31" s="2" t="s">
        <v>856</v>
      </c>
      <c r="AD31" s="2" t="s">
        <v>42</v>
      </c>
      <c r="AE31" s="2" t="s">
        <v>338</v>
      </c>
      <c r="AF31" s="2" t="s">
        <v>1102</v>
      </c>
      <c r="AG31" s="4"/>
    </row>
    <row r="32" spans="1:33" hidden="1" x14ac:dyDescent="0.25">
      <c r="A32" s="2">
        <v>2014</v>
      </c>
      <c r="B32" s="2">
        <v>1934</v>
      </c>
      <c r="C32" s="2" t="s">
        <v>2527</v>
      </c>
      <c r="D32" s="2" t="s">
        <v>2528</v>
      </c>
      <c r="E32" s="2" t="s">
        <v>2529</v>
      </c>
      <c r="F32" s="2" t="s">
        <v>1967</v>
      </c>
      <c r="G32" s="2" t="s">
        <v>1968</v>
      </c>
      <c r="H32" s="2"/>
      <c r="I32" s="2" t="s">
        <v>488</v>
      </c>
      <c r="J32" s="2" t="s">
        <v>31</v>
      </c>
      <c r="K32" s="2" t="s">
        <v>4670</v>
      </c>
      <c r="L32" s="2"/>
      <c r="M32" s="2"/>
      <c r="N32" s="3">
        <v>41820</v>
      </c>
      <c r="O32" s="2" t="s">
        <v>71</v>
      </c>
      <c r="P32" s="2" t="s">
        <v>1231</v>
      </c>
      <c r="Q32" s="2" t="s">
        <v>1356</v>
      </c>
      <c r="R32" s="2" t="s">
        <v>2022</v>
      </c>
      <c r="S32" s="2" t="s">
        <v>2531</v>
      </c>
      <c r="T32" s="2" t="s">
        <v>2296</v>
      </c>
      <c r="U32" s="2" t="s">
        <v>4642</v>
      </c>
      <c r="V32" s="2">
        <v>0.04</v>
      </c>
      <c r="W32" s="2">
        <v>143</v>
      </c>
      <c r="X32" s="23">
        <v>0.04</v>
      </c>
      <c r="Y32" s="7">
        <v>211</v>
      </c>
      <c r="Z32" s="7"/>
      <c r="AA32" s="2" t="s">
        <v>351</v>
      </c>
      <c r="AB32" s="2" t="s">
        <v>40</v>
      </c>
      <c r="AC32" s="2" t="s">
        <v>41</v>
      </c>
      <c r="AD32" s="2" t="s">
        <v>42</v>
      </c>
      <c r="AE32" s="2" t="s">
        <v>43</v>
      </c>
      <c r="AF32" s="2"/>
      <c r="AG32" s="4"/>
    </row>
    <row r="33" spans="1:33" hidden="1" x14ac:dyDescent="0.25">
      <c r="A33" s="2">
        <v>2015</v>
      </c>
      <c r="B33" s="2">
        <v>838</v>
      </c>
      <c r="C33" s="2" t="s">
        <v>3608</v>
      </c>
      <c r="D33" s="2" t="s">
        <v>3609</v>
      </c>
      <c r="E33" s="2" t="s">
        <v>3610</v>
      </c>
      <c r="F33" s="2" t="s">
        <v>1967</v>
      </c>
      <c r="G33" s="2" t="s">
        <v>1968</v>
      </c>
      <c r="H33" s="2"/>
      <c r="I33" s="2" t="s">
        <v>488</v>
      </c>
      <c r="J33" s="2" t="s">
        <v>31</v>
      </c>
      <c r="K33" s="2" t="s">
        <v>4667</v>
      </c>
      <c r="L33" s="2"/>
      <c r="M33" s="2"/>
      <c r="N33" s="3">
        <v>42123</v>
      </c>
      <c r="O33" s="2" t="s">
        <v>780</v>
      </c>
      <c r="P33" s="2" t="s">
        <v>1231</v>
      </c>
      <c r="Q33" s="2" t="s">
        <v>1359</v>
      </c>
      <c r="R33" s="2" t="s">
        <v>2241</v>
      </c>
      <c r="S33" s="2" t="s">
        <v>3611</v>
      </c>
      <c r="T33" s="2" t="s">
        <v>1939</v>
      </c>
      <c r="U33" s="2" t="s">
        <v>4642</v>
      </c>
      <c r="V33" s="2">
        <v>0.04</v>
      </c>
      <c r="W33" s="2">
        <v>192</v>
      </c>
      <c r="X33" s="23">
        <v>0.04</v>
      </c>
      <c r="Y33" s="7">
        <v>211</v>
      </c>
      <c r="Z33" s="7"/>
      <c r="AA33" s="2" t="s">
        <v>351</v>
      </c>
      <c r="AB33" s="2" t="s">
        <v>40</v>
      </c>
      <c r="AC33" s="2" t="s">
        <v>3332</v>
      </c>
      <c r="AD33" s="2" t="s">
        <v>42</v>
      </c>
      <c r="AE33" s="2" t="s">
        <v>43</v>
      </c>
      <c r="AF33" s="2"/>
      <c r="AG33" s="4"/>
    </row>
    <row r="34" spans="1:33" hidden="1" x14ac:dyDescent="0.25">
      <c r="A34" s="2">
        <v>2016</v>
      </c>
      <c r="B34" s="2">
        <v>1275</v>
      </c>
      <c r="C34" s="2" t="s">
        <v>4228</v>
      </c>
      <c r="D34" s="2" t="s">
        <v>4229</v>
      </c>
      <c r="E34" s="2" t="s">
        <v>4230</v>
      </c>
      <c r="F34" s="2" t="s">
        <v>4202</v>
      </c>
      <c r="G34" s="2" t="s">
        <v>4203</v>
      </c>
      <c r="H34" s="2"/>
      <c r="I34" s="2" t="s">
        <v>489</v>
      </c>
      <c r="J34" s="2" t="s">
        <v>31</v>
      </c>
      <c r="K34" s="2" t="s">
        <v>4187</v>
      </c>
      <c r="L34" s="2"/>
      <c r="M34" s="2"/>
      <c r="N34" s="3">
        <v>42549</v>
      </c>
      <c r="O34" s="2" t="s">
        <v>2689</v>
      </c>
      <c r="P34" s="2" t="s">
        <v>3838</v>
      </c>
      <c r="Q34" s="2" t="s">
        <v>1359</v>
      </c>
      <c r="R34" s="2" t="s">
        <v>1894</v>
      </c>
      <c r="S34" s="2" t="s">
        <v>4231</v>
      </c>
      <c r="T34" s="2" t="s">
        <v>2312</v>
      </c>
      <c r="U34" s="2" t="s">
        <v>4642</v>
      </c>
      <c r="V34" s="2">
        <v>0.05</v>
      </c>
      <c r="W34" s="2">
        <v>80</v>
      </c>
      <c r="X34" s="23">
        <v>0.05</v>
      </c>
      <c r="Y34" s="7">
        <v>211</v>
      </c>
      <c r="Z34" s="7"/>
      <c r="AA34" s="2" t="s">
        <v>861</v>
      </c>
      <c r="AB34" s="2" t="s">
        <v>1291</v>
      </c>
      <c r="AC34" s="2" t="s">
        <v>3332</v>
      </c>
      <c r="AD34" s="2" t="s">
        <v>43</v>
      </c>
      <c r="AE34" s="2" t="s">
        <v>42</v>
      </c>
      <c r="AF34" s="2"/>
      <c r="AG34" s="4"/>
    </row>
    <row r="35" spans="1:33" hidden="1" x14ac:dyDescent="0.25">
      <c r="A35" s="2">
        <v>2016</v>
      </c>
      <c r="B35" s="2">
        <v>1387</v>
      </c>
      <c r="C35" s="2" t="s">
        <v>4254</v>
      </c>
      <c r="D35" s="2" t="s">
        <v>4255</v>
      </c>
      <c r="E35" s="2" t="s">
        <v>4256</v>
      </c>
      <c r="F35" s="2" t="s">
        <v>1967</v>
      </c>
      <c r="G35" s="2" t="s">
        <v>1968</v>
      </c>
      <c r="H35" s="2"/>
      <c r="I35" s="2" t="s">
        <v>488</v>
      </c>
      <c r="J35" s="2" t="s">
        <v>31</v>
      </c>
      <c r="K35" s="2" t="s">
        <v>4673</v>
      </c>
      <c r="L35" s="2"/>
      <c r="M35" s="2"/>
      <c r="N35" s="3">
        <v>42412</v>
      </c>
      <c r="O35" s="2" t="s">
        <v>2689</v>
      </c>
      <c r="P35" s="2" t="s">
        <v>1231</v>
      </c>
      <c r="Q35" s="2" t="s">
        <v>1359</v>
      </c>
      <c r="R35" s="2" t="s">
        <v>2241</v>
      </c>
      <c r="S35" s="2" t="s">
        <v>4257</v>
      </c>
      <c r="T35" s="2" t="s">
        <v>3451</v>
      </c>
      <c r="U35" s="2" t="s">
        <v>4642</v>
      </c>
      <c r="V35" s="2">
        <v>7.0000000000000007E-2</v>
      </c>
      <c r="W35" s="2">
        <v>190</v>
      </c>
      <c r="X35" s="23">
        <v>7.0000000000000007E-2</v>
      </c>
      <c r="Y35" s="7">
        <v>211</v>
      </c>
      <c r="Z35" s="7"/>
      <c r="AA35" s="2" t="s">
        <v>351</v>
      </c>
      <c r="AB35" s="2" t="s">
        <v>40</v>
      </c>
      <c r="AC35" s="2" t="s">
        <v>3332</v>
      </c>
      <c r="AD35" s="2" t="s">
        <v>43</v>
      </c>
      <c r="AE35" s="2" t="s">
        <v>42</v>
      </c>
      <c r="AF35" s="2"/>
      <c r="AG35" s="4"/>
    </row>
    <row r="36" spans="1:33" hidden="1" x14ac:dyDescent="0.25">
      <c r="A36" s="2">
        <v>2016</v>
      </c>
      <c r="B36" s="2">
        <v>1240</v>
      </c>
      <c r="C36" s="2" t="s">
        <v>4184</v>
      </c>
      <c r="D36" s="2" t="s">
        <v>4185</v>
      </c>
      <c r="E36" s="2" t="s">
        <v>4186</v>
      </c>
      <c r="F36" s="2" t="s">
        <v>2648</v>
      </c>
      <c r="G36" s="2" t="s">
        <v>2649</v>
      </c>
      <c r="H36" s="2"/>
      <c r="I36" s="2" t="s">
        <v>489</v>
      </c>
      <c r="J36" s="2" t="s">
        <v>31</v>
      </c>
      <c r="K36" s="2" t="s">
        <v>4187</v>
      </c>
      <c r="L36" s="2"/>
      <c r="M36" s="2"/>
      <c r="N36" s="3">
        <v>42437</v>
      </c>
      <c r="O36" s="2" t="s">
        <v>2689</v>
      </c>
      <c r="P36" s="2" t="s">
        <v>2153</v>
      </c>
      <c r="Q36" s="2" t="s">
        <v>1359</v>
      </c>
      <c r="R36" s="2" t="s">
        <v>1894</v>
      </c>
      <c r="S36" s="2" t="s">
        <v>1370</v>
      </c>
      <c r="T36" s="2" t="s">
        <v>2494</v>
      </c>
      <c r="U36" s="2" t="s">
        <v>4642</v>
      </c>
      <c r="V36" s="2">
        <v>0.12</v>
      </c>
      <c r="W36" s="2">
        <v>116</v>
      </c>
      <c r="X36" s="23">
        <v>0.12</v>
      </c>
      <c r="Y36" s="7">
        <v>211</v>
      </c>
      <c r="Z36" s="7"/>
      <c r="AA36" s="2" t="s">
        <v>2180</v>
      </c>
      <c r="AB36" s="2" t="s">
        <v>1291</v>
      </c>
      <c r="AC36" s="2" t="s">
        <v>3332</v>
      </c>
      <c r="AD36" s="2" t="s">
        <v>43</v>
      </c>
      <c r="AE36" s="2" t="s">
        <v>42</v>
      </c>
      <c r="AF36" s="2"/>
      <c r="AG36" s="4"/>
    </row>
    <row r="37" spans="1:33" hidden="1" x14ac:dyDescent="0.25">
      <c r="A37" s="2">
        <v>2013</v>
      </c>
      <c r="B37" s="2">
        <v>191</v>
      </c>
      <c r="C37" s="2" t="s">
        <v>1625</v>
      </c>
      <c r="D37" s="2" t="s">
        <v>1626</v>
      </c>
      <c r="E37" s="2" t="s">
        <v>1627</v>
      </c>
      <c r="F37" s="2" t="s">
        <v>1610</v>
      </c>
      <c r="G37" s="2" t="s">
        <v>869</v>
      </c>
      <c r="H37" s="2"/>
      <c r="I37" s="2" t="s">
        <v>393</v>
      </c>
      <c r="J37" s="2" t="s">
        <v>31</v>
      </c>
      <c r="K37" s="2" t="s">
        <v>4653</v>
      </c>
      <c r="L37" s="2"/>
      <c r="M37" s="2"/>
      <c r="N37" s="3">
        <v>41416</v>
      </c>
      <c r="O37" s="2" t="s">
        <v>1355</v>
      </c>
      <c r="P37" s="2" t="s">
        <v>1613</v>
      </c>
      <c r="Q37" s="2" t="s">
        <v>1629</v>
      </c>
      <c r="R37" s="2" t="s">
        <v>1638</v>
      </c>
      <c r="S37" s="2" t="s">
        <v>1639</v>
      </c>
      <c r="T37" s="2" t="s">
        <v>1640</v>
      </c>
      <c r="U37" s="2" t="s">
        <v>4642</v>
      </c>
      <c r="V37" s="2">
        <v>0.2</v>
      </c>
      <c r="W37" s="2"/>
      <c r="X37" s="23">
        <v>0.2</v>
      </c>
      <c r="Y37" s="7">
        <v>211</v>
      </c>
      <c r="Z37" s="7"/>
      <c r="AA37" s="2" t="s">
        <v>351</v>
      </c>
      <c r="AB37" s="2" t="s">
        <v>275</v>
      </c>
      <c r="AC37" s="2" t="s">
        <v>41</v>
      </c>
      <c r="AD37" s="2" t="s">
        <v>42</v>
      </c>
      <c r="AE37" s="2" t="s">
        <v>43</v>
      </c>
      <c r="AF37" s="2" t="s">
        <v>1633</v>
      </c>
      <c r="AG37" s="4"/>
    </row>
    <row r="38" spans="1:33" hidden="1" x14ac:dyDescent="0.25">
      <c r="A38" s="2">
        <v>2016</v>
      </c>
      <c r="B38" s="2">
        <v>1198</v>
      </c>
      <c r="C38" s="2" t="s">
        <v>3833</v>
      </c>
      <c r="D38" s="2" t="s">
        <v>3834</v>
      </c>
      <c r="E38" s="2" t="s">
        <v>3835</v>
      </c>
      <c r="F38" s="2" t="s">
        <v>2347</v>
      </c>
      <c r="G38" s="2" t="s">
        <v>2248</v>
      </c>
      <c r="H38" s="2"/>
      <c r="I38" s="2" t="s">
        <v>484</v>
      </c>
      <c r="J38" s="2" t="s">
        <v>291</v>
      </c>
      <c r="K38" s="2" t="s">
        <v>3836</v>
      </c>
      <c r="L38" s="2"/>
      <c r="M38" s="2"/>
      <c r="N38" s="3">
        <v>42549</v>
      </c>
      <c r="O38" s="2" t="s">
        <v>3837</v>
      </c>
      <c r="P38" s="2" t="s">
        <v>3838</v>
      </c>
      <c r="Q38" s="2" t="s">
        <v>1359</v>
      </c>
      <c r="R38" s="2" t="s">
        <v>1797</v>
      </c>
      <c r="S38" s="2" t="s">
        <v>3839</v>
      </c>
      <c r="T38" s="2" t="s">
        <v>2919</v>
      </c>
      <c r="U38" s="2" t="s">
        <v>4642</v>
      </c>
      <c r="V38" s="2">
        <v>0.28000000000000003</v>
      </c>
      <c r="W38" s="2">
        <v>139</v>
      </c>
      <c r="X38" s="23">
        <v>0.28000000000000003</v>
      </c>
      <c r="Y38" s="7">
        <v>211</v>
      </c>
      <c r="Z38" s="7"/>
      <c r="AA38" s="2" t="s">
        <v>861</v>
      </c>
      <c r="AB38" s="2" t="s">
        <v>1291</v>
      </c>
      <c r="AC38" s="2" t="s">
        <v>3332</v>
      </c>
      <c r="AD38" s="2" t="s">
        <v>43</v>
      </c>
      <c r="AE38" s="2" t="s">
        <v>42</v>
      </c>
      <c r="AF38" s="2"/>
      <c r="AG38" s="4"/>
    </row>
    <row r="39" spans="1:33" hidden="1" x14ac:dyDescent="0.25">
      <c r="A39" s="2">
        <v>2013</v>
      </c>
      <c r="B39" s="2">
        <v>188</v>
      </c>
      <c r="C39" s="2" t="s">
        <v>1607</v>
      </c>
      <c r="D39" s="2" t="s">
        <v>1608</v>
      </c>
      <c r="E39" s="2" t="s">
        <v>1609</v>
      </c>
      <c r="F39" s="2" t="s">
        <v>1610</v>
      </c>
      <c r="G39" s="2" t="s">
        <v>1611</v>
      </c>
      <c r="H39" s="2"/>
      <c r="I39" s="2" t="s">
        <v>393</v>
      </c>
      <c r="J39" s="2" t="s">
        <v>31</v>
      </c>
      <c r="K39" s="2" t="s">
        <v>4652</v>
      </c>
      <c r="L39" s="2"/>
      <c r="M39" s="2"/>
      <c r="N39" s="3">
        <v>41494</v>
      </c>
      <c r="O39" s="2" t="s">
        <v>273</v>
      </c>
      <c r="P39" s="2" t="s">
        <v>1613</v>
      </c>
      <c r="Q39" s="2" t="s">
        <v>1614</v>
      </c>
      <c r="R39" s="2" t="s">
        <v>1622</v>
      </c>
      <c r="S39" s="2" t="s">
        <v>1623</v>
      </c>
      <c r="T39" s="2" t="s">
        <v>1624</v>
      </c>
      <c r="U39" s="2"/>
      <c r="V39" s="2"/>
      <c r="W39" s="2"/>
      <c r="X39" s="23"/>
      <c r="Y39" s="7">
        <v>211</v>
      </c>
      <c r="Z39" s="7"/>
      <c r="AA39" s="2" t="s">
        <v>351</v>
      </c>
      <c r="AB39" s="2" t="s">
        <v>275</v>
      </c>
      <c r="AC39" s="2" t="s">
        <v>41</v>
      </c>
      <c r="AD39" s="2" t="s">
        <v>42</v>
      </c>
      <c r="AE39" s="2" t="s">
        <v>43</v>
      </c>
      <c r="AF39" s="2" t="s">
        <v>1618</v>
      </c>
      <c r="AG39" s="4"/>
    </row>
    <row r="40" spans="1:33" hidden="1" x14ac:dyDescent="0.25">
      <c r="A40" s="2">
        <v>2014</v>
      </c>
      <c r="B40" s="2">
        <v>1845</v>
      </c>
      <c r="C40" s="2" t="s">
        <v>3009</v>
      </c>
      <c r="D40" s="2" t="s">
        <v>3010</v>
      </c>
      <c r="E40" s="2" t="s">
        <v>3011</v>
      </c>
      <c r="F40" s="2" t="s">
        <v>1967</v>
      </c>
      <c r="G40" s="2" t="s">
        <v>913</v>
      </c>
      <c r="H40" s="2"/>
      <c r="I40" s="2" t="s">
        <v>488</v>
      </c>
      <c r="J40" s="2" t="s">
        <v>31</v>
      </c>
      <c r="K40" s="2" t="s">
        <v>3012</v>
      </c>
      <c r="L40" s="2"/>
      <c r="M40" s="2"/>
      <c r="N40" s="3">
        <v>41738</v>
      </c>
      <c r="O40" s="2" t="s">
        <v>71</v>
      </c>
      <c r="P40" s="2" t="s">
        <v>1231</v>
      </c>
      <c r="Q40" s="2" t="s">
        <v>1359</v>
      </c>
      <c r="R40" s="2" t="s">
        <v>3018</v>
      </c>
      <c r="S40" s="2" t="s">
        <v>3013</v>
      </c>
      <c r="T40" s="2" t="s">
        <v>3019</v>
      </c>
      <c r="U40" s="2"/>
      <c r="V40" s="2"/>
      <c r="W40" s="2"/>
      <c r="X40" s="23"/>
      <c r="Y40" s="7">
        <v>211</v>
      </c>
      <c r="Z40" s="7"/>
      <c r="AA40" s="2" t="s">
        <v>351</v>
      </c>
      <c r="AB40" s="2" t="s">
        <v>40</v>
      </c>
      <c r="AC40" s="2" t="s">
        <v>41</v>
      </c>
      <c r="AD40" s="2" t="s">
        <v>42</v>
      </c>
      <c r="AE40" s="2" t="s">
        <v>43</v>
      </c>
      <c r="AF40" s="2"/>
      <c r="AG40" s="4"/>
    </row>
    <row r="41" spans="1:33" hidden="1" x14ac:dyDescent="0.25">
      <c r="A41" s="2">
        <v>2012</v>
      </c>
      <c r="B41" s="2">
        <v>273</v>
      </c>
      <c r="C41" s="2" t="s">
        <v>1364</v>
      </c>
      <c r="D41" s="2" t="s">
        <v>1365</v>
      </c>
      <c r="E41" s="2" t="s">
        <v>1366</v>
      </c>
      <c r="F41" s="2" t="s">
        <v>868</v>
      </c>
      <c r="G41" s="2" t="s">
        <v>869</v>
      </c>
      <c r="H41" s="2"/>
      <c r="I41" s="2" t="s">
        <v>393</v>
      </c>
      <c r="J41" s="2" t="s">
        <v>31</v>
      </c>
      <c r="K41" s="2" t="s">
        <v>1367</v>
      </c>
      <c r="L41" s="2"/>
      <c r="M41" s="2"/>
      <c r="N41" s="3">
        <v>41185</v>
      </c>
      <c r="O41" s="2" t="s">
        <v>1355</v>
      </c>
      <c r="P41" s="2" t="s">
        <v>1368</v>
      </c>
      <c r="Q41" s="2" t="s">
        <v>1359</v>
      </c>
      <c r="R41" s="2" t="s">
        <v>1369</v>
      </c>
      <c r="S41" s="2" t="s">
        <v>1370</v>
      </c>
      <c r="T41" s="2" t="s">
        <v>1371</v>
      </c>
      <c r="U41" s="2"/>
      <c r="V41" s="2"/>
      <c r="W41" s="2"/>
      <c r="X41" s="23"/>
      <c r="Y41" s="7">
        <v>211</v>
      </c>
      <c r="Z41" s="7"/>
      <c r="AA41" s="2" t="s">
        <v>351</v>
      </c>
      <c r="AB41" s="2" t="s">
        <v>275</v>
      </c>
      <c r="AC41" s="2" t="s">
        <v>41</v>
      </c>
      <c r="AD41" s="2" t="s">
        <v>42</v>
      </c>
      <c r="AE41" s="2" t="s">
        <v>43</v>
      </c>
      <c r="AF41" s="2"/>
      <c r="AG41" s="4"/>
    </row>
    <row r="42" spans="1:33" hidden="1" x14ac:dyDescent="0.25">
      <c r="A42" s="2">
        <v>2015</v>
      </c>
      <c r="B42" s="2">
        <v>308</v>
      </c>
      <c r="C42" s="2" t="s">
        <v>3469</v>
      </c>
      <c r="D42" s="2" t="s">
        <v>3470</v>
      </c>
      <c r="E42" s="2" t="s">
        <v>3471</v>
      </c>
      <c r="F42" s="2" t="s">
        <v>868</v>
      </c>
      <c r="G42" s="2" t="s">
        <v>869</v>
      </c>
      <c r="H42" s="2"/>
      <c r="I42" s="2" t="s">
        <v>393</v>
      </c>
      <c r="J42" s="2" t="s">
        <v>31</v>
      </c>
      <c r="K42" s="2" t="s">
        <v>1748</v>
      </c>
      <c r="L42" s="2"/>
      <c r="M42" s="2"/>
      <c r="N42" s="3">
        <v>42122</v>
      </c>
      <c r="O42" s="2" t="s">
        <v>1355</v>
      </c>
      <c r="P42" s="2" t="s">
        <v>1613</v>
      </c>
      <c r="Q42" s="2" t="s">
        <v>1356</v>
      </c>
      <c r="R42" s="2" t="s">
        <v>3472</v>
      </c>
      <c r="S42" s="2" t="s">
        <v>3473</v>
      </c>
      <c r="T42" s="2" t="s">
        <v>3474</v>
      </c>
      <c r="U42" s="2"/>
      <c r="V42" s="2"/>
      <c r="W42" s="2"/>
      <c r="X42" s="23"/>
      <c r="Y42" s="7">
        <v>211</v>
      </c>
      <c r="Z42" s="7"/>
      <c r="AA42" s="2" t="s">
        <v>351</v>
      </c>
      <c r="AB42" s="2" t="s">
        <v>40</v>
      </c>
      <c r="AC42" s="2" t="s">
        <v>3332</v>
      </c>
      <c r="AD42" s="2" t="s">
        <v>42</v>
      </c>
      <c r="AE42" s="2" t="s">
        <v>43</v>
      </c>
      <c r="AF42" s="2"/>
      <c r="AG42" s="4"/>
    </row>
    <row r="43" spans="1:33" hidden="1" x14ac:dyDescent="0.25">
      <c r="A43" s="2">
        <v>2014</v>
      </c>
      <c r="B43" s="2">
        <v>705</v>
      </c>
      <c r="C43" s="2" t="s">
        <v>2637</v>
      </c>
      <c r="D43" s="2" t="s">
        <v>2638</v>
      </c>
      <c r="E43" s="2" t="s">
        <v>1758</v>
      </c>
      <c r="F43" s="2" t="s">
        <v>2639</v>
      </c>
      <c r="G43" s="2" t="s">
        <v>2640</v>
      </c>
      <c r="H43" s="2"/>
      <c r="I43" s="2" t="s">
        <v>393</v>
      </c>
      <c r="J43" s="2" t="s">
        <v>31</v>
      </c>
      <c r="K43" s="2" t="s">
        <v>1748</v>
      </c>
      <c r="L43" s="2"/>
      <c r="M43" s="2"/>
      <c r="N43" s="3">
        <v>41736</v>
      </c>
      <c r="O43" s="2" t="s">
        <v>1355</v>
      </c>
      <c r="P43" s="2" t="s">
        <v>1231</v>
      </c>
      <c r="Q43" s="2" t="s">
        <v>1362</v>
      </c>
      <c r="R43" s="2" t="s">
        <v>1622</v>
      </c>
      <c r="S43" s="2" t="s">
        <v>2641</v>
      </c>
      <c r="T43" s="2" t="s">
        <v>2644</v>
      </c>
      <c r="U43" s="2"/>
      <c r="V43" s="2"/>
      <c r="W43" s="2"/>
      <c r="X43" s="23"/>
      <c r="Y43" s="7">
        <v>211</v>
      </c>
      <c r="Z43" s="7"/>
      <c r="AA43" s="2" t="s">
        <v>351</v>
      </c>
      <c r="AB43" s="2" t="s">
        <v>275</v>
      </c>
      <c r="AC43" s="2" t="s">
        <v>41</v>
      </c>
      <c r="AD43" s="2" t="s">
        <v>42</v>
      </c>
      <c r="AE43" s="2" t="s">
        <v>43</v>
      </c>
      <c r="AF43" s="2" t="s">
        <v>2643</v>
      </c>
      <c r="AG43" s="4"/>
    </row>
    <row r="44" spans="1:33" hidden="1" x14ac:dyDescent="0.25">
      <c r="A44" s="2">
        <v>2014</v>
      </c>
      <c r="B44" s="2">
        <v>515</v>
      </c>
      <c r="C44" s="2" t="s">
        <v>2441</v>
      </c>
      <c r="D44" s="2" t="s">
        <v>2442</v>
      </c>
      <c r="E44" s="2" t="s">
        <v>2443</v>
      </c>
      <c r="F44" s="2" t="s">
        <v>2444</v>
      </c>
      <c r="G44" s="2" t="s">
        <v>869</v>
      </c>
      <c r="H44" s="2"/>
      <c r="I44" s="2" t="s">
        <v>393</v>
      </c>
      <c r="J44" s="2" t="s">
        <v>31</v>
      </c>
      <c r="K44" s="2" t="s">
        <v>1748</v>
      </c>
      <c r="L44" s="2"/>
      <c r="M44" s="2"/>
      <c r="N44" s="3">
        <v>41821</v>
      </c>
      <c r="O44" s="2" t="s">
        <v>1355</v>
      </c>
      <c r="P44" s="2" t="s">
        <v>1613</v>
      </c>
      <c r="Q44" s="2" t="s">
        <v>1356</v>
      </c>
      <c r="R44" s="2" t="s">
        <v>2186</v>
      </c>
      <c r="S44" s="2" t="s">
        <v>2445</v>
      </c>
      <c r="T44" s="2" t="s">
        <v>2446</v>
      </c>
      <c r="U44" s="2"/>
      <c r="V44" s="2"/>
      <c r="W44" s="2"/>
      <c r="X44" s="23"/>
      <c r="Y44" s="7">
        <v>211</v>
      </c>
      <c r="Z44" s="7"/>
      <c r="AA44" s="2" t="s">
        <v>351</v>
      </c>
      <c r="AB44" s="2" t="s">
        <v>275</v>
      </c>
      <c r="AC44" s="2" t="s">
        <v>41</v>
      </c>
      <c r="AD44" s="2" t="s">
        <v>42</v>
      </c>
      <c r="AE44" s="2" t="s">
        <v>43</v>
      </c>
      <c r="AF44" s="2" t="s">
        <v>2447</v>
      </c>
      <c r="AG44" s="4"/>
    </row>
    <row r="45" spans="1:33" hidden="1" x14ac:dyDescent="0.25">
      <c r="A45" s="2">
        <v>2014</v>
      </c>
      <c r="B45" s="2">
        <v>687</v>
      </c>
      <c r="C45" s="2" t="s">
        <v>2595</v>
      </c>
      <c r="D45" s="2" t="s">
        <v>2596</v>
      </c>
      <c r="E45" s="2" t="s">
        <v>2323</v>
      </c>
      <c r="F45" s="2" t="s">
        <v>868</v>
      </c>
      <c r="G45" s="2" t="s">
        <v>869</v>
      </c>
      <c r="H45" s="2"/>
      <c r="I45" s="2" t="s">
        <v>393</v>
      </c>
      <c r="J45" s="2" t="s">
        <v>31</v>
      </c>
      <c r="K45" s="2" t="s">
        <v>1748</v>
      </c>
      <c r="L45" s="2"/>
      <c r="M45" s="2"/>
      <c r="N45" s="3">
        <v>41702</v>
      </c>
      <c r="O45" s="2" t="s">
        <v>1355</v>
      </c>
      <c r="P45" s="2" t="s">
        <v>1613</v>
      </c>
      <c r="Q45" s="2" t="s">
        <v>1362</v>
      </c>
      <c r="R45" s="2" t="s">
        <v>1360</v>
      </c>
      <c r="S45" s="2" t="s">
        <v>2601</v>
      </c>
      <c r="T45" s="2" t="s">
        <v>2602</v>
      </c>
      <c r="U45" s="2"/>
      <c r="V45" s="2"/>
      <c r="W45" s="2"/>
      <c r="X45" s="23"/>
      <c r="Y45" s="7">
        <v>211</v>
      </c>
      <c r="Z45" s="7"/>
      <c r="AA45" s="2" t="s">
        <v>351</v>
      </c>
      <c r="AB45" s="2" t="s">
        <v>275</v>
      </c>
      <c r="AC45" s="2" t="s">
        <v>41</v>
      </c>
      <c r="AD45" s="2" t="s">
        <v>42</v>
      </c>
      <c r="AE45" s="2" t="s">
        <v>43</v>
      </c>
      <c r="AF45" s="2"/>
      <c r="AG45" s="4"/>
    </row>
    <row r="46" spans="1:33" hidden="1" x14ac:dyDescent="0.25">
      <c r="A46" s="2">
        <v>2014</v>
      </c>
      <c r="B46" s="2">
        <v>723</v>
      </c>
      <c r="C46" s="2" t="s">
        <v>2655</v>
      </c>
      <c r="D46" s="2" t="s">
        <v>2656</v>
      </c>
      <c r="E46" s="2" t="s">
        <v>2657</v>
      </c>
      <c r="F46" s="2" t="s">
        <v>2658</v>
      </c>
      <c r="G46" s="2" t="s">
        <v>2659</v>
      </c>
      <c r="H46" s="2"/>
      <c r="I46" s="2" t="s">
        <v>782</v>
      </c>
      <c r="J46" s="2" t="s">
        <v>31</v>
      </c>
      <c r="K46" s="2" t="s">
        <v>1748</v>
      </c>
      <c r="L46" s="2"/>
      <c r="M46" s="2"/>
      <c r="N46" s="3">
        <v>41995</v>
      </c>
      <c r="O46" s="2" t="s">
        <v>1355</v>
      </c>
      <c r="P46" s="2" t="s">
        <v>1231</v>
      </c>
      <c r="Q46" s="2" t="s">
        <v>2633</v>
      </c>
      <c r="R46" s="2" t="s">
        <v>2457</v>
      </c>
      <c r="S46" s="2" t="s">
        <v>2661</v>
      </c>
      <c r="T46" s="2" t="s">
        <v>2662</v>
      </c>
      <c r="U46" s="2"/>
      <c r="V46" s="2"/>
      <c r="W46" s="2"/>
      <c r="X46" s="23"/>
      <c r="Y46" s="7">
        <v>211</v>
      </c>
      <c r="Z46" s="7"/>
      <c r="AA46" s="2" t="s">
        <v>351</v>
      </c>
      <c r="AB46" s="2" t="s">
        <v>40</v>
      </c>
      <c r="AC46" s="2" t="s">
        <v>41</v>
      </c>
      <c r="AD46" s="2" t="s">
        <v>42</v>
      </c>
      <c r="AE46" s="2" t="s">
        <v>43</v>
      </c>
      <c r="AF46" s="2"/>
      <c r="AG46" s="4"/>
    </row>
    <row r="47" spans="1:33" hidden="1" x14ac:dyDescent="0.25">
      <c r="A47" s="2">
        <v>2016</v>
      </c>
      <c r="B47" s="2">
        <v>1271</v>
      </c>
      <c r="C47" s="2" t="s">
        <v>4222</v>
      </c>
      <c r="D47" s="2" t="s">
        <v>4223</v>
      </c>
      <c r="E47" s="2" t="s">
        <v>4224</v>
      </c>
      <c r="F47" s="2" t="s">
        <v>2648</v>
      </c>
      <c r="G47" s="2" t="s">
        <v>2649</v>
      </c>
      <c r="H47" s="2"/>
      <c r="I47" s="2" t="s">
        <v>489</v>
      </c>
      <c r="J47" s="2" t="s">
        <v>31</v>
      </c>
      <c r="K47" s="2" t="s">
        <v>4187</v>
      </c>
      <c r="L47" s="2"/>
      <c r="M47" s="2"/>
      <c r="N47" s="3">
        <v>42437</v>
      </c>
      <c r="O47" s="2" t="s">
        <v>2689</v>
      </c>
      <c r="P47" s="2" t="s">
        <v>4225</v>
      </c>
      <c r="Q47" s="2" t="s">
        <v>1359</v>
      </c>
      <c r="R47" s="2" t="s">
        <v>1894</v>
      </c>
      <c r="S47" s="2" t="s">
        <v>4226</v>
      </c>
      <c r="T47" s="2" t="s">
        <v>4227</v>
      </c>
      <c r="U47" s="2"/>
      <c r="V47" s="2"/>
      <c r="W47" s="2"/>
      <c r="X47" s="23"/>
      <c r="Y47" s="7">
        <v>211</v>
      </c>
      <c r="Z47" s="7"/>
      <c r="AA47" s="2" t="s">
        <v>2180</v>
      </c>
      <c r="AB47" s="2" t="s">
        <v>1291</v>
      </c>
      <c r="AC47" s="2" t="s">
        <v>3332</v>
      </c>
      <c r="AD47" s="2" t="s">
        <v>43</v>
      </c>
      <c r="AE47" s="2" t="s">
        <v>42</v>
      </c>
      <c r="AF47" s="2"/>
      <c r="AG47" s="4"/>
    </row>
    <row r="48" spans="1:33" hidden="1" x14ac:dyDescent="0.25">
      <c r="A48" s="2">
        <v>2014</v>
      </c>
      <c r="B48" s="2">
        <v>701</v>
      </c>
      <c r="C48" s="2" t="s">
        <v>2630</v>
      </c>
      <c r="D48" s="2" t="s">
        <v>2631</v>
      </c>
      <c r="E48" s="2" t="s">
        <v>2632</v>
      </c>
      <c r="F48" s="2" t="s">
        <v>868</v>
      </c>
      <c r="G48" s="2" t="s">
        <v>869</v>
      </c>
      <c r="H48" s="2"/>
      <c r="I48" s="2" t="s">
        <v>393</v>
      </c>
      <c r="J48" s="2" t="s">
        <v>31</v>
      </c>
      <c r="K48" s="2" t="s">
        <v>4667</v>
      </c>
      <c r="L48" s="2"/>
      <c r="M48" s="2"/>
      <c r="N48" s="3">
        <v>41995</v>
      </c>
      <c r="O48" s="2" t="s">
        <v>1355</v>
      </c>
      <c r="P48" s="2" t="s">
        <v>1231</v>
      </c>
      <c r="Q48" s="2" t="s">
        <v>2633</v>
      </c>
      <c r="R48" s="2" t="s">
        <v>2457</v>
      </c>
      <c r="S48" s="2" t="s">
        <v>2634</v>
      </c>
      <c r="T48" s="2" t="s">
        <v>2635</v>
      </c>
      <c r="U48" s="2"/>
      <c r="V48" s="2"/>
      <c r="W48" s="2"/>
      <c r="X48" s="23"/>
      <c r="Y48" s="7">
        <v>211</v>
      </c>
      <c r="Z48" s="7"/>
      <c r="AA48" s="2" t="s">
        <v>351</v>
      </c>
      <c r="AB48" s="2" t="s">
        <v>40</v>
      </c>
      <c r="AC48" s="2" t="s">
        <v>41</v>
      </c>
      <c r="AD48" s="2" t="s">
        <v>42</v>
      </c>
      <c r="AE48" s="2" t="s">
        <v>43</v>
      </c>
      <c r="AF48" s="2"/>
      <c r="AG48" s="4"/>
    </row>
    <row r="49" spans="1:33" hidden="1" x14ac:dyDescent="0.25">
      <c r="A49" s="2">
        <v>2013</v>
      </c>
      <c r="B49" s="2">
        <v>339</v>
      </c>
      <c r="C49" s="2" t="s">
        <v>1745</v>
      </c>
      <c r="D49" s="2" t="s">
        <v>1746</v>
      </c>
      <c r="E49" s="2" t="s">
        <v>1747</v>
      </c>
      <c r="F49" s="2" t="s">
        <v>868</v>
      </c>
      <c r="G49" s="2" t="s">
        <v>869</v>
      </c>
      <c r="H49" s="2"/>
      <c r="I49" s="2" t="s">
        <v>393</v>
      </c>
      <c r="J49" s="2" t="s">
        <v>31</v>
      </c>
      <c r="K49" s="2" t="s">
        <v>1748</v>
      </c>
      <c r="L49" s="2"/>
      <c r="M49" s="2"/>
      <c r="N49" s="3">
        <v>41416</v>
      </c>
      <c r="O49" s="2" t="s">
        <v>1355</v>
      </c>
      <c r="P49" s="2" t="s">
        <v>1613</v>
      </c>
      <c r="Q49" s="2" t="s">
        <v>1629</v>
      </c>
      <c r="R49" s="2" t="s">
        <v>1755</v>
      </c>
      <c r="S49" s="2" t="s">
        <v>1756</v>
      </c>
      <c r="T49" s="2" t="s">
        <v>1757</v>
      </c>
      <c r="U49" s="2" t="s">
        <v>4642</v>
      </c>
      <c r="V49" s="2">
        <v>0.1</v>
      </c>
      <c r="W49" s="2">
        <v>194</v>
      </c>
      <c r="X49" s="23">
        <v>0.1</v>
      </c>
      <c r="Y49" s="2">
        <v>215</v>
      </c>
      <c r="Z49" s="2"/>
      <c r="AA49" s="2" t="s">
        <v>351</v>
      </c>
      <c r="AB49" s="2" t="s">
        <v>275</v>
      </c>
      <c r="AC49" s="2" t="s">
        <v>41</v>
      </c>
      <c r="AD49" s="2" t="s">
        <v>42</v>
      </c>
      <c r="AE49" s="2" t="s">
        <v>43</v>
      </c>
      <c r="AF49" s="2"/>
      <c r="AG49" s="4"/>
    </row>
    <row r="50" spans="1:33" hidden="1" x14ac:dyDescent="0.25">
      <c r="A50" s="2">
        <v>2014</v>
      </c>
      <c r="B50" s="2">
        <v>227</v>
      </c>
      <c r="C50" s="2" t="s">
        <v>2192</v>
      </c>
      <c r="D50" s="2" t="s">
        <v>2193</v>
      </c>
      <c r="E50" s="2" t="s">
        <v>2194</v>
      </c>
      <c r="F50" s="2" t="s">
        <v>1610</v>
      </c>
      <c r="G50" s="2" t="s">
        <v>869</v>
      </c>
      <c r="H50" s="2"/>
      <c r="I50" s="2" t="s">
        <v>393</v>
      </c>
      <c r="J50" s="2" t="s">
        <v>31</v>
      </c>
      <c r="K50" s="2" t="s">
        <v>2195</v>
      </c>
      <c r="L50" s="2"/>
      <c r="M50" s="2"/>
      <c r="N50" s="3">
        <v>41737</v>
      </c>
      <c r="O50" s="2" t="s">
        <v>1355</v>
      </c>
      <c r="P50" s="2" t="s">
        <v>1231</v>
      </c>
      <c r="Q50" s="2" t="s">
        <v>2200</v>
      </c>
      <c r="R50" s="2" t="s">
        <v>2201</v>
      </c>
      <c r="S50" s="2" t="s">
        <v>2197</v>
      </c>
      <c r="T50" s="2" t="s">
        <v>1732</v>
      </c>
      <c r="U50" s="2"/>
      <c r="V50" s="2"/>
      <c r="W50" s="2"/>
      <c r="X50" s="23"/>
      <c r="Y50" s="7">
        <v>215</v>
      </c>
      <c r="Z50" s="7"/>
      <c r="AA50" s="2" t="s">
        <v>351</v>
      </c>
      <c r="AB50" s="2" t="s">
        <v>275</v>
      </c>
      <c r="AC50" s="2" t="s">
        <v>41</v>
      </c>
      <c r="AD50" s="2" t="s">
        <v>42</v>
      </c>
      <c r="AE50" s="2" t="s">
        <v>43</v>
      </c>
      <c r="AF50" s="2" t="s">
        <v>2199</v>
      </c>
      <c r="AG50" s="4"/>
    </row>
    <row r="51" spans="1:33" hidden="1" x14ac:dyDescent="0.25">
      <c r="A51" s="2">
        <v>2014</v>
      </c>
      <c r="B51" s="2">
        <v>223</v>
      </c>
      <c r="C51" s="2" t="s">
        <v>2181</v>
      </c>
      <c r="D51" s="2" t="s">
        <v>2182</v>
      </c>
      <c r="E51" s="2" t="s">
        <v>2183</v>
      </c>
      <c r="F51" s="2" t="s">
        <v>2184</v>
      </c>
      <c r="G51" s="2" t="s">
        <v>912</v>
      </c>
      <c r="H51" s="2"/>
      <c r="I51" s="2" t="s">
        <v>393</v>
      </c>
      <c r="J51" s="2" t="s">
        <v>31</v>
      </c>
      <c r="K51" s="2" t="s">
        <v>2185</v>
      </c>
      <c r="L51" s="2"/>
      <c r="M51" s="2"/>
      <c r="N51" s="3">
        <v>41737</v>
      </c>
      <c r="O51" s="2" t="s">
        <v>1355</v>
      </c>
      <c r="P51" s="2" t="s">
        <v>1231</v>
      </c>
      <c r="Q51" s="2" t="s">
        <v>1362</v>
      </c>
      <c r="R51" s="2" t="s">
        <v>2186</v>
      </c>
      <c r="S51" s="2" t="s">
        <v>2187</v>
      </c>
      <c r="T51" s="2" t="s">
        <v>2188</v>
      </c>
      <c r="U51" s="2"/>
      <c r="V51" s="2"/>
      <c r="W51" s="2"/>
      <c r="X51" s="23"/>
      <c r="Y51" s="7">
        <v>215</v>
      </c>
      <c r="Z51" s="7"/>
      <c r="AA51" s="2" t="s">
        <v>351</v>
      </c>
      <c r="AB51" s="2" t="s">
        <v>275</v>
      </c>
      <c r="AC51" s="2" t="s">
        <v>41</v>
      </c>
      <c r="AD51" s="2" t="s">
        <v>42</v>
      </c>
      <c r="AE51" s="2" t="s">
        <v>43</v>
      </c>
      <c r="AF51" s="2" t="s">
        <v>2189</v>
      </c>
      <c r="AG51" s="4"/>
    </row>
    <row r="52" spans="1:33" hidden="1" x14ac:dyDescent="0.25">
      <c r="A52" s="2">
        <v>2013</v>
      </c>
      <c r="B52" s="2">
        <v>344</v>
      </c>
      <c r="C52" s="2" t="s">
        <v>1759</v>
      </c>
      <c r="D52" s="2" t="s">
        <v>1760</v>
      </c>
      <c r="E52" s="2" t="s">
        <v>1761</v>
      </c>
      <c r="F52" s="2" t="s">
        <v>868</v>
      </c>
      <c r="G52" s="2" t="s">
        <v>869</v>
      </c>
      <c r="H52" s="2"/>
      <c r="I52" s="2" t="s">
        <v>393</v>
      </c>
      <c r="J52" s="2" t="s">
        <v>31</v>
      </c>
      <c r="K52" s="2" t="s">
        <v>1748</v>
      </c>
      <c r="L52" s="2"/>
      <c r="M52" s="2"/>
      <c r="N52" s="3">
        <v>41495</v>
      </c>
      <c r="O52" s="2" t="s">
        <v>273</v>
      </c>
      <c r="P52" s="2" t="s">
        <v>1231</v>
      </c>
      <c r="Q52" s="2" t="s">
        <v>1731</v>
      </c>
      <c r="R52" s="2" t="s">
        <v>1622</v>
      </c>
      <c r="S52" s="2" t="s">
        <v>1763</v>
      </c>
      <c r="T52" s="2" t="s">
        <v>1766</v>
      </c>
      <c r="U52" s="2"/>
      <c r="V52" s="2"/>
      <c r="W52" s="2"/>
      <c r="X52" s="23"/>
      <c r="Y52" s="2">
        <v>215</v>
      </c>
      <c r="Z52" s="2"/>
      <c r="AA52" s="2" t="s">
        <v>351</v>
      </c>
      <c r="AB52" s="2" t="s">
        <v>275</v>
      </c>
      <c r="AC52" s="2" t="s">
        <v>41</v>
      </c>
      <c r="AD52" s="2" t="s">
        <v>42</v>
      </c>
      <c r="AE52" s="2" t="s">
        <v>43</v>
      </c>
      <c r="AF52" s="2" t="s">
        <v>1765</v>
      </c>
      <c r="AG52" s="4"/>
    </row>
    <row r="53" spans="1:33" hidden="1" x14ac:dyDescent="0.25">
      <c r="A53" s="2">
        <v>2013</v>
      </c>
      <c r="B53" s="2">
        <v>347</v>
      </c>
      <c r="C53" s="2" t="s">
        <v>1768</v>
      </c>
      <c r="D53" s="2" t="s">
        <v>1769</v>
      </c>
      <c r="E53" s="2" t="s">
        <v>1770</v>
      </c>
      <c r="F53" s="2" t="s">
        <v>868</v>
      </c>
      <c r="G53" s="2" t="s">
        <v>869</v>
      </c>
      <c r="H53" s="2"/>
      <c r="I53" s="2" t="s">
        <v>393</v>
      </c>
      <c r="J53" s="2" t="s">
        <v>31</v>
      </c>
      <c r="K53" s="2" t="s">
        <v>1748</v>
      </c>
      <c r="L53" s="2"/>
      <c r="M53" s="2"/>
      <c r="N53" s="3">
        <v>41494</v>
      </c>
      <c r="O53" s="2" t="s">
        <v>273</v>
      </c>
      <c r="P53" s="2" t="s">
        <v>1613</v>
      </c>
      <c r="Q53" s="2" t="s">
        <v>1731</v>
      </c>
      <c r="R53" s="2" t="s">
        <v>1622</v>
      </c>
      <c r="S53" s="2" t="s">
        <v>1771</v>
      </c>
      <c r="T53" s="2" t="s">
        <v>1774</v>
      </c>
      <c r="U53" s="2"/>
      <c r="V53" s="2"/>
      <c r="W53" s="2"/>
      <c r="X53" s="23"/>
      <c r="Y53" s="2">
        <v>215</v>
      </c>
      <c r="Z53" s="2"/>
      <c r="AA53" s="2" t="s">
        <v>351</v>
      </c>
      <c r="AB53" s="2" t="s">
        <v>275</v>
      </c>
      <c r="AC53" s="2" t="s">
        <v>41</v>
      </c>
      <c r="AD53" s="2" t="s">
        <v>42</v>
      </c>
      <c r="AE53" s="2" t="s">
        <v>43</v>
      </c>
      <c r="AF53" s="2" t="s">
        <v>1773</v>
      </c>
      <c r="AG53" s="4"/>
    </row>
    <row r="54" spans="1:33" hidden="1" x14ac:dyDescent="0.25">
      <c r="A54" s="2">
        <v>2016</v>
      </c>
      <c r="B54" s="2">
        <v>1268</v>
      </c>
      <c r="C54" s="2" t="s">
        <v>4215</v>
      </c>
      <c r="D54" s="2" t="s">
        <v>4216</v>
      </c>
      <c r="E54" s="2" t="s">
        <v>4217</v>
      </c>
      <c r="F54" s="2" t="s">
        <v>3437</v>
      </c>
      <c r="G54" s="2" t="s">
        <v>4218</v>
      </c>
      <c r="H54" s="2"/>
      <c r="I54" s="2" t="s">
        <v>489</v>
      </c>
      <c r="J54" s="2" t="s">
        <v>31</v>
      </c>
      <c r="K54" s="2" t="s">
        <v>4219</v>
      </c>
      <c r="L54" s="2"/>
      <c r="M54" s="2"/>
      <c r="N54" s="3">
        <v>42471</v>
      </c>
      <c r="O54" s="2" t="s">
        <v>2689</v>
      </c>
      <c r="P54" s="2" t="s">
        <v>1231</v>
      </c>
      <c r="Q54" s="2" t="s">
        <v>4220</v>
      </c>
      <c r="R54" s="2" t="s">
        <v>1894</v>
      </c>
      <c r="S54" s="2" t="s">
        <v>4221</v>
      </c>
      <c r="T54" s="2" t="s">
        <v>2561</v>
      </c>
      <c r="U54" s="2" t="s">
        <v>4642</v>
      </c>
      <c r="V54" s="2">
        <v>0.2</v>
      </c>
      <c r="W54" s="2">
        <v>263</v>
      </c>
      <c r="X54" s="23">
        <v>0.2</v>
      </c>
      <c r="Y54" s="7">
        <v>275</v>
      </c>
      <c r="Z54" s="7"/>
      <c r="AA54" s="2" t="s">
        <v>351</v>
      </c>
      <c r="AB54" s="2" t="s">
        <v>40</v>
      </c>
      <c r="AC54" s="2" t="s">
        <v>3332</v>
      </c>
      <c r="AD54" s="2" t="s">
        <v>43</v>
      </c>
      <c r="AE54" s="2" t="s">
        <v>42</v>
      </c>
      <c r="AF54" s="2"/>
      <c r="AG54" s="4"/>
    </row>
    <row r="55" spans="1:33" hidden="1" x14ac:dyDescent="0.25">
      <c r="A55" s="2">
        <v>2013</v>
      </c>
      <c r="B55" s="2">
        <v>681</v>
      </c>
      <c r="C55" s="2" t="s">
        <v>1824</v>
      </c>
      <c r="D55" s="2" t="s">
        <v>1825</v>
      </c>
      <c r="E55" s="2" t="s">
        <v>1826</v>
      </c>
      <c r="F55" s="2" t="s">
        <v>1827</v>
      </c>
      <c r="G55" s="2" t="s">
        <v>1828</v>
      </c>
      <c r="H55" s="2"/>
      <c r="I55" s="2" t="s">
        <v>1829</v>
      </c>
      <c r="J55" s="2" t="s">
        <v>50</v>
      </c>
      <c r="K55" s="2" t="s">
        <v>1830</v>
      </c>
      <c r="L55" s="2" t="s">
        <v>4635</v>
      </c>
      <c r="M55" s="2"/>
      <c r="N55" s="3">
        <v>41557</v>
      </c>
      <c r="O55" s="2" t="s">
        <v>1831</v>
      </c>
      <c r="P55" s="2" t="s">
        <v>586</v>
      </c>
      <c r="Q55" s="2" t="s">
        <v>1832</v>
      </c>
      <c r="R55" s="2" t="s">
        <v>1833</v>
      </c>
      <c r="S55" s="2" t="s">
        <v>1834</v>
      </c>
      <c r="T55" s="2" t="s">
        <v>1835</v>
      </c>
      <c r="U55" s="2" t="s">
        <v>4642</v>
      </c>
      <c r="V55" s="2">
        <v>0.42</v>
      </c>
      <c r="W55" s="2">
        <v>179</v>
      </c>
      <c r="X55" s="23">
        <v>0.42</v>
      </c>
      <c r="Y55" s="2">
        <v>276</v>
      </c>
      <c r="Z55" s="2"/>
      <c r="AA55" s="2" t="s">
        <v>351</v>
      </c>
      <c r="AB55" s="2" t="s">
        <v>275</v>
      </c>
      <c r="AC55" s="2" t="s">
        <v>41</v>
      </c>
      <c r="AD55" s="2" t="s">
        <v>42</v>
      </c>
      <c r="AE55" s="2" t="s">
        <v>43</v>
      </c>
      <c r="AF55" s="2" t="s">
        <v>1836</v>
      </c>
      <c r="AG55" s="4"/>
    </row>
    <row r="56" spans="1:33" hidden="1" x14ac:dyDescent="0.25">
      <c r="A56" s="2">
        <v>2016</v>
      </c>
      <c r="B56" s="2">
        <v>1377</v>
      </c>
      <c r="C56" s="2" t="s">
        <v>4286</v>
      </c>
      <c r="D56" s="2" t="s">
        <v>4287</v>
      </c>
      <c r="E56" s="2" t="s">
        <v>4288</v>
      </c>
      <c r="F56" s="2" t="s">
        <v>486</v>
      </c>
      <c r="G56" s="2" t="s">
        <v>487</v>
      </c>
      <c r="H56" s="2"/>
      <c r="I56" s="2" t="s">
        <v>488</v>
      </c>
      <c r="J56" s="2" t="s">
        <v>31</v>
      </c>
      <c r="K56" s="2" t="s">
        <v>4187</v>
      </c>
      <c r="L56" s="2"/>
      <c r="M56" s="2"/>
      <c r="N56" s="3">
        <v>42515</v>
      </c>
      <c r="O56" s="2" t="s">
        <v>2689</v>
      </c>
      <c r="P56" s="2" t="s">
        <v>2153</v>
      </c>
      <c r="Q56" s="2" t="s">
        <v>4289</v>
      </c>
      <c r="R56" s="2" t="s">
        <v>4293</v>
      </c>
      <c r="S56" s="2" t="s">
        <v>4290</v>
      </c>
      <c r="T56" s="2" t="s">
        <v>4294</v>
      </c>
      <c r="U56" s="2" t="s">
        <v>4642</v>
      </c>
      <c r="V56" s="2">
        <v>0.95</v>
      </c>
      <c r="W56" s="2"/>
      <c r="X56" s="23">
        <v>0.95</v>
      </c>
      <c r="Y56" s="2">
        <v>276</v>
      </c>
      <c r="Z56" s="2"/>
      <c r="AA56" s="2" t="s">
        <v>2180</v>
      </c>
      <c r="AB56" s="2" t="s">
        <v>1291</v>
      </c>
      <c r="AC56" s="2" t="s">
        <v>3332</v>
      </c>
      <c r="AD56" s="2" t="s">
        <v>338</v>
      </c>
      <c r="AE56" s="2" t="s">
        <v>42</v>
      </c>
      <c r="AF56" s="2" t="s">
        <v>4292</v>
      </c>
      <c r="AG56" s="4"/>
    </row>
    <row r="57" spans="1:33" hidden="1" x14ac:dyDescent="0.25">
      <c r="A57" s="2">
        <v>2014</v>
      </c>
      <c r="B57" s="2">
        <v>1881</v>
      </c>
      <c r="C57" s="2" t="s">
        <v>2507</v>
      </c>
      <c r="D57" s="2" t="s">
        <v>2508</v>
      </c>
      <c r="E57" s="2" t="s">
        <v>2509</v>
      </c>
      <c r="F57" s="2" t="s">
        <v>2347</v>
      </c>
      <c r="G57" s="2" t="s">
        <v>2248</v>
      </c>
      <c r="H57" s="2"/>
      <c r="I57" s="2" t="s">
        <v>488</v>
      </c>
      <c r="J57" s="2" t="s">
        <v>31</v>
      </c>
      <c r="K57" s="2" t="s">
        <v>2510</v>
      </c>
      <c r="L57" s="2"/>
      <c r="M57" s="2"/>
      <c r="N57" s="3">
        <v>41827</v>
      </c>
      <c r="O57" s="2" t="s">
        <v>2267</v>
      </c>
      <c r="P57" s="2" t="s">
        <v>2511</v>
      </c>
      <c r="Q57" s="2" t="s">
        <v>3051</v>
      </c>
      <c r="R57" s="2" t="s">
        <v>2022</v>
      </c>
      <c r="S57" s="2" t="s">
        <v>3052</v>
      </c>
      <c r="T57" s="2" t="s">
        <v>3053</v>
      </c>
      <c r="U57" s="2" t="s">
        <v>4642</v>
      </c>
      <c r="V57" s="2">
        <v>0.34</v>
      </c>
      <c r="W57" s="2">
        <v>134</v>
      </c>
      <c r="X57" s="23">
        <v>0.34</v>
      </c>
      <c r="Y57" s="7">
        <v>325</v>
      </c>
      <c r="Z57" s="7"/>
      <c r="AA57" s="2" t="s">
        <v>351</v>
      </c>
      <c r="AB57" s="2" t="s">
        <v>40</v>
      </c>
      <c r="AC57" s="2" t="s">
        <v>41</v>
      </c>
      <c r="AD57" s="2" t="s">
        <v>42</v>
      </c>
      <c r="AE57" s="2" t="s">
        <v>43</v>
      </c>
      <c r="AF57" s="2" t="s">
        <v>3054</v>
      </c>
      <c r="AG57" s="4"/>
    </row>
    <row r="58" spans="1:33" hidden="1" x14ac:dyDescent="0.25">
      <c r="A58" s="2">
        <v>2016</v>
      </c>
      <c r="B58" s="2">
        <v>289</v>
      </c>
      <c r="C58" s="2" t="s">
        <v>3728</v>
      </c>
      <c r="D58" s="2" t="s">
        <v>3729</v>
      </c>
      <c r="E58" s="2" t="s">
        <v>3730</v>
      </c>
      <c r="F58" s="2" t="s">
        <v>3334</v>
      </c>
      <c r="G58" s="2" t="s">
        <v>3335</v>
      </c>
      <c r="H58" s="2"/>
      <c r="I58" s="2" t="s">
        <v>141</v>
      </c>
      <c r="J58" s="2" t="s">
        <v>59</v>
      </c>
      <c r="K58" s="2" t="s">
        <v>3731</v>
      </c>
      <c r="L58" s="2"/>
      <c r="M58" s="2"/>
      <c r="N58" s="3">
        <v>42451</v>
      </c>
      <c r="O58" s="2" t="s">
        <v>303</v>
      </c>
      <c r="P58" s="2" t="s">
        <v>442</v>
      </c>
      <c r="Q58" s="2" t="s">
        <v>3732</v>
      </c>
      <c r="R58" s="2" t="s">
        <v>3733</v>
      </c>
      <c r="S58" s="2" t="s">
        <v>3734</v>
      </c>
      <c r="T58" s="2" t="s">
        <v>3735</v>
      </c>
      <c r="U58" s="2"/>
      <c r="V58" s="2"/>
      <c r="W58" s="2"/>
      <c r="X58" s="23"/>
      <c r="Y58" s="2">
        <v>349</v>
      </c>
      <c r="Z58" s="2"/>
      <c r="AA58" s="2" t="s">
        <v>351</v>
      </c>
      <c r="AB58" s="2" t="s">
        <v>40</v>
      </c>
      <c r="AC58" s="2" t="s">
        <v>3332</v>
      </c>
      <c r="AD58" s="2" t="s">
        <v>43</v>
      </c>
      <c r="AE58" s="2" t="s">
        <v>42</v>
      </c>
      <c r="AF58" s="2" t="s">
        <v>3736</v>
      </c>
      <c r="AG58" s="4"/>
    </row>
    <row r="59" spans="1:33" hidden="1" x14ac:dyDescent="0.25">
      <c r="A59" s="2">
        <v>2014</v>
      </c>
      <c r="B59" s="2">
        <v>1884</v>
      </c>
      <c r="C59" s="2" t="s">
        <v>2723</v>
      </c>
      <c r="D59" s="2" t="s">
        <v>2724</v>
      </c>
      <c r="E59" s="2" t="s">
        <v>2725</v>
      </c>
      <c r="F59" s="2" t="s">
        <v>2726</v>
      </c>
      <c r="G59" s="2" t="s">
        <v>2727</v>
      </c>
      <c r="H59" s="2"/>
      <c r="I59" s="2" t="s">
        <v>488</v>
      </c>
      <c r="J59" s="2" t="s">
        <v>31</v>
      </c>
      <c r="K59" s="2" t="s">
        <v>2728</v>
      </c>
      <c r="L59" s="2"/>
      <c r="M59" s="2"/>
      <c r="N59" s="3">
        <v>41857</v>
      </c>
      <c r="O59" s="2" t="s">
        <v>2729</v>
      </c>
      <c r="P59" s="2" t="s">
        <v>2690</v>
      </c>
      <c r="Q59" s="2" t="s">
        <v>2730</v>
      </c>
      <c r="R59" s="2" t="s">
        <v>2022</v>
      </c>
      <c r="S59" s="2" t="s">
        <v>2731</v>
      </c>
      <c r="T59" s="2" t="s">
        <v>3023</v>
      </c>
      <c r="U59" s="2" t="s">
        <v>4642</v>
      </c>
      <c r="V59" s="2">
        <v>0.12</v>
      </c>
      <c r="W59" s="2">
        <v>296</v>
      </c>
      <c r="X59" s="23">
        <v>0.12</v>
      </c>
      <c r="Y59" s="2">
        <v>380</v>
      </c>
      <c r="Z59" s="2"/>
      <c r="AA59" s="2" t="s">
        <v>351</v>
      </c>
      <c r="AB59" s="2" t="s">
        <v>40</v>
      </c>
      <c r="AC59" s="2" t="s">
        <v>41</v>
      </c>
      <c r="AD59" s="2" t="s">
        <v>42</v>
      </c>
      <c r="AE59" s="2" t="s">
        <v>43</v>
      </c>
      <c r="AF59" s="2"/>
      <c r="AG59" s="4"/>
    </row>
    <row r="60" spans="1:33" hidden="1" x14ac:dyDescent="0.25">
      <c r="A60" s="2">
        <v>2016</v>
      </c>
      <c r="B60" s="2">
        <v>1694</v>
      </c>
      <c r="C60" s="2" t="s">
        <v>4393</v>
      </c>
      <c r="D60" s="2" t="s">
        <v>4394</v>
      </c>
      <c r="E60" s="2" t="s">
        <v>4395</v>
      </c>
      <c r="F60" s="2" t="s">
        <v>1080</v>
      </c>
      <c r="G60" s="2" t="s">
        <v>4203</v>
      </c>
      <c r="H60" s="2"/>
      <c r="I60" s="2" t="s">
        <v>815</v>
      </c>
      <c r="J60" s="2" t="s">
        <v>31</v>
      </c>
      <c r="K60" s="2" t="s">
        <v>4219</v>
      </c>
      <c r="L60" s="2"/>
      <c r="M60" s="2"/>
      <c r="N60" s="3">
        <v>42507</v>
      </c>
      <c r="O60" s="2" t="s">
        <v>2689</v>
      </c>
      <c r="P60" s="2" t="s">
        <v>4192</v>
      </c>
      <c r="Q60" s="2" t="s">
        <v>4396</v>
      </c>
      <c r="R60" s="2" t="s">
        <v>2241</v>
      </c>
      <c r="S60" s="2" t="s">
        <v>4398</v>
      </c>
      <c r="T60" s="2" t="s">
        <v>2534</v>
      </c>
      <c r="U60" s="2" t="s">
        <v>4642</v>
      </c>
      <c r="V60" s="2">
        <v>0.18</v>
      </c>
      <c r="W60" s="2"/>
      <c r="X60" s="23">
        <v>0.18</v>
      </c>
      <c r="Y60" s="7">
        <v>380</v>
      </c>
      <c r="Z60" s="7"/>
      <c r="AA60" s="2" t="s">
        <v>2180</v>
      </c>
      <c r="AB60" s="2" t="s">
        <v>1291</v>
      </c>
      <c r="AC60" s="2" t="s">
        <v>3332</v>
      </c>
      <c r="AD60" s="2" t="s">
        <v>43</v>
      </c>
      <c r="AE60" s="2" t="s">
        <v>42</v>
      </c>
      <c r="AF60" s="2" t="s">
        <v>4400</v>
      </c>
      <c r="AG60" s="4"/>
    </row>
    <row r="61" spans="1:33" hidden="1" x14ac:dyDescent="0.25">
      <c r="A61" s="2">
        <v>2016</v>
      </c>
      <c r="B61" s="2">
        <v>1559</v>
      </c>
      <c r="C61" s="2" t="s">
        <v>4354</v>
      </c>
      <c r="D61" s="2" t="s">
        <v>4355</v>
      </c>
      <c r="E61" s="2" t="s">
        <v>4356</v>
      </c>
      <c r="F61" s="2" t="s">
        <v>150</v>
      </c>
      <c r="G61" s="2" t="s">
        <v>151</v>
      </c>
      <c r="H61" s="2"/>
      <c r="I61" s="2" t="s">
        <v>153</v>
      </c>
      <c r="J61" s="2" t="s">
        <v>31</v>
      </c>
      <c r="K61" s="2" t="s">
        <v>4673</v>
      </c>
      <c r="L61" s="2"/>
      <c r="M61" s="2"/>
      <c r="N61" s="3">
        <v>42405</v>
      </c>
      <c r="O61" s="2" t="s">
        <v>2689</v>
      </c>
      <c r="P61" s="2" t="s">
        <v>4357</v>
      </c>
      <c r="Q61" s="2" t="s">
        <v>4358</v>
      </c>
      <c r="R61" s="2" t="s">
        <v>2241</v>
      </c>
      <c r="S61" s="2" t="s">
        <v>4359</v>
      </c>
      <c r="T61" s="2" t="s">
        <v>1805</v>
      </c>
      <c r="U61" s="2" t="s">
        <v>4642</v>
      </c>
      <c r="V61" s="2">
        <v>0.36</v>
      </c>
      <c r="W61" s="2">
        <v>379</v>
      </c>
      <c r="X61" s="23">
        <v>0.36</v>
      </c>
      <c r="Y61" s="2">
        <v>400</v>
      </c>
      <c r="Z61" s="2"/>
      <c r="AA61" s="2" t="s">
        <v>861</v>
      </c>
      <c r="AB61" s="2" t="s">
        <v>1291</v>
      </c>
      <c r="AC61" s="2" t="s">
        <v>3332</v>
      </c>
      <c r="AD61" s="2" t="s">
        <v>338</v>
      </c>
      <c r="AE61" s="2" t="s">
        <v>42</v>
      </c>
      <c r="AF61" s="2"/>
      <c r="AG61" s="4"/>
    </row>
    <row r="62" spans="1:33" hidden="1" x14ac:dyDescent="0.25">
      <c r="A62" s="2">
        <v>2014</v>
      </c>
      <c r="B62" s="2">
        <v>1874</v>
      </c>
      <c r="C62" s="2" t="s">
        <v>2706</v>
      </c>
      <c r="D62" s="2" t="s">
        <v>2707</v>
      </c>
      <c r="E62" s="2" t="s">
        <v>2708</v>
      </c>
      <c r="F62" s="2" t="s">
        <v>486</v>
      </c>
      <c r="G62" s="2" t="s">
        <v>487</v>
      </c>
      <c r="H62" s="2"/>
      <c r="I62" s="2" t="s">
        <v>488</v>
      </c>
      <c r="J62" s="2" t="s">
        <v>31</v>
      </c>
      <c r="K62" s="2" t="s">
        <v>2348</v>
      </c>
      <c r="L62" s="2"/>
      <c r="M62" s="2"/>
      <c r="N62" s="3">
        <v>41822</v>
      </c>
      <c r="O62" s="2" t="s">
        <v>71</v>
      </c>
      <c r="P62" s="2" t="s">
        <v>2709</v>
      </c>
      <c r="Q62" s="2" t="s">
        <v>2710</v>
      </c>
      <c r="R62" s="2" t="s">
        <v>2022</v>
      </c>
      <c r="S62" s="2" t="s">
        <v>2711</v>
      </c>
      <c r="T62" s="2" t="s">
        <v>3043</v>
      </c>
      <c r="U62" s="2" t="s">
        <v>4642</v>
      </c>
      <c r="V62" s="2">
        <v>0.56000000000000005</v>
      </c>
      <c r="W62" s="2">
        <v>280</v>
      </c>
      <c r="X62" s="23">
        <v>0.56000000000000005</v>
      </c>
      <c r="Y62" s="2">
        <v>400</v>
      </c>
      <c r="Z62" s="2"/>
      <c r="AA62" s="2" t="s">
        <v>351</v>
      </c>
      <c r="AB62" s="2" t="s">
        <v>40</v>
      </c>
      <c r="AC62" s="2" t="s">
        <v>41</v>
      </c>
      <c r="AD62" s="2" t="s">
        <v>42</v>
      </c>
      <c r="AE62" s="2" t="s">
        <v>43</v>
      </c>
      <c r="AF62" s="2" t="s">
        <v>2713</v>
      </c>
      <c r="AG62" s="4"/>
    </row>
    <row r="63" spans="1:33" hidden="1" x14ac:dyDescent="0.25">
      <c r="A63" s="2">
        <v>2014</v>
      </c>
      <c r="B63" s="2">
        <v>1880</v>
      </c>
      <c r="C63" s="2" t="s">
        <v>2849</v>
      </c>
      <c r="D63" s="2" t="s">
        <v>2850</v>
      </c>
      <c r="E63" s="2" t="s">
        <v>2851</v>
      </c>
      <c r="F63" s="2" t="s">
        <v>2726</v>
      </c>
      <c r="G63" s="2" t="s">
        <v>2727</v>
      </c>
      <c r="H63" s="2"/>
      <c r="I63" s="2" t="s">
        <v>488</v>
      </c>
      <c r="J63" s="2" t="s">
        <v>31</v>
      </c>
      <c r="K63" s="2" t="s">
        <v>2852</v>
      </c>
      <c r="L63" s="2"/>
      <c r="M63" s="2"/>
      <c r="N63" s="3">
        <v>41822</v>
      </c>
      <c r="O63" s="2" t="s">
        <v>71</v>
      </c>
      <c r="P63" s="2" t="s">
        <v>2690</v>
      </c>
      <c r="Q63" s="2" t="s">
        <v>2710</v>
      </c>
      <c r="R63" s="2" t="s">
        <v>3048</v>
      </c>
      <c r="S63" s="2" t="s">
        <v>2854</v>
      </c>
      <c r="T63" s="2" t="s">
        <v>3049</v>
      </c>
      <c r="U63" s="2" t="s">
        <v>4642</v>
      </c>
      <c r="V63" s="2">
        <v>1.62</v>
      </c>
      <c r="W63" s="2">
        <v>217</v>
      </c>
      <c r="X63" s="23">
        <v>1.62</v>
      </c>
      <c r="Y63" s="7">
        <v>400</v>
      </c>
      <c r="Z63" s="7"/>
      <c r="AA63" s="2" t="s">
        <v>351</v>
      </c>
      <c r="AB63" s="2" t="s">
        <v>40</v>
      </c>
      <c r="AC63" s="2" t="s">
        <v>41</v>
      </c>
      <c r="AD63" s="2" t="s">
        <v>42</v>
      </c>
      <c r="AE63" s="2" t="s">
        <v>43</v>
      </c>
      <c r="AF63" s="2" t="s">
        <v>3050</v>
      </c>
      <c r="AG63" s="4"/>
    </row>
    <row r="64" spans="1:33" hidden="1" x14ac:dyDescent="0.25">
      <c r="A64" s="2">
        <v>2016</v>
      </c>
      <c r="B64" s="2">
        <v>1361</v>
      </c>
      <c r="C64" s="2" t="s">
        <v>4273</v>
      </c>
      <c r="D64" s="2" t="s">
        <v>4274</v>
      </c>
      <c r="E64" s="2" t="s">
        <v>4275</v>
      </c>
      <c r="F64" s="2" t="s">
        <v>2347</v>
      </c>
      <c r="G64" s="2" t="s">
        <v>2248</v>
      </c>
      <c r="H64" s="2"/>
      <c r="I64" s="2" t="s">
        <v>488</v>
      </c>
      <c r="J64" s="2" t="s">
        <v>31</v>
      </c>
      <c r="K64" s="2" t="s">
        <v>4187</v>
      </c>
      <c r="L64" s="2"/>
      <c r="M64" s="2"/>
      <c r="N64" s="3">
        <v>42513</v>
      </c>
      <c r="O64" s="2" t="s">
        <v>2689</v>
      </c>
      <c r="P64" s="2" t="s">
        <v>4276</v>
      </c>
      <c r="Q64" s="2" t="s">
        <v>4277</v>
      </c>
      <c r="R64" s="2" t="s">
        <v>2241</v>
      </c>
      <c r="S64" s="2" t="s">
        <v>4278</v>
      </c>
      <c r="T64" s="2" t="s">
        <v>4279</v>
      </c>
      <c r="U64" s="2" t="s">
        <v>4642</v>
      </c>
      <c r="V64" s="2">
        <v>1.76</v>
      </c>
      <c r="W64" s="2"/>
      <c r="X64" s="23">
        <v>1.76</v>
      </c>
      <c r="Y64" s="2">
        <v>400</v>
      </c>
      <c r="Z64" s="2"/>
      <c r="AA64" s="2" t="s">
        <v>2180</v>
      </c>
      <c r="AB64" s="2" t="s">
        <v>1291</v>
      </c>
      <c r="AC64" s="2" t="s">
        <v>3332</v>
      </c>
      <c r="AD64" s="2" t="s">
        <v>43</v>
      </c>
      <c r="AE64" s="2" t="s">
        <v>42</v>
      </c>
      <c r="AF64" s="2" t="s">
        <v>4280</v>
      </c>
      <c r="AG64" s="4"/>
    </row>
    <row r="65" spans="1:33" hidden="1" x14ac:dyDescent="0.25">
      <c r="A65" s="2">
        <v>2016</v>
      </c>
      <c r="B65" s="2">
        <v>1365</v>
      </c>
      <c r="C65" s="2" t="s">
        <v>4273</v>
      </c>
      <c r="D65" s="2" t="s">
        <v>4274</v>
      </c>
      <c r="E65" s="2" t="s">
        <v>4275</v>
      </c>
      <c r="F65" s="2" t="s">
        <v>2347</v>
      </c>
      <c r="G65" s="2" t="s">
        <v>2248</v>
      </c>
      <c r="H65" s="2"/>
      <c r="I65" s="2" t="s">
        <v>488</v>
      </c>
      <c r="J65" s="2" t="s">
        <v>31</v>
      </c>
      <c r="K65" s="2" t="s">
        <v>4187</v>
      </c>
      <c r="L65" s="2"/>
      <c r="M65" s="2"/>
      <c r="N65" s="3">
        <v>42516</v>
      </c>
      <c r="O65" s="2" t="s">
        <v>2689</v>
      </c>
      <c r="P65" s="2" t="s">
        <v>4276</v>
      </c>
      <c r="Q65" s="2" t="s">
        <v>4277</v>
      </c>
      <c r="R65" s="2" t="s">
        <v>2241</v>
      </c>
      <c r="S65" s="2" t="s">
        <v>4278</v>
      </c>
      <c r="T65" s="2" t="s">
        <v>4279</v>
      </c>
      <c r="U65" s="2" t="s">
        <v>4642</v>
      </c>
      <c r="V65" s="2">
        <v>1.76</v>
      </c>
      <c r="W65" s="2"/>
      <c r="X65" s="23">
        <v>1.76</v>
      </c>
      <c r="Y65" s="2">
        <v>400</v>
      </c>
      <c r="Z65" s="2"/>
      <c r="AA65" s="2" t="s">
        <v>2180</v>
      </c>
      <c r="AB65" s="2" t="s">
        <v>1291</v>
      </c>
      <c r="AC65" s="2" t="s">
        <v>3332</v>
      </c>
      <c r="AD65" s="2" t="s">
        <v>43</v>
      </c>
      <c r="AE65" s="2" t="s">
        <v>42</v>
      </c>
      <c r="AF65" s="2" t="s">
        <v>4280</v>
      </c>
      <c r="AG65" s="4"/>
    </row>
    <row r="66" spans="1:33" hidden="1" x14ac:dyDescent="0.25">
      <c r="A66" s="2">
        <v>2014</v>
      </c>
      <c r="B66" s="2">
        <v>1612</v>
      </c>
      <c r="C66" s="2" t="s">
        <v>897</v>
      </c>
      <c r="D66" s="2" t="s">
        <v>898</v>
      </c>
      <c r="E66" s="2" t="s">
        <v>899</v>
      </c>
      <c r="F66" s="2" t="s">
        <v>900</v>
      </c>
      <c r="G66" s="2" t="s">
        <v>901</v>
      </c>
      <c r="H66" s="2" t="s">
        <v>152</v>
      </c>
      <c r="I66" s="2" t="s">
        <v>483</v>
      </c>
      <c r="J66" s="2" t="s">
        <v>485</v>
      </c>
      <c r="K66" s="2" t="s">
        <v>4650</v>
      </c>
      <c r="L66" s="2"/>
      <c r="M66" s="2"/>
      <c r="N66" s="3">
        <v>41877</v>
      </c>
      <c r="O66" s="2" t="s">
        <v>71</v>
      </c>
      <c r="P66" s="2" t="s">
        <v>2877</v>
      </c>
      <c r="Q66" s="2" t="s">
        <v>2878</v>
      </c>
      <c r="R66" s="2" t="s">
        <v>2879</v>
      </c>
      <c r="S66" s="2" t="s">
        <v>2880</v>
      </c>
      <c r="T66" s="2" t="s">
        <v>2879</v>
      </c>
      <c r="U66" s="2" t="s">
        <v>4642</v>
      </c>
      <c r="V66" s="2">
        <v>4.33</v>
      </c>
      <c r="W66" s="2">
        <v>3268</v>
      </c>
      <c r="X66" s="23">
        <v>4.33</v>
      </c>
      <c r="Y66" s="9">
        <v>400</v>
      </c>
      <c r="Z66" s="9"/>
      <c r="AA66" s="2" t="s">
        <v>39</v>
      </c>
      <c r="AB66" s="2" t="s">
        <v>1291</v>
      </c>
      <c r="AC66" s="2" t="s">
        <v>41</v>
      </c>
      <c r="AD66" s="2" t="s">
        <v>42</v>
      </c>
      <c r="AE66" s="2" t="s">
        <v>43</v>
      </c>
      <c r="AF66" s="2" t="s">
        <v>2881</v>
      </c>
      <c r="AG66" s="4"/>
    </row>
    <row r="67" spans="1:33" hidden="1" x14ac:dyDescent="0.25">
      <c r="A67" s="2">
        <v>2014</v>
      </c>
      <c r="B67" s="2">
        <v>1613</v>
      </c>
      <c r="C67" s="2" t="s">
        <v>897</v>
      </c>
      <c r="D67" s="2" t="s">
        <v>898</v>
      </c>
      <c r="E67" s="2" t="s">
        <v>899</v>
      </c>
      <c r="F67" s="2" t="s">
        <v>900</v>
      </c>
      <c r="G67" s="2" t="s">
        <v>901</v>
      </c>
      <c r="H67" s="2" t="s">
        <v>152</v>
      </c>
      <c r="I67" s="2" t="s">
        <v>483</v>
      </c>
      <c r="J67" s="2" t="s">
        <v>490</v>
      </c>
      <c r="K67" s="2" t="s">
        <v>4651</v>
      </c>
      <c r="L67" s="2"/>
      <c r="M67" s="2"/>
      <c r="N67" s="3">
        <v>41906</v>
      </c>
      <c r="O67" s="2" t="s">
        <v>71</v>
      </c>
      <c r="P67" s="2" t="s">
        <v>2882</v>
      </c>
      <c r="Q67" s="2" t="s">
        <v>2883</v>
      </c>
      <c r="R67" s="2" t="s">
        <v>2884</v>
      </c>
      <c r="S67" s="2" t="s">
        <v>2885</v>
      </c>
      <c r="T67" s="2" t="s">
        <v>2886</v>
      </c>
      <c r="U67" s="2" t="s">
        <v>4642</v>
      </c>
      <c r="V67" s="2">
        <v>4.62</v>
      </c>
      <c r="W67" s="2">
        <v>3346</v>
      </c>
      <c r="X67" s="23">
        <v>4.62</v>
      </c>
      <c r="Y67" s="9">
        <v>400</v>
      </c>
      <c r="Z67" s="9"/>
      <c r="AA67" s="2" t="s">
        <v>351</v>
      </c>
      <c r="AB67" s="2" t="s">
        <v>40</v>
      </c>
      <c r="AC67" s="2" t="s">
        <v>41</v>
      </c>
      <c r="AD67" s="2" t="s">
        <v>42</v>
      </c>
      <c r="AE67" s="2" t="s">
        <v>338</v>
      </c>
      <c r="AF67" s="2" t="s">
        <v>2887</v>
      </c>
      <c r="AG67" s="4"/>
    </row>
    <row r="68" spans="1:33" hidden="1" x14ac:dyDescent="0.25">
      <c r="A68" s="2">
        <v>2014</v>
      </c>
      <c r="B68" s="2">
        <v>1117</v>
      </c>
      <c r="C68" s="2" t="s">
        <v>2791</v>
      </c>
      <c r="D68" s="2" t="s">
        <v>2792</v>
      </c>
      <c r="E68" s="2" t="s">
        <v>2793</v>
      </c>
      <c r="F68" s="2" t="s">
        <v>2794</v>
      </c>
      <c r="G68" s="2" t="s">
        <v>2795</v>
      </c>
      <c r="H68" s="2"/>
      <c r="I68" s="2" t="s">
        <v>408</v>
      </c>
      <c r="J68" s="2" t="s">
        <v>31</v>
      </c>
      <c r="K68" s="2" t="s">
        <v>1748</v>
      </c>
      <c r="L68" s="2"/>
      <c r="M68" s="2"/>
      <c r="N68" s="3">
        <v>41737</v>
      </c>
      <c r="O68" s="2" t="s">
        <v>2796</v>
      </c>
      <c r="P68" s="2" t="s">
        <v>2790</v>
      </c>
      <c r="Q68" s="2" t="s">
        <v>2797</v>
      </c>
      <c r="R68" s="2" t="s">
        <v>2798</v>
      </c>
      <c r="S68" s="2" t="s">
        <v>2799</v>
      </c>
      <c r="T68" s="2" t="s">
        <v>2800</v>
      </c>
      <c r="U68" s="2"/>
      <c r="V68" s="2"/>
      <c r="W68" s="2"/>
      <c r="X68" s="23"/>
      <c r="Y68" s="2">
        <v>400</v>
      </c>
      <c r="Z68" s="2"/>
      <c r="AA68" s="2" t="s">
        <v>351</v>
      </c>
      <c r="AB68" s="2" t="s">
        <v>275</v>
      </c>
      <c r="AC68" s="2" t="s">
        <v>41</v>
      </c>
      <c r="AD68" s="2" t="s">
        <v>43</v>
      </c>
      <c r="AE68" s="2" t="s">
        <v>43</v>
      </c>
      <c r="AF68" s="2"/>
      <c r="AG68" s="4"/>
    </row>
    <row r="69" spans="1:33" hidden="1" x14ac:dyDescent="0.25">
      <c r="A69" s="2">
        <v>2007</v>
      </c>
      <c r="B69" s="2">
        <v>1027</v>
      </c>
      <c r="C69" s="2" t="s">
        <v>897</v>
      </c>
      <c r="D69" s="2" t="s">
        <v>898</v>
      </c>
      <c r="E69" s="2" t="s">
        <v>899</v>
      </c>
      <c r="F69" s="2" t="s">
        <v>900</v>
      </c>
      <c r="G69" s="2" t="s">
        <v>901</v>
      </c>
      <c r="H69" s="2" t="s">
        <v>152</v>
      </c>
      <c r="I69" s="2" t="s">
        <v>483</v>
      </c>
      <c r="J69" s="2" t="s">
        <v>485</v>
      </c>
      <c r="K69" s="2" t="s">
        <v>4650</v>
      </c>
      <c r="L69" s="2"/>
      <c r="M69" s="2"/>
      <c r="N69" s="3">
        <v>39168</v>
      </c>
      <c r="O69" s="2" t="s">
        <v>273</v>
      </c>
      <c r="P69" s="2" t="s">
        <v>902</v>
      </c>
      <c r="Q69" s="2"/>
      <c r="R69" s="2"/>
      <c r="S69" s="2"/>
      <c r="T69" s="2"/>
      <c r="U69" s="2"/>
      <c r="V69" s="2"/>
      <c r="W69" s="2"/>
      <c r="X69" s="23"/>
      <c r="Y69" s="9">
        <v>400</v>
      </c>
      <c r="Z69" s="9"/>
      <c r="AA69" s="2" t="s">
        <v>39</v>
      </c>
      <c r="AB69" s="2" t="s">
        <v>40</v>
      </c>
      <c r="AC69" s="2" t="s">
        <v>41</v>
      </c>
      <c r="AD69" s="2" t="s">
        <v>42</v>
      </c>
      <c r="AE69" s="2" t="s">
        <v>43</v>
      </c>
      <c r="AF69" s="2"/>
      <c r="AG69" s="4"/>
    </row>
    <row r="70" spans="1:33" hidden="1" x14ac:dyDescent="0.25">
      <c r="A70" s="2">
        <v>2007</v>
      </c>
      <c r="B70" s="2">
        <v>1028</v>
      </c>
      <c r="C70" s="2" t="s">
        <v>897</v>
      </c>
      <c r="D70" s="2" t="s">
        <v>898</v>
      </c>
      <c r="E70" s="2" t="s">
        <v>899</v>
      </c>
      <c r="F70" s="2" t="s">
        <v>900</v>
      </c>
      <c r="G70" s="2" t="s">
        <v>901</v>
      </c>
      <c r="H70" s="2" t="s">
        <v>152</v>
      </c>
      <c r="I70" s="2" t="s">
        <v>483</v>
      </c>
      <c r="J70" s="2" t="s">
        <v>485</v>
      </c>
      <c r="K70" s="2" t="s">
        <v>4650</v>
      </c>
      <c r="L70" s="2"/>
      <c r="M70" s="2"/>
      <c r="N70" s="3">
        <v>39168</v>
      </c>
      <c r="O70" s="2" t="s">
        <v>273</v>
      </c>
      <c r="P70" s="2" t="s">
        <v>902</v>
      </c>
      <c r="Q70" s="2"/>
      <c r="R70" s="2"/>
      <c r="S70" s="2"/>
      <c r="T70" s="2"/>
      <c r="U70" s="2"/>
      <c r="V70" s="2"/>
      <c r="W70" s="2"/>
      <c r="X70" s="23"/>
      <c r="Y70" s="9">
        <v>400</v>
      </c>
      <c r="Z70" s="9"/>
      <c r="AA70" s="2" t="s">
        <v>39</v>
      </c>
      <c r="AB70" s="2" t="s">
        <v>275</v>
      </c>
      <c r="AC70" s="2" t="s">
        <v>41</v>
      </c>
      <c r="AD70" s="2" t="s">
        <v>42</v>
      </c>
      <c r="AE70" s="2" t="s">
        <v>43</v>
      </c>
      <c r="AF70" s="2"/>
      <c r="AG70" s="4"/>
    </row>
    <row r="71" spans="1:33" hidden="1" x14ac:dyDescent="0.25">
      <c r="A71" s="2">
        <v>2008</v>
      </c>
      <c r="B71" s="2">
        <v>1166</v>
      </c>
      <c r="C71" s="2" t="s">
        <v>897</v>
      </c>
      <c r="D71" s="2" t="s">
        <v>898</v>
      </c>
      <c r="E71" s="2" t="s">
        <v>899</v>
      </c>
      <c r="F71" s="2" t="s">
        <v>900</v>
      </c>
      <c r="G71" s="2" t="s">
        <v>901</v>
      </c>
      <c r="H71" s="2" t="s">
        <v>152</v>
      </c>
      <c r="I71" s="2" t="s">
        <v>483</v>
      </c>
      <c r="J71" s="2" t="s">
        <v>485</v>
      </c>
      <c r="K71" s="2" t="s">
        <v>4650</v>
      </c>
      <c r="L71" s="2"/>
      <c r="M71" s="2"/>
      <c r="N71" s="3">
        <v>39665</v>
      </c>
      <c r="O71" s="2" t="s">
        <v>273</v>
      </c>
      <c r="P71" s="2" t="s">
        <v>1021</v>
      </c>
      <c r="Q71" s="2"/>
      <c r="R71" s="2"/>
      <c r="S71" s="2"/>
      <c r="T71" s="2"/>
      <c r="U71" s="2"/>
      <c r="V71" s="2"/>
      <c r="W71" s="2"/>
      <c r="X71" s="23"/>
      <c r="Y71" s="9">
        <v>400</v>
      </c>
      <c r="Z71" s="9"/>
      <c r="AA71" s="2" t="s">
        <v>351</v>
      </c>
      <c r="AB71" s="2" t="s">
        <v>40</v>
      </c>
      <c r="AC71" s="2" t="s">
        <v>41</v>
      </c>
      <c r="AD71" s="2" t="s">
        <v>42</v>
      </c>
      <c r="AE71" s="2" t="s">
        <v>43</v>
      </c>
      <c r="AF71" s="2"/>
      <c r="AG71" s="4"/>
    </row>
    <row r="72" spans="1:33" hidden="1" x14ac:dyDescent="0.25">
      <c r="A72" s="2">
        <v>2008</v>
      </c>
      <c r="B72" s="2">
        <v>1167</v>
      </c>
      <c r="C72" s="2" t="s">
        <v>897</v>
      </c>
      <c r="D72" s="2" t="s">
        <v>898</v>
      </c>
      <c r="E72" s="2" t="s">
        <v>899</v>
      </c>
      <c r="F72" s="2" t="s">
        <v>900</v>
      </c>
      <c r="G72" s="2" t="s">
        <v>901</v>
      </c>
      <c r="H72" s="2" t="s">
        <v>152</v>
      </c>
      <c r="I72" s="2" t="s">
        <v>483</v>
      </c>
      <c r="J72" s="2" t="s">
        <v>485</v>
      </c>
      <c r="K72" s="2" t="s">
        <v>4650</v>
      </c>
      <c r="L72" s="2"/>
      <c r="M72" s="2"/>
      <c r="N72" s="3">
        <v>39665</v>
      </c>
      <c r="O72" s="2" t="s">
        <v>273</v>
      </c>
      <c r="P72" s="2" t="s">
        <v>1021</v>
      </c>
      <c r="Q72" s="2"/>
      <c r="R72" s="2"/>
      <c r="S72" s="2"/>
      <c r="T72" s="2"/>
      <c r="U72" s="2"/>
      <c r="V72" s="2"/>
      <c r="W72" s="2"/>
      <c r="X72" s="23"/>
      <c r="Y72" s="9">
        <v>400</v>
      </c>
      <c r="Z72" s="9"/>
      <c r="AA72" s="2" t="s">
        <v>351</v>
      </c>
      <c r="AB72" s="2" t="s">
        <v>275</v>
      </c>
      <c r="AC72" s="2" t="s">
        <v>41</v>
      </c>
      <c r="AD72" s="2" t="s">
        <v>42</v>
      </c>
      <c r="AE72" s="2" t="s">
        <v>43</v>
      </c>
      <c r="AF72" s="2"/>
      <c r="AG72" s="4"/>
    </row>
    <row r="73" spans="1:33" hidden="1" x14ac:dyDescent="0.25">
      <c r="A73" s="2">
        <v>2009</v>
      </c>
      <c r="B73" s="2">
        <v>47</v>
      </c>
      <c r="C73" s="2" t="s">
        <v>897</v>
      </c>
      <c r="D73" s="2" t="s">
        <v>898</v>
      </c>
      <c r="E73" s="2" t="s">
        <v>899</v>
      </c>
      <c r="F73" s="2" t="s">
        <v>900</v>
      </c>
      <c r="G73" s="2" t="s">
        <v>901</v>
      </c>
      <c r="H73" s="2" t="s">
        <v>152</v>
      </c>
      <c r="I73" s="2" t="s">
        <v>483</v>
      </c>
      <c r="J73" s="2" t="s">
        <v>485</v>
      </c>
      <c r="K73" s="2" t="s">
        <v>4650</v>
      </c>
      <c r="L73" s="2"/>
      <c r="M73" s="2"/>
      <c r="N73" s="3">
        <v>39969</v>
      </c>
      <c r="O73" s="2" t="s">
        <v>273</v>
      </c>
      <c r="P73" s="2" t="s">
        <v>1021</v>
      </c>
      <c r="Q73" s="2"/>
      <c r="R73" s="2"/>
      <c r="S73" s="2"/>
      <c r="T73" s="2"/>
      <c r="U73" s="2"/>
      <c r="V73" s="2"/>
      <c r="W73" s="2"/>
      <c r="X73" s="23"/>
      <c r="Y73" s="9">
        <v>400</v>
      </c>
      <c r="Z73" s="9"/>
      <c r="AA73" s="2" t="s">
        <v>351</v>
      </c>
      <c r="AB73" s="2" t="s">
        <v>275</v>
      </c>
      <c r="AC73" s="2" t="s">
        <v>41</v>
      </c>
      <c r="AD73" s="2" t="s">
        <v>42</v>
      </c>
      <c r="AE73" s="2" t="s">
        <v>43</v>
      </c>
      <c r="AF73" s="2"/>
      <c r="AG73" s="4"/>
    </row>
    <row r="74" spans="1:33" hidden="1" x14ac:dyDescent="0.25">
      <c r="A74" s="2">
        <v>2009</v>
      </c>
      <c r="B74" s="2">
        <v>48</v>
      </c>
      <c r="C74" s="2" t="s">
        <v>897</v>
      </c>
      <c r="D74" s="2" t="s">
        <v>898</v>
      </c>
      <c r="E74" s="2" t="s">
        <v>899</v>
      </c>
      <c r="F74" s="2" t="s">
        <v>900</v>
      </c>
      <c r="G74" s="2" t="s">
        <v>901</v>
      </c>
      <c r="H74" s="2" t="s">
        <v>152</v>
      </c>
      <c r="I74" s="2" t="s">
        <v>483</v>
      </c>
      <c r="J74" s="2" t="s">
        <v>485</v>
      </c>
      <c r="K74" s="2" t="s">
        <v>4650</v>
      </c>
      <c r="L74" s="2"/>
      <c r="M74" s="2"/>
      <c r="N74" s="3">
        <v>39969</v>
      </c>
      <c r="O74" s="2" t="s">
        <v>273</v>
      </c>
      <c r="P74" s="2" t="s">
        <v>1021</v>
      </c>
      <c r="Q74" s="2"/>
      <c r="R74" s="2"/>
      <c r="S74" s="2"/>
      <c r="T74" s="2"/>
      <c r="U74" s="2"/>
      <c r="V74" s="2"/>
      <c r="W74" s="2"/>
      <c r="X74" s="23"/>
      <c r="Y74" s="9">
        <v>400</v>
      </c>
      <c r="Z74" s="9"/>
      <c r="AA74" s="2" t="s">
        <v>351</v>
      </c>
      <c r="AB74" s="2" t="s">
        <v>40</v>
      </c>
      <c r="AC74" s="2" t="s">
        <v>41</v>
      </c>
      <c r="AD74" s="2" t="s">
        <v>42</v>
      </c>
      <c r="AE74" s="2" t="s">
        <v>43</v>
      </c>
      <c r="AF74" s="2"/>
      <c r="AG74" s="4"/>
    </row>
    <row r="75" spans="1:33" hidden="1" x14ac:dyDescent="0.25">
      <c r="A75" s="2">
        <v>2010</v>
      </c>
      <c r="B75" s="2">
        <v>22</v>
      </c>
      <c r="C75" s="2" t="s">
        <v>897</v>
      </c>
      <c r="D75" s="2" t="s">
        <v>898</v>
      </c>
      <c r="E75" s="2" t="s">
        <v>899</v>
      </c>
      <c r="F75" s="2" t="s">
        <v>900</v>
      </c>
      <c r="G75" s="2" t="s">
        <v>901</v>
      </c>
      <c r="H75" s="2" t="s">
        <v>152</v>
      </c>
      <c r="I75" s="2" t="s">
        <v>483</v>
      </c>
      <c r="J75" s="2" t="s">
        <v>485</v>
      </c>
      <c r="K75" s="2" t="s">
        <v>4650</v>
      </c>
      <c r="L75" s="2"/>
      <c r="M75" s="2"/>
      <c r="N75" s="3">
        <v>40409</v>
      </c>
      <c r="O75" s="2" t="s">
        <v>273</v>
      </c>
      <c r="P75" s="2" t="s">
        <v>1021</v>
      </c>
      <c r="Q75" s="2"/>
      <c r="R75" s="2"/>
      <c r="S75" s="2"/>
      <c r="T75" s="2"/>
      <c r="U75" s="2"/>
      <c r="V75" s="2"/>
      <c r="W75" s="2"/>
      <c r="X75" s="23"/>
      <c r="Y75" s="9">
        <v>400</v>
      </c>
      <c r="Z75" s="9"/>
      <c r="AA75" s="2" t="s">
        <v>351</v>
      </c>
      <c r="AB75" s="2" t="s">
        <v>275</v>
      </c>
      <c r="AC75" s="2" t="s">
        <v>41</v>
      </c>
      <c r="AD75" s="2" t="s">
        <v>42</v>
      </c>
      <c r="AE75" s="2" t="s">
        <v>43</v>
      </c>
      <c r="AF75" s="2" t="s">
        <v>1091</v>
      </c>
      <c r="AG75" s="4"/>
    </row>
    <row r="76" spans="1:33" hidden="1" x14ac:dyDescent="0.25">
      <c r="A76" s="2">
        <v>2011</v>
      </c>
      <c r="B76" s="2">
        <v>705</v>
      </c>
      <c r="C76" s="2" t="s">
        <v>897</v>
      </c>
      <c r="D76" s="2" t="s">
        <v>898</v>
      </c>
      <c r="E76" s="2" t="s">
        <v>899</v>
      </c>
      <c r="F76" s="2" t="s">
        <v>900</v>
      </c>
      <c r="G76" s="2" t="s">
        <v>901</v>
      </c>
      <c r="H76" s="2" t="s">
        <v>152</v>
      </c>
      <c r="I76" s="2" t="s">
        <v>483</v>
      </c>
      <c r="J76" s="2" t="s">
        <v>485</v>
      </c>
      <c r="K76" s="2" t="s">
        <v>4650</v>
      </c>
      <c r="L76" s="2"/>
      <c r="M76" s="2"/>
      <c r="N76" s="3">
        <v>40778</v>
      </c>
      <c r="O76" s="2" t="s">
        <v>273</v>
      </c>
      <c r="P76" s="2" t="s">
        <v>1021</v>
      </c>
      <c r="Q76" s="2"/>
      <c r="R76" s="2"/>
      <c r="S76" s="2"/>
      <c r="T76" s="2"/>
      <c r="U76" s="2"/>
      <c r="V76" s="2"/>
      <c r="W76" s="2"/>
      <c r="X76" s="23"/>
      <c r="Y76" s="9">
        <v>400</v>
      </c>
      <c r="Z76" s="9"/>
      <c r="AA76" s="2" t="s">
        <v>351</v>
      </c>
      <c r="AB76" s="2" t="s">
        <v>40</v>
      </c>
      <c r="AC76" s="2" t="s">
        <v>348</v>
      </c>
      <c r="AD76" s="2" t="s">
        <v>42</v>
      </c>
      <c r="AE76" s="2" t="s">
        <v>43</v>
      </c>
      <c r="AF76" s="2" t="s">
        <v>1185</v>
      </c>
      <c r="AG76" s="4"/>
    </row>
    <row r="77" spans="1:33" hidden="1" x14ac:dyDescent="0.25">
      <c r="A77" s="2">
        <v>2011</v>
      </c>
      <c r="B77" s="2">
        <v>706</v>
      </c>
      <c r="C77" s="2" t="s">
        <v>897</v>
      </c>
      <c r="D77" s="2" t="s">
        <v>898</v>
      </c>
      <c r="E77" s="2" t="s">
        <v>899</v>
      </c>
      <c r="F77" s="2" t="s">
        <v>900</v>
      </c>
      <c r="G77" s="2" t="s">
        <v>901</v>
      </c>
      <c r="H77" s="2" t="s">
        <v>152</v>
      </c>
      <c r="I77" s="2" t="s">
        <v>483</v>
      </c>
      <c r="J77" s="2" t="s">
        <v>485</v>
      </c>
      <c r="K77" s="2" t="s">
        <v>4650</v>
      </c>
      <c r="L77" s="2"/>
      <c r="M77" s="2"/>
      <c r="N77" s="3">
        <v>40778</v>
      </c>
      <c r="O77" s="2" t="s">
        <v>273</v>
      </c>
      <c r="P77" s="2" t="s">
        <v>1021</v>
      </c>
      <c r="Q77" s="2"/>
      <c r="R77" s="2"/>
      <c r="S77" s="2"/>
      <c r="T77" s="2"/>
      <c r="U77" s="2"/>
      <c r="V77" s="2"/>
      <c r="W77" s="2"/>
      <c r="X77" s="23"/>
      <c r="Y77" s="9">
        <v>400</v>
      </c>
      <c r="Z77" s="9"/>
      <c r="AA77" s="2" t="s">
        <v>351</v>
      </c>
      <c r="AB77" s="2" t="s">
        <v>275</v>
      </c>
      <c r="AC77" s="2" t="s">
        <v>348</v>
      </c>
      <c r="AD77" s="2" t="s">
        <v>42</v>
      </c>
      <c r="AE77" s="2" t="s">
        <v>43</v>
      </c>
      <c r="AF77" s="2" t="s">
        <v>1185</v>
      </c>
      <c r="AG77" s="4"/>
    </row>
    <row r="78" spans="1:33" hidden="1" x14ac:dyDescent="0.25">
      <c r="A78" s="2">
        <v>2011</v>
      </c>
      <c r="B78" s="2">
        <v>709</v>
      </c>
      <c r="C78" s="2" t="s">
        <v>897</v>
      </c>
      <c r="D78" s="2" t="s">
        <v>898</v>
      </c>
      <c r="E78" s="2" t="s">
        <v>899</v>
      </c>
      <c r="F78" s="2" t="s">
        <v>900</v>
      </c>
      <c r="G78" s="2" t="s">
        <v>901</v>
      </c>
      <c r="H78" s="2" t="s">
        <v>152</v>
      </c>
      <c r="I78" s="2" t="s">
        <v>483</v>
      </c>
      <c r="J78" s="2" t="s">
        <v>485</v>
      </c>
      <c r="K78" s="2" t="s">
        <v>4650</v>
      </c>
      <c r="L78" s="2"/>
      <c r="M78" s="2"/>
      <c r="N78" s="3">
        <v>40807</v>
      </c>
      <c r="O78" s="2" t="s">
        <v>273</v>
      </c>
      <c r="P78" s="2" t="s">
        <v>1021</v>
      </c>
      <c r="Q78" s="2"/>
      <c r="R78" s="2"/>
      <c r="S78" s="2"/>
      <c r="T78" s="2"/>
      <c r="U78" s="2"/>
      <c r="V78" s="2"/>
      <c r="W78" s="2"/>
      <c r="X78" s="23"/>
      <c r="Y78" s="9">
        <v>400</v>
      </c>
      <c r="Z78" s="9"/>
      <c r="AA78" s="2" t="s">
        <v>351</v>
      </c>
      <c r="AB78" s="2" t="s">
        <v>275</v>
      </c>
      <c r="AC78" s="2" t="s">
        <v>41</v>
      </c>
      <c r="AD78" s="2" t="s">
        <v>42</v>
      </c>
      <c r="AE78" s="2" t="s">
        <v>43</v>
      </c>
      <c r="AF78" s="2" t="s">
        <v>1187</v>
      </c>
      <c r="AG78" s="4"/>
    </row>
    <row r="79" spans="1:33" hidden="1" x14ac:dyDescent="0.25">
      <c r="A79" s="2">
        <v>2011</v>
      </c>
      <c r="B79" s="2">
        <v>710</v>
      </c>
      <c r="C79" s="2" t="s">
        <v>897</v>
      </c>
      <c r="D79" s="2" t="s">
        <v>898</v>
      </c>
      <c r="E79" s="2" t="s">
        <v>899</v>
      </c>
      <c r="F79" s="2" t="s">
        <v>900</v>
      </c>
      <c r="G79" s="2" t="s">
        <v>901</v>
      </c>
      <c r="H79" s="2" t="s">
        <v>152</v>
      </c>
      <c r="I79" s="2" t="s">
        <v>483</v>
      </c>
      <c r="J79" s="2" t="s">
        <v>485</v>
      </c>
      <c r="K79" s="2" t="s">
        <v>4650</v>
      </c>
      <c r="L79" s="2"/>
      <c r="M79" s="2"/>
      <c r="N79" s="3">
        <v>40807</v>
      </c>
      <c r="O79" s="2" t="s">
        <v>273</v>
      </c>
      <c r="P79" s="2" t="s">
        <v>1021</v>
      </c>
      <c r="Q79" s="2"/>
      <c r="R79" s="2"/>
      <c r="S79" s="2"/>
      <c r="T79" s="2"/>
      <c r="U79" s="2"/>
      <c r="V79" s="2"/>
      <c r="W79" s="2"/>
      <c r="X79" s="23"/>
      <c r="Y79" s="9">
        <v>400</v>
      </c>
      <c r="Z79" s="9"/>
      <c r="AA79" s="2" t="s">
        <v>351</v>
      </c>
      <c r="AB79" s="2" t="s">
        <v>40</v>
      </c>
      <c r="AC79" s="2" t="s">
        <v>41</v>
      </c>
      <c r="AD79" s="2" t="s">
        <v>42</v>
      </c>
      <c r="AE79" s="2" t="s">
        <v>43</v>
      </c>
      <c r="AF79" s="2" t="s">
        <v>1187</v>
      </c>
      <c r="AG79" s="4"/>
    </row>
    <row r="80" spans="1:33" hidden="1" x14ac:dyDescent="0.25">
      <c r="A80" s="2">
        <v>2012</v>
      </c>
      <c r="B80" s="2">
        <v>628</v>
      </c>
      <c r="C80" s="2" t="s">
        <v>897</v>
      </c>
      <c r="D80" s="2" t="s">
        <v>898</v>
      </c>
      <c r="E80" s="2" t="s">
        <v>899</v>
      </c>
      <c r="F80" s="2" t="s">
        <v>900</v>
      </c>
      <c r="G80" s="2" t="s">
        <v>901</v>
      </c>
      <c r="H80" s="2" t="s">
        <v>152</v>
      </c>
      <c r="I80" s="2" t="s">
        <v>483</v>
      </c>
      <c r="J80" s="2" t="s">
        <v>485</v>
      </c>
      <c r="K80" s="2" t="s">
        <v>4650</v>
      </c>
      <c r="L80" s="2"/>
      <c r="M80" s="2"/>
      <c r="N80" s="3">
        <v>41074</v>
      </c>
      <c r="O80" s="2" t="s">
        <v>273</v>
      </c>
      <c r="P80" s="2" t="s">
        <v>1021</v>
      </c>
      <c r="Q80" s="2"/>
      <c r="R80" s="2"/>
      <c r="S80" s="2"/>
      <c r="T80" s="2"/>
      <c r="U80" s="2"/>
      <c r="V80" s="2"/>
      <c r="W80" s="2"/>
      <c r="X80" s="23"/>
      <c r="Y80" s="9">
        <v>400</v>
      </c>
      <c r="Z80" s="9"/>
      <c r="AA80" s="2" t="s">
        <v>351</v>
      </c>
      <c r="AB80" s="2" t="s">
        <v>40</v>
      </c>
      <c r="AC80" s="2" t="s">
        <v>41</v>
      </c>
      <c r="AD80" s="2" t="s">
        <v>42</v>
      </c>
      <c r="AE80" s="2" t="s">
        <v>43</v>
      </c>
      <c r="AF80" s="2" t="s">
        <v>1438</v>
      </c>
      <c r="AG80" s="4"/>
    </row>
    <row r="81" spans="1:33" hidden="1" x14ac:dyDescent="0.25">
      <c r="A81" s="2">
        <v>2012</v>
      </c>
      <c r="B81" s="2">
        <v>629</v>
      </c>
      <c r="C81" s="2" t="s">
        <v>897</v>
      </c>
      <c r="D81" s="2" t="s">
        <v>898</v>
      </c>
      <c r="E81" s="2" t="s">
        <v>899</v>
      </c>
      <c r="F81" s="2" t="s">
        <v>900</v>
      </c>
      <c r="G81" s="2" t="s">
        <v>901</v>
      </c>
      <c r="H81" s="2" t="s">
        <v>152</v>
      </c>
      <c r="I81" s="2" t="s">
        <v>483</v>
      </c>
      <c r="J81" s="2" t="s">
        <v>485</v>
      </c>
      <c r="K81" s="2" t="s">
        <v>4650</v>
      </c>
      <c r="L81" s="2"/>
      <c r="M81" s="2"/>
      <c r="N81" s="3">
        <v>41074</v>
      </c>
      <c r="O81" s="2" t="s">
        <v>273</v>
      </c>
      <c r="P81" s="2" t="s">
        <v>1021</v>
      </c>
      <c r="Q81" s="2"/>
      <c r="R81" s="2"/>
      <c r="S81" s="2"/>
      <c r="T81" s="2"/>
      <c r="U81" s="2"/>
      <c r="V81" s="2"/>
      <c r="W81" s="2"/>
      <c r="X81" s="23"/>
      <c r="Y81" s="9">
        <v>400</v>
      </c>
      <c r="Z81" s="9"/>
      <c r="AA81" s="2" t="s">
        <v>351</v>
      </c>
      <c r="AB81" s="2" t="s">
        <v>275</v>
      </c>
      <c r="AC81" s="2" t="s">
        <v>41</v>
      </c>
      <c r="AD81" s="2" t="s">
        <v>42</v>
      </c>
      <c r="AE81" s="2" t="s">
        <v>43</v>
      </c>
      <c r="AF81" s="2" t="s">
        <v>1438</v>
      </c>
      <c r="AG81" s="4"/>
    </row>
    <row r="82" spans="1:33" hidden="1" x14ac:dyDescent="0.25">
      <c r="A82" s="2">
        <v>2007</v>
      </c>
      <c r="B82" s="2">
        <v>1029</v>
      </c>
      <c r="C82" s="2" t="s">
        <v>897</v>
      </c>
      <c r="D82" s="2" t="s">
        <v>898</v>
      </c>
      <c r="E82" s="2" t="s">
        <v>899</v>
      </c>
      <c r="F82" s="2" t="s">
        <v>900</v>
      </c>
      <c r="G82" s="2" t="s">
        <v>901</v>
      </c>
      <c r="H82" s="2" t="s">
        <v>152</v>
      </c>
      <c r="I82" s="2" t="s">
        <v>483</v>
      </c>
      <c r="J82" s="2" t="s">
        <v>490</v>
      </c>
      <c r="K82" s="2" t="s">
        <v>4651</v>
      </c>
      <c r="L82" s="2"/>
      <c r="M82" s="2"/>
      <c r="N82" s="3">
        <v>39169</v>
      </c>
      <c r="O82" s="2" t="s">
        <v>273</v>
      </c>
      <c r="P82" s="2" t="s">
        <v>902</v>
      </c>
      <c r="Q82" s="2"/>
      <c r="R82" s="2"/>
      <c r="S82" s="2"/>
      <c r="T82" s="2"/>
      <c r="U82" s="2"/>
      <c r="V82" s="2"/>
      <c r="W82" s="2"/>
      <c r="X82" s="23"/>
      <c r="Y82" s="9">
        <v>400</v>
      </c>
      <c r="Z82" s="9"/>
      <c r="AA82" s="2" t="s">
        <v>39</v>
      </c>
      <c r="AB82" s="2" t="s">
        <v>275</v>
      </c>
      <c r="AC82" s="2" t="s">
        <v>41</v>
      </c>
      <c r="AD82" s="2" t="s">
        <v>42</v>
      </c>
      <c r="AE82" s="2" t="s">
        <v>43</v>
      </c>
      <c r="AF82" s="2"/>
      <c r="AG82" s="4"/>
    </row>
    <row r="83" spans="1:33" hidden="1" x14ac:dyDescent="0.25">
      <c r="A83" s="2">
        <v>2007</v>
      </c>
      <c r="B83" s="2">
        <v>1030</v>
      </c>
      <c r="C83" s="2" t="s">
        <v>897</v>
      </c>
      <c r="D83" s="2" t="s">
        <v>898</v>
      </c>
      <c r="E83" s="2" t="s">
        <v>899</v>
      </c>
      <c r="F83" s="2" t="s">
        <v>900</v>
      </c>
      <c r="G83" s="2" t="s">
        <v>901</v>
      </c>
      <c r="H83" s="2" t="s">
        <v>152</v>
      </c>
      <c r="I83" s="2" t="s">
        <v>483</v>
      </c>
      <c r="J83" s="2" t="s">
        <v>490</v>
      </c>
      <c r="K83" s="2" t="s">
        <v>4651</v>
      </c>
      <c r="L83" s="2"/>
      <c r="M83" s="2"/>
      <c r="N83" s="3">
        <v>39169</v>
      </c>
      <c r="O83" s="2" t="s">
        <v>273</v>
      </c>
      <c r="P83" s="2" t="s">
        <v>902</v>
      </c>
      <c r="Q83" s="2"/>
      <c r="R83" s="2"/>
      <c r="S83" s="2"/>
      <c r="T83" s="2"/>
      <c r="U83" s="2"/>
      <c r="V83" s="2"/>
      <c r="W83" s="2"/>
      <c r="X83" s="23"/>
      <c r="Y83" s="9">
        <v>400</v>
      </c>
      <c r="Z83" s="9"/>
      <c r="AA83" s="2" t="s">
        <v>39</v>
      </c>
      <c r="AB83" s="2" t="s">
        <v>40</v>
      </c>
      <c r="AC83" s="2" t="s">
        <v>41</v>
      </c>
      <c r="AD83" s="2" t="s">
        <v>42</v>
      </c>
      <c r="AE83" s="2" t="s">
        <v>43</v>
      </c>
      <c r="AF83" s="2"/>
      <c r="AG83" s="4"/>
    </row>
    <row r="84" spans="1:33" hidden="1" x14ac:dyDescent="0.25">
      <c r="A84" s="2">
        <v>2008</v>
      </c>
      <c r="B84" s="2">
        <v>1168</v>
      </c>
      <c r="C84" s="2" t="s">
        <v>897</v>
      </c>
      <c r="D84" s="2" t="s">
        <v>898</v>
      </c>
      <c r="E84" s="2" t="s">
        <v>899</v>
      </c>
      <c r="F84" s="2" t="s">
        <v>900</v>
      </c>
      <c r="G84" s="2" t="s">
        <v>901</v>
      </c>
      <c r="H84" s="2" t="s">
        <v>152</v>
      </c>
      <c r="I84" s="2" t="s">
        <v>483</v>
      </c>
      <c r="J84" s="2" t="s">
        <v>490</v>
      </c>
      <c r="K84" s="2" t="s">
        <v>4651</v>
      </c>
      <c r="L84" s="2"/>
      <c r="M84" s="2"/>
      <c r="N84" s="3">
        <v>39665</v>
      </c>
      <c r="O84" s="2" t="s">
        <v>273</v>
      </c>
      <c r="P84" s="2" t="s">
        <v>1021</v>
      </c>
      <c r="Q84" s="2"/>
      <c r="R84" s="2"/>
      <c r="S84" s="2"/>
      <c r="T84" s="2"/>
      <c r="U84" s="2"/>
      <c r="V84" s="2"/>
      <c r="W84" s="2"/>
      <c r="X84" s="23"/>
      <c r="Y84" s="9">
        <v>400</v>
      </c>
      <c r="Z84" s="9"/>
      <c r="AA84" s="2" t="s">
        <v>351</v>
      </c>
      <c r="AB84" s="2" t="s">
        <v>275</v>
      </c>
      <c r="AC84" s="2" t="s">
        <v>41</v>
      </c>
      <c r="AD84" s="2" t="s">
        <v>42</v>
      </c>
      <c r="AE84" s="2" t="s">
        <v>43</v>
      </c>
      <c r="AF84" s="2"/>
      <c r="AG84" s="4"/>
    </row>
    <row r="85" spans="1:33" hidden="1" x14ac:dyDescent="0.25">
      <c r="A85" s="2">
        <v>2008</v>
      </c>
      <c r="B85" s="2">
        <v>1169</v>
      </c>
      <c r="C85" s="2" t="s">
        <v>897</v>
      </c>
      <c r="D85" s="2" t="s">
        <v>898</v>
      </c>
      <c r="E85" s="2" t="s">
        <v>899</v>
      </c>
      <c r="F85" s="2" t="s">
        <v>900</v>
      </c>
      <c r="G85" s="2" t="s">
        <v>901</v>
      </c>
      <c r="H85" s="2" t="s">
        <v>152</v>
      </c>
      <c r="I85" s="2" t="s">
        <v>483</v>
      </c>
      <c r="J85" s="2" t="s">
        <v>490</v>
      </c>
      <c r="K85" s="2" t="s">
        <v>4651</v>
      </c>
      <c r="L85" s="2"/>
      <c r="M85" s="2"/>
      <c r="N85" s="3">
        <v>39665</v>
      </c>
      <c r="O85" s="2" t="s">
        <v>273</v>
      </c>
      <c r="P85" s="2" t="s">
        <v>1021</v>
      </c>
      <c r="Q85" s="2"/>
      <c r="R85" s="2"/>
      <c r="S85" s="2"/>
      <c r="T85" s="2"/>
      <c r="U85" s="2"/>
      <c r="V85" s="2"/>
      <c r="W85" s="2"/>
      <c r="X85" s="23"/>
      <c r="Y85" s="9">
        <v>400</v>
      </c>
      <c r="Z85" s="9"/>
      <c r="AA85" s="2" t="s">
        <v>351</v>
      </c>
      <c r="AB85" s="2" t="s">
        <v>40</v>
      </c>
      <c r="AC85" s="2" t="s">
        <v>41</v>
      </c>
      <c r="AD85" s="2" t="s">
        <v>42</v>
      </c>
      <c r="AE85" s="2" t="s">
        <v>43</v>
      </c>
      <c r="AF85" s="2"/>
      <c r="AG85" s="4"/>
    </row>
    <row r="86" spans="1:33" hidden="1" x14ac:dyDescent="0.25">
      <c r="A86" s="2">
        <v>2009</v>
      </c>
      <c r="B86" s="2">
        <v>49</v>
      </c>
      <c r="C86" s="2" t="s">
        <v>897</v>
      </c>
      <c r="D86" s="2" t="s">
        <v>898</v>
      </c>
      <c r="E86" s="2" t="s">
        <v>899</v>
      </c>
      <c r="F86" s="2" t="s">
        <v>900</v>
      </c>
      <c r="G86" s="2" t="s">
        <v>901</v>
      </c>
      <c r="H86" s="2" t="s">
        <v>152</v>
      </c>
      <c r="I86" s="2" t="s">
        <v>483</v>
      </c>
      <c r="J86" s="2" t="s">
        <v>490</v>
      </c>
      <c r="K86" s="2" t="s">
        <v>4651</v>
      </c>
      <c r="L86" s="2"/>
      <c r="M86" s="2"/>
      <c r="N86" s="3">
        <v>39969</v>
      </c>
      <c r="O86" s="2" t="s">
        <v>273</v>
      </c>
      <c r="P86" s="2" t="s">
        <v>1021</v>
      </c>
      <c r="Q86" s="2"/>
      <c r="R86" s="2"/>
      <c r="S86" s="2"/>
      <c r="T86" s="2"/>
      <c r="U86" s="2"/>
      <c r="V86" s="2"/>
      <c r="W86" s="2"/>
      <c r="X86" s="23"/>
      <c r="Y86" s="9">
        <v>400</v>
      </c>
      <c r="Z86" s="9"/>
      <c r="AA86" s="2" t="s">
        <v>351</v>
      </c>
      <c r="AB86" s="2" t="s">
        <v>275</v>
      </c>
      <c r="AC86" s="2" t="s">
        <v>41</v>
      </c>
      <c r="AD86" s="2" t="s">
        <v>42</v>
      </c>
      <c r="AE86" s="2" t="s">
        <v>43</v>
      </c>
      <c r="AF86" s="2"/>
      <c r="AG86" s="4"/>
    </row>
    <row r="87" spans="1:33" hidden="1" x14ac:dyDescent="0.25">
      <c r="A87" s="2">
        <v>2009</v>
      </c>
      <c r="B87" s="2">
        <v>50</v>
      </c>
      <c r="C87" s="2" t="s">
        <v>897</v>
      </c>
      <c r="D87" s="2" t="s">
        <v>898</v>
      </c>
      <c r="E87" s="2" t="s">
        <v>899</v>
      </c>
      <c r="F87" s="2" t="s">
        <v>900</v>
      </c>
      <c r="G87" s="2" t="s">
        <v>901</v>
      </c>
      <c r="H87" s="2" t="s">
        <v>152</v>
      </c>
      <c r="I87" s="2" t="s">
        <v>483</v>
      </c>
      <c r="J87" s="2" t="s">
        <v>490</v>
      </c>
      <c r="K87" s="2" t="s">
        <v>4651</v>
      </c>
      <c r="L87" s="2"/>
      <c r="M87" s="2"/>
      <c r="N87" s="3">
        <v>39969</v>
      </c>
      <c r="O87" s="2" t="s">
        <v>273</v>
      </c>
      <c r="P87" s="2" t="s">
        <v>1021</v>
      </c>
      <c r="Q87" s="2"/>
      <c r="R87" s="2"/>
      <c r="S87" s="2"/>
      <c r="T87" s="2"/>
      <c r="U87" s="2"/>
      <c r="V87" s="2"/>
      <c r="W87" s="2"/>
      <c r="X87" s="23"/>
      <c r="Y87" s="9">
        <v>400</v>
      </c>
      <c r="Z87" s="9"/>
      <c r="AA87" s="2" t="s">
        <v>351</v>
      </c>
      <c r="AB87" s="2" t="s">
        <v>40</v>
      </c>
      <c r="AC87" s="2" t="s">
        <v>41</v>
      </c>
      <c r="AD87" s="2" t="s">
        <v>42</v>
      </c>
      <c r="AE87" s="2" t="s">
        <v>43</v>
      </c>
      <c r="AF87" s="2"/>
      <c r="AG87" s="4"/>
    </row>
    <row r="88" spans="1:33" hidden="1" x14ac:dyDescent="0.25">
      <c r="A88" s="2">
        <v>2010</v>
      </c>
      <c r="B88" s="2">
        <v>20</v>
      </c>
      <c r="C88" s="2" t="s">
        <v>897</v>
      </c>
      <c r="D88" s="2" t="s">
        <v>898</v>
      </c>
      <c r="E88" s="2" t="s">
        <v>899</v>
      </c>
      <c r="F88" s="2" t="s">
        <v>900</v>
      </c>
      <c r="G88" s="2" t="s">
        <v>901</v>
      </c>
      <c r="H88" s="2" t="s">
        <v>152</v>
      </c>
      <c r="I88" s="2" t="s">
        <v>483</v>
      </c>
      <c r="J88" s="2" t="s">
        <v>490</v>
      </c>
      <c r="K88" s="2" t="s">
        <v>4651</v>
      </c>
      <c r="L88" s="2"/>
      <c r="M88" s="2"/>
      <c r="N88" s="3">
        <v>40409</v>
      </c>
      <c r="O88" s="2" t="s">
        <v>273</v>
      </c>
      <c r="P88" s="2" t="s">
        <v>1021</v>
      </c>
      <c r="Q88" s="2"/>
      <c r="R88" s="2"/>
      <c r="S88" s="2"/>
      <c r="T88" s="2"/>
      <c r="U88" s="2"/>
      <c r="V88" s="2"/>
      <c r="W88" s="2"/>
      <c r="X88" s="23"/>
      <c r="Y88" s="9">
        <v>400</v>
      </c>
      <c r="Z88" s="9"/>
      <c r="AA88" s="2" t="s">
        <v>351</v>
      </c>
      <c r="AB88" s="2" t="s">
        <v>40</v>
      </c>
      <c r="AC88" s="2" t="s">
        <v>41</v>
      </c>
      <c r="AD88" s="2" t="s">
        <v>42</v>
      </c>
      <c r="AE88" s="2" t="s">
        <v>43</v>
      </c>
      <c r="AF88" s="2" t="s">
        <v>1089</v>
      </c>
      <c r="AG88" s="4"/>
    </row>
    <row r="89" spans="1:33" hidden="1" x14ac:dyDescent="0.25">
      <c r="A89" s="2">
        <v>2011</v>
      </c>
      <c r="B89" s="2">
        <v>707</v>
      </c>
      <c r="C89" s="2" t="s">
        <v>897</v>
      </c>
      <c r="D89" s="2" t="s">
        <v>898</v>
      </c>
      <c r="E89" s="2" t="s">
        <v>899</v>
      </c>
      <c r="F89" s="2" t="s">
        <v>900</v>
      </c>
      <c r="G89" s="2" t="s">
        <v>901</v>
      </c>
      <c r="H89" s="2" t="s">
        <v>152</v>
      </c>
      <c r="I89" s="2" t="s">
        <v>483</v>
      </c>
      <c r="J89" s="2" t="s">
        <v>490</v>
      </c>
      <c r="K89" s="2" t="s">
        <v>4651</v>
      </c>
      <c r="L89" s="2"/>
      <c r="M89" s="2"/>
      <c r="N89" s="3">
        <v>40778</v>
      </c>
      <c r="O89" s="2" t="s">
        <v>273</v>
      </c>
      <c r="P89" s="2" t="s">
        <v>1021</v>
      </c>
      <c r="Q89" s="2"/>
      <c r="R89" s="2"/>
      <c r="S89" s="2"/>
      <c r="T89" s="2"/>
      <c r="U89" s="2"/>
      <c r="V89" s="2"/>
      <c r="W89" s="2"/>
      <c r="X89" s="23"/>
      <c r="Y89" s="9">
        <v>400</v>
      </c>
      <c r="Z89" s="9"/>
      <c r="AA89" s="2" t="s">
        <v>351</v>
      </c>
      <c r="AB89" s="2" t="s">
        <v>275</v>
      </c>
      <c r="AC89" s="2" t="s">
        <v>348</v>
      </c>
      <c r="AD89" s="2" t="s">
        <v>42</v>
      </c>
      <c r="AE89" s="2" t="s">
        <v>43</v>
      </c>
      <c r="AF89" s="2" t="s">
        <v>1186</v>
      </c>
      <c r="AG89" s="4"/>
    </row>
    <row r="90" spans="1:33" hidden="1" x14ac:dyDescent="0.25">
      <c r="A90" s="2">
        <v>2011</v>
      </c>
      <c r="B90" s="2">
        <v>708</v>
      </c>
      <c r="C90" s="2" t="s">
        <v>897</v>
      </c>
      <c r="D90" s="2" t="s">
        <v>898</v>
      </c>
      <c r="E90" s="2" t="s">
        <v>899</v>
      </c>
      <c r="F90" s="2" t="s">
        <v>900</v>
      </c>
      <c r="G90" s="2" t="s">
        <v>901</v>
      </c>
      <c r="H90" s="2" t="s">
        <v>152</v>
      </c>
      <c r="I90" s="2" t="s">
        <v>483</v>
      </c>
      <c r="J90" s="2" t="s">
        <v>490</v>
      </c>
      <c r="K90" s="2" t="s">
        <v>4651</v>
      </c>
      <c r="L90" s="2"/>
      <c r="M90" s="2"/>
      <c r="N90" s="3">
        <v>40778</v>
      </c>
      <c r="O90" s="2" t="s">
        <v>273</v>
      </c>
      <c r="P90" s="2" t="s">
        <v>1021</v>
      </c>
      <c r="Q90" s="2"/>
      <c r="R90" s="2"/>
      <c r="S90" s="2"/>
      <c r="T90" s="2"/>
      <c r="U90" s="2"/>
      <c r="V90" s="2"/>
      <c r="W90" s="2"/>
      <c r="X90" s="23"/>
      <c r="Y90" s="9">
        <v>400</v>
      </c>
      <c r="Z90" s="9"/>
      <c r="AA90" s="2" t="s">
        <v>351</v>
      </c>
      <c r="AB90" s="2" t="s">
        <v>40</v>
      </c>
      <c r="AC90" s="2" t="s">
        <v>348</v>
      </c>
      <c r="AD90" s="2" t="s">
        <v>42</v>
      </c>
      <c r="AE90" s="2" t="s">
        <v>43</v>
      </c>
      <c r="AF90" s="2" t="s">
        <v>1186</v>
      </c>
      <c r="AG90" s="4"/>
    </row>
    <row r="91" spans="1:33" hidden="1" x14ac:dyDescent="0.25">
      <c r="A91" s="2">
        <v>2012</v>
      </c>
      <c r="B91" s="2">
        <v>630</v>
      </c>
      <c r="C91" s="2" t="s">
        <v>897</v>
      </c>
      <c r="D91" s="2" t="s">
        <v>898</v>
      </c>
      <c r="E91" s="2" t="s">
        <v>899</v>
      </c>
      <c r="F91" s="2" t="s">
        <v>900</v>
      </c>
      <c r="G91" s="2" t="s">
        <v>901</v>
      </c>
      <c r="H91" s="2" t="s">
        <v>152</v>
      </c>
      <c r="I91" s="2" t="s">
        <v>483</v>
      </c>
      <c r="J91" s="2" t="s">
        <v>490</v>
      </c>
      <c r="K91" s="2" t="s">
        <v>4651</v>
      </c>
      <c r="L91" s="2"/>
      <c r="M91" s="2"/>
      <c r="N91" s="3">
        <v>41074</v>
      </c>
      <c r="O91" s="2" t="s">
        <v>273</v>
      </c>
      <c r="P91" s="2" t="s">
        <v>1021</v>
      </c>
      <c r="Q91" s="2"/>
      <c r="R91" s="2"/>
      <c r="S91" s="2"/>
      <c r="T91" s="2"/>
      <c r="U91" s="2"/>
      <c r="V91" s="2"/>
      <c r="W91" s="2"/>
      <c r="X91" s="23"/>
      <c r="Y91" s="9">
        <v>400</v>
      </c>
      <c r="Z91" s="9"/>
      <c r="AA91" s="2" t="s">
        <v>351</v>
      </c>
      <c r="AB91" s="2" t="s">
        <v>275</v>
      </c>
      <c r="AC91" s="2" t="s">
        <v>41</v>
      </c>
      <c r="AD91" s="2" t="s">
        <v>42</v>
      </c>
      <c r="AE91" s="2" t="s">
        <v>43</v>
      </c>
      <c r="AF91" s="2" t="s">
        <v>1439</v>
      </c>
      <c r="AG91" s="4"/>
    </row>
    <row r="92" spans="1:33" hidden="1" x14ac:dyDescent="0.25">
      <c r="A92" s="2">
        <v>2012</v>
      </c>
      <c r="B92" s="2">
        <v>631</v>
      </c>
      <c r="C92" s="2" t="s">
        <v>897</v>
      </c>
      <c r="D92" s="2" t="s">
        <v>898</v>
      </c>
      <c r="E92" s="2" t="s">
        <v>899</v>
      </c>
      <c r="F92" s="2" t="s">
        <v>900</v>
      </c>
      <c r="G92" s="2" t="s">
        <v>901</v>
      </c>
      <c r="H92" s="2" t="s">
        <v>152</v>
      </c>
      <c r="I92" s="2" t="s">
        <v>483</v>
      </c>
      <c r="J92" s="2" t="s">
        <v>490</v>
      </c>
      <c r="K92" s="2" t="s">
        <v>4651</v>
      </c>
      <c r="L92" s="2"/>
      <c r="M92" s="2"/>
      <c r="N92" s="3">
        <v>41074</v>
      </c>
      <c r="O92" s="2" t="s">
        <v>273</v>
      </c>
      <c r="P92" s="2" t="s">
        <v>1021</v>
      </c>
      <c r="Q92" s="2"/>
      <c r="R92" s="2"/>
      <c r="S92" s="2"/>
      <c r="T92" s="2"/>
      <c r="U92" s="2"/>
      <c r="V92" s="2"/>
      <c r="W92" s="2"/>
      <c r="X92" s="23"/>
      <c r="Y92" s="9">
        <v>400</v>
      </c>
      <c r="Z92" s="9"/>
      <c r="AA92" s="2" t="s">
        <v>351</v>
      </c>
      <c r="AB92" s="2" t="s">
        <v>40</v>
      </c>
      <c r="AC92" s="2" t="s">
        <v>41</v>
      </c>
      <c r="AD92" s="2" t="s">
        <v>42</v>
      </c>
      <c r="AE92" s="2" t="s">
        <v>43</v>
      </c>
      <c r="AF92" s="2" t="s">
        <v>1439</v>
      </c>
      <c r="AG92" s="4"/>
    </row>
    <row r="93" spans="1:33" hidden="1" x14ac:dyDescent="0.25">
      <c r="A93" s="2">
        <v>2014</v>
      </c>
      <c r="B93" s="2">
        <v>1928</v>
      </c>
      <c r="C93" s="2" t="s">
        <v>2777</v>
      </c>
      <c r="D93" s="2" t="s">
        <v>2778</v>
      </c>
      <c r="E93" s="2" t="s">
        <v>2779</v>
      </c>
      <c r="F93" s="2" t="s">
        <v>2780</v>
      </c>
      <c r="G93" s="2" t="s">
        <v>1968</v>
      </c>
      <c r="H93" s="2"/>
      <c r="I93" s="2" t="s">
        <v>488</v>
      </c>
      <c r="J93" s="2" t="s">
        <v>31</v>
      </c>
      <c r="K93" s="2" t="s">
        <v>4669</v>
      </c>
      <c r="L93" s="2"/>
      <c r="M93" s="2"/>
      <c r="N93" s="3">
        <v>41702</v>
      </c>
      <c r="O93" s="2" t="s">
        <v>71</v>
      </c>
      <c r="P93" s="2" t="s">
        <v>916</v>
      </c>
      <c r="Q93" s="2" t="s">
        <v>2927</v>
      </c>
      <c r="R93" s="2" t="s">
        <v>3018</v>
      </c>
      <c r="S93" s="2" t="s">
        <v>2928</v>
      </c>
      <c r="T93" s="2" t="s">
        <v>3090</v>
      </c>
      <c r="U93" s="2"/>
      <c r="V93" s="2"/>
      <c r="W93" s="2"/>
      <c r="X93" s="23"/>
      <c r="Y93" s="7">
        <v>415</v>
      </c>
      <c r="Z93" s="7"/>
      <c r="AA93" s="2" t="s">
        <v>351</v>
      </c>
      <c r="AB93" s="2" t="s">
        <v>40</v>
      </c>
      <c r="AC93" s="2" t="s">
        <v>41</v>
      </c>
      <c r="AD93" s="2" t="s">
        <v>42</v>
      </c>
      <c r="AE93" s="2" t="s">
        <v>43</v>
      </c>
      <c r="AF93" s="2"/>
      <c r="AG93" s="4"/>
    </row>
    <row r="94" spans="1:33" hidden="1" x14ac:dyDescent="0.25">
      <c r="A94" s="2">
        <v>2015</v>
      </c>
      <c r="B94" s="2">
        <v>791</v>
      </c>
      <c r="C94" s="2" t="s">
        <v>2507</v>
      </c>
      <c r="D94" s="2" t="s">
        <v>2508</v>
      </c>
      <c r="E94" s="2" t="s">
        <v>2509</v>
      </c>
      <c r="F94" s="2" t="s">
        <v>2347</v>
      </c>
      <c r="G94" s="2" t="s">
        <v>2248</v>
      </c>
      <c r="H94" s="2"/>
      <c r="I94" s="2" t="s">
        <v>488</v>
      </c>
      <c r="J94" s="2" t="s">
        <v>31</v>
      </c>
      <c r="K94" s="2" t="s">
        <v>2510</v>
      </c>
      <c r="L94" s="2"/>
      <c r="M94" s="2"/>
      <c r="N94" s="3">
        <v>42179</v>
      </c>
      <c r="O94" s="2" t="s">
        <v>2689</v>
      </c>
      <c r="P94" s="2" t="s">
        <v>2153</v>
      </c>
      <c r="Q94" s="2" t="s">
        <v>3519</v>
      </c>
      <c r="R94" s="2" t="s">
        <v>2241</v>
      </c>
      <c r="S94" s="2" t="s">
        <v>3520</v>
      </c>
      <c r="T94" s="2" t="s">
        <v>3656</v>
      </c>
      <c r="U94" s="2" t="s">
        <v>4642</v>
      </c>
      <c r="V94" s="2">
        <v>1.1970000000000001</v>
      </c>
      <c r="W94" s="2">
        <v>353</v>
      </c>
      <c r="X94" s="23">
        <v>1.1970000000000001</v>
      </c>
      <c r="Y94" s="7">
        <v>425</v>
      </c>
      <c r="Z94" s="7"/>
      <c r="AA94" s="2" t="s">
        <v>2180</v>
      </c>
      <c r="AB94" s="2" t="s">
        <v>1291</v>
      </c>
      <c r="AC94" s="2" t="s">
        <v>3332</v>
      </c>
      <c r="AD94" s="2" t="s">
        <v>42</v>
      </c>
      <c r="AE94" s="2" t="s">
        <v>43</v>
      </c>
      <c r="AF94" s="2"/>
      <c r="AG94" s="4"/>
    </row>
    <row r="95" spans="1:33" hidden="1" x14ac:dyDescent="0.25">
      <c r="A95" s="2">
        <v>2012</v>
      </c>
      <c r="B95" s="2">
        <v>372</v>
      </c>
      <c r="C95" s="2" t="s">
        <v>1423</v>
      </c>
      <c r="D95" s="2" t="s">
        <v>1424</v>
      </c>
      <c r="E95" s="2" t="s">
        <v>1425</v>
      </c>
      <c r="F95" s="2" t="s">
        <v>1426</v>
      </c>
      <c r="G95" s="2" t="s">
        <v>1427</v>
      </c>
      <c r="H95" s="2"/>
      <c r="I95" s="2" t="s">
        <v>409</v>
      </c>
      <c r="J95" s="2" t="s">
        <v>203</v>
      </c>
      <c r="K95" s="2" t="s">
        <v>1428</v>
      </c>
      <c r="L95" s="2"/>
      <c r="M95" s="2"/>
      <c r="N95" s="3">
        <v>41187</v>
      </c>
      <c r="O95" s="2" t="s">
        <v>303</v>
      </c>
      <c r="P95" s="2" t="s">
        <v>585</v>
      </c>
      <c r="Q95" s="2">
        <v>440</v>
      </c>
      <c r="R95" s="2"/>
      <c r="S95" s="2"/>
      <c r="T95" s="2"/>
      <c r="U95" s="2"/>
      <c r="V95" s="2"/>
      <c r="W95" s="2"/>
      <c r="X95" s="23">
        <v>1.54</v>
      </c>
      <c r="Y95" s="2">
        <v>440</v>
      </c>
      <c r="Z95" s="2"/>
      <c r="AA95" s="2" t="s">
        <v>351</v>
      </c>
      <c r="AB95" s="2" t="s">
        <v>40</v>
      </c>
      <c r="AC95" s="2" t="s">
        <v>41</v>
      </c>
      <c r="AD95" s="2" t="s">
        <v>42</v>
      </c>
      <c r="AE95" s="2" t="s">
        <v>43</v>
      </c>
      <c r="AF95" s="2" t="s">
        <v>1429</v>
      </c>
      <c r="AG95" s="4"/>
    </row>
    <row r="96" spans="1:33" hidden="1" x14ac:dyDescent="0.25">
      <c r="A96" s="2">
        <v>2012</v>
      </c>
      <c r="B96" s="2">
        <v>375</v>
      </c>
      <c r="C96" s="2" t="s">
        <v>1423</v>
      </c>
      <c r="D96" s="2" t="s">
        <v>1424</v>
      </c>
      <c r="E96" s="2" t="s">
        <v>1425</v>
      </c>
      <c r="F96" s="2" t="s">
        <v>1426</v>
      </c>
      <c r="G96" s="2" t="s">
        <v>1427</v>
      </c>
      <c r="H96" s="2"/>
      <c r="I96" s="2" t="s">
        <v>409</v>
      </c>
      <c r="J96" s="2" t="s">
        <v>203</v>
      </c>
      <c r="K96" s="2" t="s">
        <v>1428</v>
      </c>
      <c r="L96" s="2"/>
      <c r="M96" s="2"/>
      <c r="N96" s="3">
        <v>41187</v>
      </c>
      <c r="O96" s="2" t="s">
        <v>303</v>
      </c>
      <c r="P96" s="2" t="s">
        <v>585</v>
      </c>
      <c r="Q96" s="2"/>
      <c r="R96" s="2"/>
      <c r="S96" s="2"/>
      <c r="T96" s="2"/>
      <c r="U96" s="2"/>
      <c r="V96" s="2"/>
      <c r="W96" s="2"/>
      <c r="X96" s="23">
        <v>1.54</v>
      </c>
      <c r="Y96" s="2">
        <v>440</v>
      </c>
      <c r="Z96" s="2"/>
      <c r="AA96" s="2" t="s">
        <v>351</v>
      </c>
      <c r="AB96" s="2" t="s">
        <v>275</v>
      </c>
      <c r="AC96" s="2" t="s">
        <v>41</v>
      </c>
      <c r="AD96" s="2" t="s">
        <v>42</v>
      </c>
      <c r="AE96" s="2" t="s">
        <v>43</v>
      </c>
      <c r="AF96" s="2" t="s">
        <v>1429</v>
      </c>
      <c r="AG96" s="4"/>
    </row>
    <row r="97" spans="1:33" x14ac:dyDescent="0.25">
      <c r="A97" s="2">
        <v>2016</v>
      </c>
      <c r="B97" s="2">
        <v>404</v>
      </c>
      <c r="C97" s="2" t="s">
        <v>2098</v>
      </c>
      <c r="D97" s="2" t="s">
        <v>2099</v>
      </c>
      <c r="E97" s="2" t="s">
        <v>2100</v>
      </c>
      <c r="F97" s="2" t="s">
        <v>1610</v>
      </c>
      <c r="G97" s="2" t="s">
        <v>1968</v>
      </c>
      <c r="H97" s="2"/>
      <c r="I97" s="2" t="s">
        <v>393</v>
      </c>
      <c r="J97" s="2" t="s">
        <v>346</v>
      </c>
      <c r="K97" s="2" t="s">
        <v>3793</v>
      </c>
      <c r="L97" s="2"/>
      <c r="M97" s="2"/>
      <c r="N97" s="3">
        <v>42478</v>
      </c>
      <c r="O97" s="2" t="s">
        <v>3087</v>
      </c>
      <c r="P97" s="2" t="s">
        <v>1613</v>
      </c>
      <c r="Q97" s="2" t="s">
        <v>1584</v>
      </c>
      <c r="R97" s="2" t="s">
        <v>3798</v>
      </c>
      <c r="S97" s="2" t="s">
        <v>2804</v>
      </c>
      <c r="T97" s="2" t="s">
        <v>3799</v>
      </c>
      <c r="U97" s="2" t="s">
        <v>4642</v>
      </c>
      <c r="V97" s="2">
        <v>1.4E-2</v>
      </c>
      <c r="W97" s="2">
        <v>555</v>
      </c>
      <c r="X97" s="23">
        <v>1.4E-2</v>
      </c>
      <c r="Y97" s="7">
        <v>605</v>
      </c>
      <c r="Z97" s="7"/>
      <c r="AA97" s="2" t="s">
        <v>351</v>
      </c>
      <c r="AB97" s="2" t="s">
        <v>40</v>
      </c>
      <c r="AC97" s="2" t="s">
        <v>3332</v>
      </c>
      <c r="AD97" s="2" t="s">
        <v>43</v>
      </c>
      <c r="AE97" s="2" t="s">
        <v>42</v>
      </c>
      <c r="AF97" s="2"/>
      <c r="AG97" s="4"/>
    </row>
    <row r="98" spans="1:33" x14ac:dyDescent="0.25">
      <c r="A98" s="2">
        <v>2016</v>
      </c>
      <c r="B98" s="2">
        <v>1324</v>
      </c>
      <c r="C98" s="2" t="s">
        <v>2849</v>
      </c>
      <c r="D98" s="2" t="s">
        <v>3911</v>
      </c>
      <c r="E98" s="2" t="s">
        <v>2851</v>
      </c>
      <c r="F98" s="2" t="s">
        <v>2726</v>
      </c>
      <c r="G98" s="2" t="s">
        <v>2727</v>
      </c>
      <c r="H98" s="2"/>
      <c r="I98" s="2" t="s">
        <v>488</v>
      </c>
      <c r="J98" s="2" t="s">
        <v>31</v>
      </c>
      <c r="K98" s="2" t="s">
        <v>3912</v>
      </c>
      <c r="L98" s="2"/>
      <c r="M98" s="2"/>
      <c r="N98" s="3">
        <v>42606</v>
      </c>
      <c r="O98" s="2" t="s">
        <v>2689</v>
      </c>
      <c r="P98" s="2" t="s">
        <v>3913</v>
      </c>
      <c r="Q98" s="2" t="s">
        <v>3773</v>
      </c>
      <c r="R98" s="2" t="s">
        <v>3774</v>
      </c>
      <c r="S98" s="2" t="s">
        <v>3914</v>
      </c>
      <c r="T98" s="2" t="s">
        <v>4146</v>
      </c>
      <c r="U98" s="2" t="s">
        <v>4642</v>
      </c>
      <c r="V98" s="2">
        <v>1</v>
      </c>
      <c r="W98" s="2">
        <v>455</v>
      </c>
      <c r="X98" s="23">
        <v>1</v>
      </c>
      <c r="Y98" s="7">
        <v>630</v>
      </c>
      <c r="Z98" s="7"/>
      <c r="AA98" s="2" t="s">
        <v>2180</v>
      </c>
      <c r="AB98" s="2" t="s">
        <v>1291</v>
      </c>
      <c r="AC98" s="2" t="s">
        <v>3332</v>
      </c>
      <c r="AD98" s="2" t="s">
        <v>43</v>
      </c>
      <c r="AE98" s="2" t="s">
        <v>42</v>
      </c>
      <c r="AF98" s="2"/>
      <c r="AG98" s="4"/>
    </row>
    <row r="99" spans="1:33" x14ac:dyDescent="0.25">
      <c r="A99" s="2">
        <v>2016</v>
      </c>
      <c r="B99" s="2">
        <v>1460</v>
      </c>
      <c r="C99" s="2" t="s">
        <v>3767</v>
      </c>
      <c r="D99" s="2" t="s">
        <v>3768</v>
      </c>
      <c r="E99" s="2" t="s">
        <v>3769</v>
      </c>
      <c r="F99" s="2" t="s">
        <v>3770</v>
      </c>
      <c r="G99" s="2" t="s">
        <v>3771</v>
      </c>
      <c r="H99" s="2"/>
      <c r="I99" s="2" t="s">
        <v>153</v>
      </c>
      <c r="J99" s="2" t="s">
        <v>31</v>
      </c>
      <c r="K99" s="2" t="s">
        <v>1748</v>
      </c>
      <c r="L99" s="2"/>
      <c r="M99" s="2"/>
      <c r="N99" s="3">
        <v>42433</v>
      </c>
      <c r="O99" s="2" t="s">
        <v>3772</v>
      </c>
      <c r="P99" s="2" t="s">
        <v>2091</v>
      </c>
      <c r="Q99" s="2" t="s">
        <v>3773</v>
      </c>
      <c r="R99" s="2" t="s">
        <v>3774</v>
      </c>
      <c r="S99" s="2" t="s">
        <v>3775</v>
      </c>
      <c r="T99" s="2" t="s">
        <v>4324</v>
      </c>
      <c r="U99" s="2" t="s">
        <v>4642</v>
      </c>
      <c r="V99" s="2">
        <v>1.52</v>
      </c>
      <c r="W99" s="2">
        <v>590</v>
      </c>
      <c r="X99" s="23">
        <v>1.52</v>
      </c>
      <c r="Y99" s="7">
        <v>630</v>
      </c>
      <c r="Z99" s="7"/>
      <c r="AA99" s="2" t="s">
        <v>861</v>
      </c>
      <c r="AB99" s="2" t="s">
        <v>1291</v>
      </c>
      <c r="AC99" s="2" t="s">
        <v>3332</v>
      </c>
      <c r="AD99" s="2" t="s">
        <v>43</v>
      </c>
      <c r="AE99" s="2" t="s">
        <v>42</v>
      </c>
      <c r="AF99" s="2"/>
      <c r="AG99" s="4"/>
    </row>
    <row r="100" spans="1:33" x14ac:dyDescent="0.25">
      <c r="A100" s="2">
        <v>2015</v>
      </c>
      <c r="B100" s="2">
        <v>222</v>
      </c>
      <c r="C100" s="2" t="s">
        <v>3375</v>
      </c>
      <c r="D100" s="2" t="s">
        <v>3376</v>
      </c>
      <c r="E100" s="2" t="s">
        <v>3377</v>
      </c>
      <c r="F100" s="2" t="s">
        <v>2203</v>
      </c>
      <c r="G100" s="2" t="s">
        <v>1611</v>
      </c>
      <c r="H100" s="2"/>
      <c r="I100" s="2" t="s">
        <v>393</v>
      </c>
      <c r="J100" s="2" t="s">
        <v>31</v>
      </c>
      <c r="K100" s="2" t="s">
        <v>4667</v>
      </c>
      <c r="L100" s="2"/>
      <c r="M100" s="2"/>
      <c r="N100" s="3">
        <v>42227</v>
      </c>
      <c r="O100" s="2" t="s">
        <v>1355</v>
      </c>
      <c r="P100" s="2" t="s">
        <v>1231</v>
      </c>
      <c r="Q100" s="2" t="s">
        <v>3378</v>
      </c>
      <c r="R100" s="2" t="s">
        <v>3379</v>
      </c>
      <c r="S100" s="2" t="s">
        <v>3380</v>
      </c>
      <c r="T100" s="2" t="s">
        <v>3379</v>
      </c>
      <c r="U100" s="2"/>
      <c r="V100" s="2"/>
      <c r="W100" s="2"/>
      <c r="X100" s="23"/>
      <c r="Y100" s="7">
        <v>630</v>
      </c>
      <c r="Z100" s="7"/>
      <c r="AA100" s="2" t="s">
        <v>351</v>
      </c>
      <c r="AB100" s="2" t="s">
        <v>40</v>
      </c>
      <c r="AC100" s="2" t="s">
        <v>3332</v>
      </c>
      <c r="AD100" s="2" t="s">
        <v>42</v>
      </c>
      <c r="AE100" s="2" t="s">
        <v>43</v>
      </c>
      <c r="AF100" s="2"/>
      <c r="AG100" s="4"/>
    </row>
    <row r="101" spans="1:33" x14ac:dyDescent="0.25">
      <c r="A101" s="2">
        <v>2015</v>
      </c>
      <c r="B101" s="2">
        <v>837</v>
      </c>
      <c r="C101" s="2" t="s">
        <v>3586</v>
      </c>
      <c r="D101" s="2" t="s">
        <v>3587</v>
      </c>
      <c r="E101" s="2" t="s">
        <v>3588</v>
      </c>
      <c r="F101" s="2" t="s">
        <v>486</v>
      </c>
      <c r="G101" s="2" t="s">
        <v>487</v>
      </c>
      <c r="H101" s="2"/>
      <c r="I101" s="2" t="s">
        <v>488</v>
      </c>
      <c r="J101" s="2" t="s">
        <v>31</v>
      </c>
      <c r="K101" s="2" t="s">
        <v>3589</v>
      </c>
      <c r="L101" s="2"/>
      <c r="M101" s="2"/>
      <c r="N101" s="3">
        <v>42047</v>
      </c>
      <c r="O101" s="2" t="s">
        <v>3590</v>
      </c>
      <c r="P101" s="2" t="s">
        <v>2176</v>
      </c>
      <c r="Q101" s="2" t="s">
        <v>3591</v>
      </c>
      <c r="R101" s="2" t="s">
        <v>2241</v>
      </c>
      <c r="S101" s="2" t="s">
        <v>3592</v>
      </c>
      <c r="T101" s="2" t="s">
        <v>2371</v>
      </c>
      <c r="U101" s="2" t="s">
        <v>4642</v>
      </c>
      <c r="V101" s="2">
        <v>0.25</v>
      </c>
      <c r="W101" s="2">
        <v>675</v>
      </c>
      <c r="X101" s="23">
        <v>0.25</v>
      </c>
      <c r="Y101" s="7">
        <v>680</v>
      </c>
      <c r="Z101" s="7"/>
      <c r="AA101" s="2" t="s">
        <v>2180</v>
      </c>
      <c r="AB101" s="2" t="s">
        <v>1291</v>
      </c>
      <c r="AC101" s="2" t="s">
        <v>3332</v>
      </c>
      <c r="AD101" s="2" t="s">
        <v>42</v>
      </c>
      <c r="AE101" s="2" t="s">
        <v>43</v>
      </c>
      <c r="AF101" s="2"/>
      <c r="AG101" s="4"/>
    </row>
    <row r="102" spans="1:33" x14ac:dyDescent="0.25">
      <c r="A102" s="2">
        <v>2016</v>
      </c>
      <c r="B102" s="2">
        <v>1450</v>
      </c>
      <c r="C102" s="2" t="s">
        <v>2252</v>
      </c>
      <c r="D102" s="2" t="s">
        <v>2253</v>
      </c>
      <c r="E102" s="2" t="s">
        <v>2254</v>
      </c>
      <c r="F102" s="2" t="s">
        <v>491</v>
      </c>
      <c r="G102" s="2" t="s">
        <v>492</v>
      </c>
      <c r="H102" s="2"/>
      <c r="I102" s="2" t="s">
        <v>153</v>
      </c>
      <c r="J102" s="2" t="s">
        <v>289</v>
      </c>
      <c r="K102" s="2" t="s">
        <v>3807</v>
      </c>
      <c r="L102" s="2" t="s">
        <v>4636</v>
      </c>
      <c r="M102" s="2" t="s">
        <v>4683</v>
      </c>
      <c r="N102" s="3">
        <v>42579</v>
      </c>
      <c r="O102" s="2" t="s">
        <v>2689</v>
      </c>
      <c r="P102" s="2" t="s">
        <v>2091</v>
      </c>
      <c r="Q102" s="2" t="s">
        <v>2776</v>
      </c>
      <c r="R102" s="2" t="s">
        <v>3525</v>
      </c>
      <c r="S102" s="2" t="s">
        <v>3808</v>
      </c>
      <c r="T102" s="2" t="s">
        <v>1799</v>
      </c>
      <c r="U102" s="2" t="s">
        <v>4642</v>
      </c>
      <c r="V102" s="2">
        <v>0.4</v>
      </c>
      <c r="W102" s="2">
        <v>670</v>
      </c>
      <c r="X102" s="23">
        <v>0.4</v>
      </c>
      <c r="Y102" s="2">
        <v>690</v>
      </c>
      <c r="Z102" s="2"/>
      <c r="AA102" s="2" t="s">
        <v>861</v>
      </c>
      <c r="AB102" s="2" t="s">
        <v>1291</v>
      </c>
      <c r="AC102" s="2" t="s">
        <v>3332</v>
      </c>
      <c r="AD102" s="2" t="s">
        <v>43</v>
      </c>
      <c r="AE102" s="2" t="s">
        <v>42</v>
      </c>
      <c r="AF102" s="2"/>
      <c r="AG102" s="4"/>
    </row>
    <row r="103" spans="1:33" x14ac:dyDescent="0.25">
      <c r="A103" s="2">
        <v>2016</v>
      </c>
      <c r="B103" s="2">
        <v>1260</v>
      </c>
      <c r="C103" s="2" t="s">
        <v>4199</v>
      </c>
      <c r="D103" s="2" t="s">
        <v>4200</v>
      </c>
      <c r="E103" s="2" t="s">
        <v>4201</v>
      </c>
      <c r="F103" s="2" t="s">
        <v>4202</v>
      </c>
      <c r="G103" s="2" t="s">
        <v>4203</v>
      </c>
      <c r="H103" s="2"/>
      <c r="I103" s="2" t="s">
        <v>489</v>
      </c>
      <c r="J103" s="2" t="s">
        <v>345</v>
      </c>
      <c r="K103" s="2" t="s">
        <v>4205</v>
      </c>
      <c r="L103" s="2" t="s">
        <v>4636</v>
      </c>
      <c r="M103" s="2" t="s">
        <v>4683</v>
      </c>
      <c r="N103" s="3">
        <v>42613</v>
      </c>
      <c r="O103" s="2" t="s">
        <v>3590</v>
      </c>
      <c r="P103" s="2" t="s">
        <v>4206</v>
      </c>
      <c r="Q103" s="2" t="s">
        <v>2776</v>
      </c>
      <c r="R103" s="2" t="s">
        <v>1797</v>
      </c>
      <c r="S103" s="2" t="s">
        <v>4208</v>
      </c>
      <c r="T103" s="2" t="s">
        <v>2893</v>
      </c>
      <c r="U103" s="2" t="s">
        <v>4642</v>
      </c>
      <c r="V103" s="2">
        <v>0.42</v>
      </c>
      <c r="W103" s="2">
        <v>345</v>
      </c>
      <c r="X103" s="23">
        <v>0.42</v>
      </c>
      <c r="Y103" s="7">
        <v>690</v>
      </c>
      <c r="Z103" s="7"/>
      <c r="AA103" s="2" t="s">
        <v>2180</v>
      </c>
      <c r="AB103" s="2" t="s">
        <v>1291</v>
      </c>
      <c r="AC103" s="2" t="s">
        <v>3332</v>
      </c>
      <c r="AD103" s="2" t="s">
        <v>43</v>
      </c>
      <c r="AE103" s="2" t="s">
        <v>42</v>
      </c>
      <c r="AF103" s="2"/>
      <c r="AG103" s="4"/>
    </row>
    <row r="104" spans="1:33" x14ac:dyDescent="0.25">
      <c r="A104" s="2">
        <v>2012</v>
      </c>
      <c r="B104" s="2">
        <v>297</v>
      </c>
      <c r="C104" s="2" t="s">
        <v>1376</v>
      </c>
      <c r="D104" s="2" t="s">
        <v>1377</v>
      </c>
      <c r="E104" s="2" t="s">
        <v>1378</v>
      </c>
      <c r="F104" s="2" t="s">
        <v>1379</v>
      </c>
      <c r="G104" s="2" t="s">
        <v>1380</v>
      </c>
      <c r="H104" s="2"/>
      <c r="I104" s="2" t="s">
        <v>1381</v>
      </c>
      <c r="J104" s="2" t="s">
        <v>415</v>
      </c>
      <c r="K104" s="2" t="s">
        <v>1390</v>
      </c>
      <c r="L104" s="2"/>
      <c r="M104" s="2"/>
      <c r="N104" s="3">
        <v>41039</v>
      </c>
      <c r="O104" s="2" t="s">
        <v>1383</v>
      </c>
      <c r="P104" s="2" t="s">
        <v>1384</v>
      </c>
      <c r="Q104" s="2"/>
      <c r="R104" s="2"/>
      <c r="S104" s="2"/>
      <c r="T104" s="2"/>
      <c r="U104" s="2"/>
      <c r="V104" s="2"/>
      <c r="W104" s="2"/>
      <c r="X104" s="23"/>
      <c r="Y104" s="2">
        <v>780</v>
      </c>
      <c r="Z104" s="2"/>
      <c r="AA104" s="2" t="s">
        <v>351</v>
      </c>
      <c r="AB104" s="2" t="s">
        <v>40</v>
      </c>
      <c r="AC104" s="2" t="s">
        <v>41</v>
      </c>
      <c r="AD104" s="2" t="s">
        <v>42</v>
      </c>
      <c r="AE104" s="2" t="s">
        <v>43</v>
      </c>
      <c r="AF104" s="2" t="s">
        <v>1391</v>
      </c>
      <c r="AG104" s="4"/>
    </row>
    <row r="105" spans="1:33" x14ac:dyDescent="0.25">
      <c r="A105" s="2">
        <v>2012</v>
      </c>
      <c r="B105" s="2">
        <v>299</v>
      </c>
      <c r="C105" s="2" t="s">
        <v>1376</v>
      </c>
      <c r="D105" s="2" t="s">
        <v>1377</v>
      </c>
      <c r="E105" s="2" t="s">
        <v>1378</v>
      </c>
      <c r="F105" s="2" t="s">
        <v>1379</v>
      </c>
      <c r="G105" s="2" t="s">
        <v>1380</v>
      </c>
      <c r="H105" s="2"/>
      <c r="I105" s="2" t="s">
        <v>1381</v>
      </c>
      <c r="J105" s="2" t="s">
        <v>415</v>
      </c>
      <c r="K105" s="2" t="s">
        <v>1390</v>
      </c>
      <c r="L105" s="2"/>
      <c r="M105" s="2"/>
      <c r="N105" s="3">
        <v>41039</v>
      </c>
      <c r="O105" s="2" t="s">
        <v>1383</v>
      </c>
      <c r="P105" s="2" t="s">
        <v>1384</v>
      </c>
      <c r="Q105" s="2"/>
      <c r="R105" s="2"/>
      <c r="S105" s="2"/>
      <c r="T105" s="2"/>
      <c r="U105" s="2"/>
      <c r="V105" s="2"/>
      <c r="W105" s="2"/>
      <c r="X105" s="23"/>
      <c r="Y105" s="2">
        <v>780</v>
      </c>
      <c r="Z105" s="2"/>
      <c r="AA105" s="2" t="s">
        <v>351</v>
      </c>
      <c r="AB105" s="2" t="s">
        <v>275</v>
      </c>
      <c r="AC105" s="2" t="s">
        <v>41</v>
      </c>
      <c r="AD105" s="2" t="s">
        <v>42</v>
      </c>
      <c r="AE105" s="2" t="s">
        <v>43</v>
      </c>
      <c r="AF105" s="2" t="s">
        <v>1391</v>
      </c>
      <c r="AG105" s="4"/>
    </row>
    <row r="106" spans="1:33" x14ac:dyDescent="0.25">
      <c r="A106" s="2">
        <v>2012</v>
      </c>
      <c r="B106" s="2">
        <v>294</v>
      </c>
      <c r="C106" s="2" t="s">
        <v>1376</v>
      </c>
      <c r="D106" s="2" t="s">
        <v>1377</v>
      </c>
      <c r="E106" s="2" t="s">
        <v>1378</v>
      </c>
      <c r="F106" s="2" t="s">
        <v>1379</v>
      </c>
      <c r="G106" s="2" t="s">
        <v>1380</v>
      </c>
      <c r="H106" s="2"/>
      <c r="I106" s="2" t="s">
        <v>1381</v>
      </c>
      <c r="J106" s="2" t="s">
        <v>84</v>
      </c>
      <c r="K106" s="2" t="s">
        <v>1382</v>
      </c>
      <c r="L106" s="2"/>
      <c r="M106" s="2"/>
      <c r="N106" s="3">
        <v>41039</v>
      </c>
      <c r="O106" s="2" t="s">
        <v>1383</v>
      </c>
      <c r="P106" s="2" t="s">
        <v>1384</v>
      </c>
      <c r="Q106" s="2"/>
      <c r="R106" s="2"/>
      <c r="S106" s="2"/>
      <c r="T106" s="2"/>
      <c r="U106" s="2"/>
      <c r="V106" s="2"/>
      <c r="W106" s="2"/>
      <c r="X106" s="23"/>
      <c r="Y106" s="2">
        <v>780</v>
      </c>
      <c r="Z106" s="2"/>
      <c r="AA106" s="2" t="s">
        <v>351</v>
      </c>
      <c r="AB106" s="2" t="s">
        <v>275</v>
      </c>
      <c r="AC106" s="2" t="s">
        <v>41</v>
      </c>
      <c r="AD106" s="2" t="s">
        <v>42</v>
      </c>
      <c r="AE106" s="2" t="s">
        <v>43</v>
      </c>
      <c r="AF106" s="2" t="s">
        <v>1385</v>
      </c>
      <c r="AG106" s="4"/>
    </row>
    <row r="107" spans="1:33" x14ac:dyDescent="0.25">
      <c r="A107" s="2">
        <v>2012</v>
      </c>
      <c r="B107" s="2">
        <v>296</v>
      </c>
      <c r="C107" s="2" t="s">
        <v>1376</v>
      </c>
      <c r="D107" s="2" t="s">
        <v>1377</v>
      </c>
      <c r="E107" s="2" t="s">
        <v>1378</v>
      </c>
      <c r="F107" s="2" t="s">
        <v>1379</v>
      </c>
      <c r="G107" s="2" t="s">
        <v>1380</v>
      </c>
      <c r="H107" s="2"/>
      <c r="I107" s="2" t="s">
        <v>1381</v>
      </c>
      <c r="J107" s="2" t="s">
        <v>84</v>
      </c>
      <c r="K107" s="2" t="s">
        <v>1382</v>
      </c>
      <c r="L107" s="2"/>
      <c r="M107" s="2"/>
      <c r="N107" s="3">
        <v>41039</v>
      </c>
      <c r="O107" s="2" t="s">
        <v>1383</v>
      </c>
      <c r="P107" s="2" t="s">
        <v>1384</v>
      </c>
      <c r="Q107" s="2"/>
      <c r="R107" s="2"/>
      <c r="S107" s="2"/>
      <c r="T107" s="2"/>
      <c r="U107" s="2"/>
      <c r="V107" s="2"/>
      <c r="W107" s="2"/>
      <c r="X107" s="23"/>
      <c r="Y107" s="2">
        <v>780</v>
      </c>
      <c r="Z107" s="2"/>
      <c r="AA107" s="2" t="s">
        <v>351</v>
      </c>
      <c r="AB107" s="2" t="s">
        <v>40</v>
      </c>
      <c r="AC107" s="2" t="s">
        <v>41</v>
      </c>
      <c r="AD107" s="2" t="s">
        <v>42</v>
      </c>
      <c r="AE107" s="2" t="s">
        <v>43</v>
      </c>
      <c r="AF107" s="2" t="s">
        <v>1385</v>
      </c>
      <c r="AG107" s="4"/>
    </row>
    <row r="108" spans="1:33" x14ac:dyDescent="0.25">
      <c r="A108" s="2">
        <v>2013</v>
      </c>
      <c r="B108" s="2">
        <v>1239</v>
      </c>
      <c r="C108" s="2" t="s">
        <v>2001</v>
      </c>
      <c r="D108" s="2" t="s">
        <v>2002</v>
      </c>
      <c r="E108" s="2" t="s">
        <v>2003</v>
      </c>
      <c r="F108" s="2" t="s">
        <v>2004</v>
      </c>
      <c r="G108" s="2" t="s">
        <v>492</v>
      </c>
      <c r="H108" s="2"/>
      <c r="I108" s="2" t="s">
        <v>153</v>
      </c>
      <c r="J108" s="2" t="s">
        <v>31</v>
      </c>
      <c r="K108" s="2" t="s">
        <v>4655</v>
      </c>
      <c r="L108" s="2" t="s">
        <v>4636</v>
      </c>
      <c r="M108" s="2"/>
      <c r="N108" s="3">
        <v>41375</v>
      </c>
      <c r="O108" s="2" t="s">
        <v>2006</v>
      </c>
      <c r="P108" s="2" t="s">
        <v>2007</v>
      </c>
      <c r="Q108" s="2" t="s">
        <v>2011</v>
      </c>
      <c r="R108" s="2" t="s">
        <v>2012</v>
      </c>
      <c r="S108" s="2" t="s">
        <v>2013</v>
      </c>
      <c r="T108" s="2" t="s">
        <v>2014</v>
      </c>
      <c r="U108" s="2" t="s">
        <v>4642</v>
      </c>
      <c r="V108" s="2">
        <v>0.52</v>
      </c>
      <c r="W108" s="2">
        <v>860</v>
      </c>
      <c r="X108" s="23">
        <v>0.52</v>
      </c>
      <c r="Y108" s="7">
        <v>860</v>
      </c>
      <c r="Z108" s="7"/>
      <c r="AA108" s="2" t="s">
        <v>351</v>
      </c>
      <c r="AB108" s="2" t="s">
        <v>40</v>
      </c>
      <c r="AC108" s="2" t="s">
        <v>41</v>
      </c>
      <c r="AD108" s="2" t="s">
        <v>42</v>
      </c>
      <c r="AE108" s="2" t="s">
        <v>43</v>
      </c>
      <c r="AF108" s="2"/>
      <c r="AG108" s="4"/>
    </row>
  </sheetData>
  <autoFilter ref="A1:AG108" xr:uid="{74B0702C-9764-4304-A3AA-D6C874FC5407}">
    <filterColumn colId="24">
      <customFilters>
        <customFilter operator="greaterThan" val="500"/>
      </customFilters>
    </filterColumn>
  </autoFilter>
  <pageMargins left="0.7" right="0.7" top="0.75" bottom="0.75" header="0.3" footer="0.3"/>
  <pageSetup paperSize="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filterMode="1"/>
  <dimension ref="A1:Y706"/>
  <sheetViews>
    <sheetView topLeftCell="C1" zoomScaleNormal="100" workbookViewId="0">
      <pane ySplit="1" topLeftCell="A2" activePane="bottomLeft" state="frozen"/>
      <selection pane="bottomLeft" activeCell="L34" sqref="L34"/>
    </sheetView>
  </sheetViews>
  <sheetFormatPr defaultRowHeight="15" x14ac:dyDescent="0.25"/>
  <cols>
    <col min="1" max="1" width="16.42578125" bestFit="1" customWidth="1"/>
    <col min="2" max="2" width="17.42578125" bestFit="1" customWidth="1"/>
    <col min="3" max="3" width="16.28515625" customWidth="1"/>
    <col min="4" max="4" width="29" customWidth="1"/>
    <col min="5" max="5" width="24" customWidth="1"/>
    <col min="6" max="6" width="19.85546875" customWidth="1"/>
    <col min="9" max="9" width="13.28515625" customWidth="1"/>
    <col min="10" max="10" width="11.42578125" customWidth="1"/>
    <col min="11" max="11" width="31.28515625" customWidth="1"/>
    <col min="12" max="12" width="18.7109375" customWidth="1"/>
    <col min="13" max="13" width="27" customWidth="1"/>
    <col min="14" max="14" width="30.140625" customWidth="1"/>
    <col min="15" max="15" width="21.5703125" customWidth="1"/>
    <col min="16" max="16" width="24.28515625" customWidth="1"/>
    <col min="17" max="17" width="30.42578125" customWidth="1"/>
    <col min="18" max="18" width="25.7109375" customWidth="1"/>
    <col min="19" max="19" width="19.140625" customWidth="1"/>
    <col min="20" max="20" width="26.7109375" customWidth="1"/>
    <col min="21" max="21" width="20.5703125" customWidth="1"/>
    <col min="22" max="22" width="21.28515625" customWidth="1"/>
    <col min="23" max="23" width="12.140625" customWidth="1"/>
    <col min="24" max="24" width="26" customWidth="1"/>
    <col min="25" max="25" width="22.28515625" style="1" customWidth="1"/>
  </cols>
  <sheetData>
    <row r="1" spans="1:25" x14ac:dyDescent="0.25">
      <c r="A1" s="5" t="s">
        <v>0</v>
      </c>
      <c r="B1" s="5" t="s">
        <v>1</v>
      </c>
      <c r="C1" s="5" t="s">
        <v>2</v>
      </c>
      <c r="D1" s="5" t="s">
        <v>3</v>
      </c>
      <c r="E1" s="5" t="s">
        <v>4</v>
      </c>
      <c r="F1" s="5" t="s">
        <v>5</v>
      </c>
      <c r="G1" s="5" t="s">
        <v>6</v>
      </c>
      <c r="H1" s="5" t="s">
        <v>7</v>
      </c>
      <c r="I1" s="5" t="s">
        <v>8</v>
      </c>
      <c r="J1" s="5" t="s">
        <v>9</v>
      </c>
      <c r="K1" s="5" t="s">
        <v>10</v>
      </c>
      <c r="L1" s="5" t="s">
        <v>11</v>
      </c>
      <c r="M1" s="5" t="s">
        <v>12</v>
      </c>
      <c r="N1" s="5" t="s">
        <v>13</v>
      </c>
      <c r="O1" s="5" t="s">
        <v>14</v>
      </c>
      <c r="P1" s="5" t="s">
        <v>15</v>
      </c>
      <c r="Q1" s="5" t="s">
        <v>16</v>
      </c>
      <c r="R1" s="5" t="s">
        <v>17</v>
      </c>
      <c r="S1" s="5" t="s">
        <v>18</v>
      </c>
      <c r="T1" s="5" t="s">
        <v>19</v>
      </c>
      <c r="U1" s="5" t="s">
        <v>20</v>
      </c>
      <c r="V1" s="5" t="s">
        <v>21</v>
      </c>
      <c r="W1" s="5" t="s">
        <v>22</v>
      </c>
      <c r="X1" s="5" t="s">
        <v>23</v>
      </c>
      <c r="Y1" s="6" t="s">
        <v>24</v>
      </c>
    </row>
    <row r="2" spans="1:25" hidden="1" x14ac:dyDescent="0.25">
      <c r="A2" s="2">
        <v>2012</v>
      </c>
      <c r="B2" s="2">
        <v>367</v>
      </c>
      <c r="C2" s="2" t="s">
        <v>873</v>
      </c>
      <c r="D2" s="2" t="s">
        <v>874</v>
      </c>
      <c r="E2" s="2" t="s">
        <v>875</v>
      </c>
      <c r="F2" s="2" t="s">
        <v>876</v>
      </c>
      <c r="G2" s="2" t="s">
        <v>877</v>
      </c>
      <c r="H2" s="2"/>
      <c r="I2" s="2" t="s">
        <v>409</v>
      </c>
      <c r="J2" s="2" t="s">
        <v>313</v>
      </c>
      <c r="K2" s="2" t="s">
        <v>1097</v>
      </c>
      <c r="L2" s="3">
        <v>41072</v>
      </c>
      <c r="M2" s="2" t="s">
        <v>1098</v>
      </c>
      <c r="N2" s="2" t="s">
        <v>799</v>
      </c>
      <c r="O2" s="2" t="s">
        <v>1138</v>
      </c>
      <c r="P2" s="2" t="s">
        <v>1409</v>
      </c>
      <c r="Q2" s="2" t="s">
        <v>1140</v>
      </c>
      <c r="R2" s="2" t="s">
        <v>1410</v>
      </c>
      <c r="S2" s="2" t="s">
        <v>332</v>
      </c>
      <c r="T2" s="2" t="s">
        <v>333</v>
      </c>
      <c r="U2" s="2" t="s">
        <v>41</v>
      </c>
      <c r="V2" s="2" t="s">
        <v>42</v>
      </c>
      <c r="W2" s="2" t="s">
        <v>43</v>
      </c>
      <c r="X2" s="2"/>
      <c r="Y2" s="4"/>
    </row>
    <row r="3" spans="1:25" x14ac:dyDescent="0.25">
      <c r="A3" s="2">
        <v>2015</v>
      </c>
      <c r="B3" s="2">
        <v>122</v>
      </c>
      <c r="C3" s="2" t="s">
        <v>3353</v>
      </c>
      <c r="D3" s="2" t="s">
        <v>3354</v>
      </c>
      <c r="E3" s="2" t="s">
        <v>3355</v>
      </c>
      <c r="F3" s="2" t="s">
        <v>2648</v>
      </c>
      <c r="G3" s="2" t="s">
        <v>2649</v>
      </c>
      <c r="H3" s="2"/>
      <c r="I3" s="2" t="s">
        <v>815</v>
      </c>
      <c r="J3" s="2" t="s">
        <v>31</v>
      </c>
      <c r="K3" s="2" t="s">
        <v>3356</v>
      </c>
      <c r="L3" s="3">
        <v>42066</v>
      </c>
      <c r="M3" s="2" t="s">
        <v>3357</v>
      </c>
      <c r="N3" s="2" t="s">
        <v>3358</v>
      </c>
      <c r="O3" s="2" t="s">
        <v>449</v>
      </c>
      <c r="P3" s="2" t="s">
        <v>3359</v>
      </c>
      <c r="Q3" s="2" t="s">
        <v>3360</v>
      </c>
      <c r="R3" s="2" t="s">
        <v>2899</v>
      </c>
      <c r="S3" s="2" t="s">
        <v>2180</v>
      </c>
      <c r="T3" s="2" t="s">
        <v>333</v>
      </c>
      <c r="U3" s="2" t="s">
        <v>3332</v>
      </c>
      <c r="V3" s="2" t="s">
        <v>42</v>
      </c>
      <c r="W3" s="2" t="s">
        <v>43</v>
      </c>
      <c r="X3" s="2"/>
      <c r="Y3" s="4"/>
    </row>
    <row r="4" spans="1:25" x14ac:dyDescent="0.25">
      <c r="A4" s="2">
        <v>2016</v>
      </c>
      <c r="B4" s="2">
        <v>290</v>
      </c>
      <c r="C4" s="2" t="s">
        <v>2098</v>
      </c>
      <c r="D4" s="2" t="s">
        <v>2099</v>
      </c>
      <c r="E4" s="2" t="s">
        <v>2100</v>
      </c>
      <c r="F4" s="2" t="s">
        <v>1610</v>
      </c>
      <c r="G4" s="2" t="s">
        <v>1968</v>
      </c>
      <c r="H4" s="2"/>
      <c r="I4" s="2" t="s">
        <v>393</v>
      </c>
      <c r="J4" s="2" t="s">
        <v>293</v>
      </c>
      <c r="K4" s="2" t="s">
        <v>2229</v>
      </c>
      <c r="L4" s="3">
        <v>42706</v>
      </c>
      <c r="M4" s="2" t="s">
        <v>2102</v>
      </c>
      <c r="N4" s="2" t="s">
        <v>3496</v>
      </c>
      <c r="O4" s="2" t="s">
        <v>1664</v>
      </c>
      <c r="P4" s="2" t="s">
        <v>2103</v>
      </c>
      <c r="Q4" s="2" t="s">
        <v>3737</v>
      </c>
      <c r="R4" s="2" t="s">
        <v>3738</v>
      </c>
      <c r="S4" s="2" t="s">
        <v>332</v>
      </c>
      <c r="T4" s="2" t="s">
        <v>333</v>
      </c>
      <c r="U4" s="2" t="s">
        <v>3332</v>
      </c>
      <c r="V4" s="2" t="s">
        <v>43</v>
      </c>
      <c r="W4" s="2" t="s">
        <v>42</v>
      </c>
      <c r="X4" s="2"/>
      <c r="Y4" s="4"/>
    </row>
    <row r="5" spans="1:25" x14ac:dyDescent="0.25">
      <c r="A5" s="2">
        <v>2014</v>
      </c>
      <c r="B5" s="2">
        <v>50</v>
      </c>
      <c r="C5" s="2" t="s">
        <v>1975</v>
      </c>
      <c r="D5" s="2" t="s">
        <v>1976</v>
      </c>
      <c r="E5" s="2" t="s">
        <v>1977</v>
      </c>
      <c r="F5" s="2" t="s">
        <v>486</v>
      </c>
      <c r="G5" s="2" t="s">
        <v>487</v>
      </c>
      <c r="H5" s="2"/>
      <c r="I5" s="2" t="s">
        <v>488</v>
      </c>
      <c r="J5" s="2" t="s">
        <v>203</v>
      </c>
      <c r="K5" s="2" t="s">
        <v>1988</v>
      </c>
      <c r="L5" s="3">
        <v>41953</v>
      </c>
      <c r="M5" s="2" t="s">
        <v>2090</v>
      </c>
      <c r="N5" s="2" t="s">
        <v>2091</v>
      </c>
      <c r="O5" s="2" t="s">
        <v>1571</v>
      </c>
      <c r="P5" s="2" t="s">
        <v>2092</v>
      </c>
      <c r="Q5" s="2" t="s">
        <v>2093</v>
      </c>
      <c r="R5" s="2" t="s">
        <v>2094</v>
      </c>
      <c r="S5" s="2" t="s">
        <v>332</v>
      </c>
      <c r="T5" s="2" t="s">
        <v>333</v>
      </c>
      <c r="U5" s="2" t="s">
        <v>41</v>
      </c>
      <c r="V5" s="2" t="s">
        <v>42</v>
      </c>
      <c r="W5" s="2" t="s">
        <v>43</v>
      </c>
      <c r="X5" s="2" t="s">
        <v>2095</v>
      </c>
      <c r="Y5" s="4"/>
    </row>
    <row r="6" spans="1:25" x14ac:dyDescent="0.25">
      <c r="A6" s="2">
        <v>2014</v>
      </c>
      <c r="B6" s="2">
        <v>53</v>
      </c>
      <c r="C6" s="2" t="s">
        <v>2098</v>
      </c>
      <c r="D6" s="2" t="s">
        <v>2099</v>
      </c>
      <c r="E6" s="2" t="s">
        <v>2100</v>
      </c>
      <c r="F6" s="2" t="s">
        <v>1610</v>
      </c>
      <c r="G6" s="2" t="s">
        <v>1968</v>
      </c>
      <c r="H6" s="2"/>
      <c r="I6" s="2" t="s">
        <v>393</v>
      </c>
      <c r="J6" s="2" t="s">
        <v>394</v>
      </c>
      <c r="K6" s="2" t="s">
        <v>2101</v>
      </c>
      <c r="L6" s="3">
        <v>41988</v>
      </c>
      <c r="M6" s="2" t="s">
        <v>2102</v>
      </c>
      <c r="N6" s="2" t="s">
        <v>1613</v>
      </c>
      <c r="O6" s="2" t="s">
        <v>1664</v>
      </c>
      <c r="P6" s="2" t="s">
        <v>2103</v>
      </c>
      <c r="Q6" s="2" t="s">
        <v>2104</v>
      </c>
      <c r="R6" s="2" t="s">
        <v>2105</v>
      </c>
      <c r="S6" s="2" t="s">
        <v>332</v>
      </c>
      <c r="T6" s="2" t="s">
        <v>333</v>
      </c>
      <c r="U6" s="2" t="s">
        <v>41</v>
      </c>
      <c r="V6" s="2" t="s">
        <v>42</v>
      </c>
      <c r="W6" s="2" t="s">
        <v>43</v>
      </c>
      <c r="X6" s="2"/>
      <c r="Y6" s="4"/>
    </row>
    <row r="7" spans="1:25" x14ac:dyDescent="0.25">
      <c r="A7" s="2">
        <v>2014</v>
      </c>
      <c r="B7" s="2">
        <v>55</v>
      </c>
      <c r="C7" s="2" t="s">
        <v>2098</v>
      </c>
      <c r="D7" s="2" t="s">
        <v>2099</v>
      </c>
      <c r="E7" s="2" t="s">
        <v>2100</v>
      </c>
      <c r="F7" s="2" t="s">
        <v>1610</v>
      </c>
      <c r="G7" s="2" t="s">
        <v>1968</v>
      </c>
      <c r="H7" s="2"/>
      <c r="I7" s="2" t="s">
        <v>393</v>
      </c>
      <c r="J7" s="2" t="s">
        <v>394</v>
      </c>
      <c r="K7" s="2" t="s">
        <v>2101</v>
      </c>
      <c r="L7" s="3">
        <v>41989</v>
      </c>
      <c r="M7" s="2" t="s">
        <v>2102</v>
      </c>
      <c r="N7" s="2" t="s">
        <v>1613</v>
      </c>
      <c r="O7" s="2" t="s">
        <v>1664</v>
      </c>
      <c r="P7" s="2" t="s">
        <v>2103</v>
      </c>
      <c r="Q7" s="2" t="s">
        <v>2104</v>
      </c>
      <c r="R7" s="2" t="s">
        <v>2105</v>
      </c>
      <c r="S7" s="2" t="s">
        <v>332</v>
      </c>
      <c r="T7" s="2" t="s">
        <v>333</v>
      </c>
      <c r="U7" s="2" t="s">
        <v>41</v>
      </c>
      <c r="V7" s="2" t="s">
        <v>42</v>
      </c>
      <c r="W7" s="2" t="s">
        <v>43</v>
      </c>
      <c r="X7" s="2"/>
      <c r="Y7" s="4"/>
    </row>
    <row r="8" spans="1:25" x14ac:dyDescent="0.25">
      <c r="A8" s="2">
        <v>2014</v>
      </c>
      <c r="B8" s="2">
        <v>58</v>
      </c>
      <c r="C8" s="2" t="s">
        <v>2098</v>
      </c>
      <c r="D8" s="2" t="s">
        <v>2099</v>
      </c>
      <c r="E8" s="2" t="s">
        <v>2100</v>
      </c>
      <c r="F8" s="2" t="s">
        <v>1610</v>
      </c>
      <c r="G8" s="2" t="s">
        <v>1968</v>
      </c>
      <c r="H8" s="2"/>
      <c r="I8" s="2" t="s">
        <v>393</v>
      </c>
      <c r="J8" s="2" t="s">
        <v>394</v>
      </c>
      <c r="K8" s="2" t="s">
        <v>2101</v>
      </c>
      <c r="L8" s="3">
        <v>41990</v>
      </c>
      <c r="M8" s="2" t="s">
        <v>2102</v>
      </c>
      <c r="N8" s="2" t="s">
        <v>1613</v>
      </c>
      <c r="O8" s="2" t="s">
        <v>1664</v>
      </c>
      <c r="P8" s="2" t="s">
        <v>2103</v>
      </c>
      <c r="Q8" s="2" t="s">
        <v>2104</v>
      </c>
      <c r="R8" s="2" t="s">
        <v>2105</v>
      </c>
      <c r="S8" s="2" t="s">
        <v>332</v>
      </c>
      <c r="T8" s="2" t="s">
        <v>333</v>
      </c>
      <c r="U8" s="2" t="s">
        <v>41</v>
      </c>
      <c r="V8" s="2" t="s">
        <v>42</v>
      </c>
      <c r="W8" s="2" t="s">
        <v>43</v>
      </c>
      <c r="X8" s="2"/>
      <c r="Y8" s="4"/>
    </row>
    <row r="9" spans="1:25" x14ac:dyDescent="0.25">
      <c r="A9" s="2">
        <v>2014</v>
      </c>
      <c r="B9" s="2">
        <v>62</v>
      </c>
      <c r="C9" s="2" t="s">
        <v>2098</v>
      </c>
      <c r="D9" s="2" t="s">
        <v>2099</v>
      </c>
      <c r="E9" s="2" t="s">
        <v>2100</v>
      </c>
      <c r="F9" s="2" t="s">
        <v>1610</v>
      </c>
      <c r="G9" s="2" t="s">
        <v>1968</v>
      </c>
      <c r="H9" s="2"/>
      <c r="I9" s="2" t="s">
        <v>393</v>
      </c>
      <c r="J9" s="2" t="s">
        <v>289</v>
      </c>
      <c r="K9" s="2" t="s">
        <v>2110</v>
      </c>
      <c r="L9" s="3">
        <v>41988</v>
      </c>
      <c r="M9" s="2" t="s">
        <v>2102</v>
      </c>
      <c r="N9" s="2" t="s">
        <v>1613</v>
      </c>
      <c r="O9" s="2" t="s">
        <v>1664</v>
      </c>
      <c r="P9" s="2" t="s">
        <v>2103</v>
      </c>
      <c r="Q9" s="2" t="s">
        <v>2111</v>
      </c>
      <c r="R9" s="2" t="s">
        <v>2112</v>
      </c>
      <c r="S9" s="2" t="s">
        <v>332</v>
      </c>
      <c r="T9" s="2" t="s">
        <v>333</v>
      </c>
      <c r="U9" s="2" t="s">
        <v>41</v>
      </c>
      <c r="V9" s="2" t="s">
        <v>42</v>
      </c>
      <c r="W9" s="2" t="s">
        <v>43</v>
      </c>
      <c r="X9" s="2"/>
      <c r="Y9" s="4"/>
    </row>
    <row r="10" spans="1:25" x14ac:dyDescent="0.25">
      <c r="A10" s="2">
        <v>2014</v>
      </c>
      <c r="B10" s="2">
        <v>65</v>
      </c>
      <c r="C10" s="2" t="s">
        <v>2098</v>
      </c>
      <c r="D10" s="2" t="s">
        <v>2099</v>
      </c>
      <c r="E10" s="2" t="s">
        <v>2100</v>
      </c>
      <c r="F10" s="2" t="s">
        <v>1610</v>
      </c>
      <c r="G10" s="2" t="s">
        <v>1968</v>
      </c>
      <c r="H10" s="2"/>
      <c r="I10" s="2" t="s">
        <v>393</v>
      </c>
      <c r="J10" s="2" t="s">
        <v>289</v>
      </c>
      <c r="K10" s="2" t="s">
        <v>2110</v>
      </c>
      <c r="L10" s="3">
        <v>41989</v>
      </c>
      <c r="M10" s="2" t="s">
        <v>2102</v>
      </c>
      <c r="N10" s="2" t="s">
        <v>1613</v>
      </c>
      <c r="O10" s="2" t="s">
        <v>1664</v>
      </c>
      <c r="P10" s="2" t="s">
        <v>2103</v>
      </c>
      <c r="Q10" s="2" t="s">
        <v>2111</v>
      </c>
      <c r="R10" s="2" t="s">
        <v>2112</v>
      </c>
      <c r="S10" s="2" t="s">
        <v>332</v>
      </c>
      <c r="T10" s="2" t="s">
        <v>333</v>
      </c>
      <c r="U10" s="2" t="s">
        <v>41</v>
      </c>
      <c r="V10" s="2" t="s">
        <v>42</v>
      </c>
      <c r="W10" s="2" t="s">
        <v>43</v>
      </c>
      <c r="X10" s="2"/>
      <c r="Y10" s="4"/>
    </row>
    <row r="11" spans="1:25" x14ac:dyDescent="0.25">
      <c r="A11" s="2">
        <v>2014</v>
      </c>
      <c r="B11" s="2">
        <v>156</v>
      </c>
      <c r="C11" s="2" t="s">
        <v>2098</v>
      </c>
      <c r="D11" s="2" t="s">
        <v>2099</v>
      </c>
      <c r="E11" s="2" t="s">
        <v>2100</v>
      </c>
      <c r="F11" s="2" t="s">
        <v>1610</v>
      </c>
      <c r="G11" s="2" t="s">
        <v>1968</v>
      </c>
      <c r="H11" s="2"/>
      <c r="I11" s="2" t="s">
        <v>393</v>
      </c>
      <c r="J11" s="2" t="s">
        <v>289</v>
      </c>
      <c r="K11" s="2" t="s">
        <v>2110</v>
      </c>
      <c r="L11" s="3">
        <v>41990</v>
      </c>
      <c r="M11" s="2" t="s">
        <v>2102</v>
      </c>
      <c r="N11" s="2" t="s">
        <v>1613</v>
      </c>
      <c r="O11" s="2" t="s">
        <v>1664</v>
      </c>
      <c r="P11" s="2" t="s">
        <v>2103</v>
      </c>
      <c r="Q11" s="2" t="s">
        <v>2111</v>
      </c>
      <c r="R11" s="2" t="s">
        <v>2112</v>
      </c>
      <c r="S11" s="2" t="s">
        <v>332</v>
      </c>
      <c r="T11" s="2" t="s">
        <v>333</v>
      </c>
      <c r="U11" s="2" t="s">
        <v>41</v>
      </c>
      <c r="V11" s="2" t="s">
        <v>42</v>
      </c>
      <c r="W11" s="2" t="s">
        <v>43</v>
      </c>
      <c r="X11" s="2"/>
      <c r="Y11" s="4"/>
    </row>
    <row r="12" spans="1:25" x14ac:dyDescent="0.25">
      <c r="A12" s="2">
        <v>2015</v>
      </c>
      <c r="B12" s="2">
        <v>123</v>
      </c>
      <c r="C12" s="2" t="s">
        <v>1641</v>
      </c>
      <c r="D12" s="2" t="s">
        <v>1642</v>
      </c>
      <c r="E12" s="2" t="s">
        <v>1643</v>
      </c>
      <c r="F12" s="2" t="s">
        <v>868</v>
      </c>
      <c r="G12" s="2" t="s">
        <v>869</v>
      </c>
      <c r="H12" s="2"/>
      <c r="I12" s="2" t="s">
        <v>393</v>
      </c>
      <c r="J12" s="2" t="s">
        <v>203</v>
      </c>
      <c r="K12" s="2" t="s">
        <v>1694</v>
      </c>
      <c r="L12" s="3">
        <v>42024</v>
      </c>
      <c r="M12" s="2" t="s">
        <v>1645</v>
      </c>
      <c r="N12" s="2" t="s">
        <v>1231</v>
      </c>
      <c r="O12" s="2" t="s">
        <v>1664</v>
      </c>
      <c r="P12" s="2" t="s">
        <v>3361</v>
      </c>
      <c r="Q12" s="2" t="s">
        <v>3362</v>
      </c>
      <c r="R12" s="2" t="s">
        <v>3363</v>
      </c>
      <c r="S12" s="2" t="s">
        <v>332</v>
      </c>
      <c r="T12" s="2" t="s">
        <v>333</v>
      </c>
      <c r="U12" s="2" t="s">
        <v>3332</v>
      </c>
      <c r="V12" s="2" t="s">
        <v>42</v>
      </c>
      <c r="W12" s="2" t="s">
        <v>43</v>
      </c>
      <c r="X12" s="2" t="s">
        <v>3339</v>
      </c>
      <c r="Y12" s="4"/>
    </row>
    <row r="13" spans="1:25" x14ac:dyDescent="0.25">
      <c r="A13" s="2">
        <v>2015</v>
      </c>
      <c r="B13" s="2">
        <v>125</v>
      </c>
      <c r="C13" s="2" t="s">
        <v>1641</v>
      </c>
      <c r="D13" s="2" t="s">
        <v>1642</v>
      </c>
      <c r="E13" s="2" t="s">
        <v>1643</v>
      </c>
      <c r="F13" s="2" t="s">
        <v>868</v>
      </c>
      <c r="G13" s="2" t="s">
        <v>869</v>
      </c>
      <c r="H13" s="2"/>
      <c r="I13" s="2" t="s">
        <v>393</v>
      </c>
      <c r="J13" s="2" t="s">
        <v>203</v>
      </c>
      <c r="K13" s="2" t="s">
        <v>1694</v>
      </c>
      <c r="L13" s="3">
        <v>42025</v>
      </c>
      <c r="M13" s="2" t="s">
        <v>1645</v>
      </c>
      <c r="N13" s="2" t="s">
        <v>1231</v>
      </c>
      <c r="O13" s="2" t="s">
        <v>1664</v>
      </c>
      <c r="P13" s="2" t="s">
        <v>3361</v>
      </c>
      <c r="Q13" s="2" t="s">
        <v>3362</v>
      </c>
      <c r="R13" s="2" t="s">
        <v>3363</v>
      </c>
      <c r="S13" s="2" t="s">
        <v>332</v>
      </c>
      <c r="T13" s="2" t="s">
        <v>333</v>
      </c>
      <c r="U13" s="2" t="s">
        <v>3332</v>
      </c>
      <c r="V13" s="2" t="s">
        <v>42</v>
      </c>
      <c r="W13" s="2" t="s">
        <v>43</v>
      </c>
      <c r="X13" s="2" t="s">
        <v>3339</v>
      </c>
      <c r="Y13" s="4"/>
    </row>
    <row r="14" spans="1:25" x14ac:dyDescent="0.25">
      <c r="A14" s="2">
        <v>2015</v>
      </c>
      <c r="B14" s="2">
        <v>128</v>
      </c>
      <c r="C14" s="2" t="s">
        <v>1641</v>
      </c>
      <c r="D14" s="2" t="s">
        <v>1642</v>
      </c>
      <c r="E14" s="2" t="s">
        <v>1643</v>
      </c>
      <c r="F14" s="2" t="s">
        <v>868</v>
      </c>
      <c r="G14" s="2" t="s">
        <v>869</v>
      </c>
      <c r="H14" s="2"/>
      <c r="I14" s="2" t="s">
        <v>393</v>
      </c>
      <c r="J14" s="2" t="s">
        <v>203</v>
      </c>
      <c r="K14" s="2" t="s">
        <v>1694</v>
      </c>
      <c r="L14" s="3">
        <v>42026</v>
      </c>
      <c r="M14" s="2" t="s">
        <v>1645</v>
      </c>
      <c r="N14" s="2" t="s">
        <v>1231</v>
      </c>
      <c r="O14" s="2" t="s">
        <v>1664</v>
      </c>
      <c r="P14" s="2" t="s">
        <v>3361</v>
      </c>
      <c r="Q14" s="2" t="s">
        <v>3362</v>
      </c>
      <c r="R14" s="2" t="s">
        <v>3363</v>
      </c>
      <c r="S14" s="2" t="s">
        <v>332</v>
      </c>
      <c r="T14" s="2" t="s">
        <v>333</v>
      </c>
      <c r="U14" s="2" t="s">
        <v>3332</v>
      </c>
      <c r="V14" s="2" t="s">
        <v>42</v>
      </c>
      <c r="W14" s="2" t="s">
        <v>43</v>
      </c>
      <c r="X14" s="2" t="s">
        <v>3339</v>
      </c>
      <c r="Y14" s="4"/>
    </row>
    <row r="15" spans="1:25" x14ac:dyDescent="0.25">
      <c r="A15" s="2">
        <v>2016</v>
      </c>
      <c r="B15" s="2">
        <v>356</v>
      </c>
      <c r="C15" s="2" t="s">
        <v>3344</v>
      </c>
      <c r="D15" s="2" t="s">
        <v>3345</v>
      </c>
      <c r="E15" s="2" t="s">
        <v>3346</v>
      </c>
      <c r="F15" s="2" t="s">
        <v>1888</v>
      </c>
      <c r="G15" s="2" t="s">
        <v>1889</v>
      </c>
      <c r="H15" s="2"/>
      <c r="I15" s="2" t="s">
        <v>484</v>
      </c>
      <c r="J15" s="2" t="s">
        <v>111</v>
      </c>
      <c r="K15" s="2" t="s">
        <v>3347</v>
      </c>
      <c r="L15" s="3">
        <v>42472</v>
      </c>
      <c r="M15" s="2" t="s">
        <v>3765</v>
      </c>
      <c r="N15" s="2" t="s">
        <v>1688</v>
      </c>
      <c r="O15" s="2" t="s">
        <v>3348</v>
      </c>
      <c r="P15" s="2" t="s">
        <v>3585</v>
      </c>
      <c r="Q15" s="2" t="s">
        <v>3766</v>
      </c>
      <c r="R15" s="2" t="s">
        <v>3659</v>
      </c>
      <c r="S15" s="2" t="s">
        <v>332</v>
      </c>
      <c r="T15" s="2" t="s">
        <v>333</v>
      </c>
      <c r="U15" s="2" t="s">
        <v>3332</v>
      </c>
      <c r="V15" s="2" t="s">
        <v>43</v>
      </c>
      <c r="W15" s="2" t="s">
        <v>42</v>
      </c>
      <c r="X15" s="2"/>
      <c r="Y15" s="4"/>
    </row>
    <row r="16" spans="1:25" x14ac:dyDescent="0.25">
      <c r="A16" s="2">
        <v>2016</v>
      </c>
      <c r="B16" s="2">
        <v>363</v>
      </c>
      <c r="C16" s="2" t="s">
        <v>3767</v>
      </c>
      <c r="D16" s="2" t="s">
        <v>3768</v>
      </c>
      <c r="E16" s="2" t="s">
        <v>3769</v>
      </c>
      <c r="F16" s="2" t="s">
        <v>3770</v>
      </c>
      <c r="G16" s="2" t="s">
        <v>3771</v>
      </c>
      <c r="H16" s="2"/>
      <c r="I16" s="2" t="s">
        <v>153</v>
      </c>
      <c r="J16" s="2" t="s">
        <v>31</v>
      </c>
      <c r="K16" s="2" t="s">
        <v>1748</v>
      </c>
      <c r="L16" s="3">
        <v>42433</v>
      </c>
      <c r="M16" s="2" t="s">
        <v>3772</v>
      </c>
      <c r="N16" s="2" t="s">
        <v>2091</v>
      </c>
      <c r="O16" s="2" t="s">
        <v>3773</v>
      </c>
      <c r="P16" s="2" t="s">
        <v>3774</v>
      </c>
      <c r="Q16" s="2" t="s">
        <v>3775</v>
      </c>
      <c r="R16" s="2" t="s">
        <v>3659</v>
      </c>
      <c r="S16" s="2" t="s">
        <v>861</v>
      </c>
      <c r="T16" s="2" t="s">
        <v>333</v>
      </c>
      <c r="U16" s="2" t="s">
        <v>3332</v>
      </c>
      <c r="V16" s="2" t="s">
        <v>43</v>
      </c>
      <c r="W16" s="2" t="s">
        <v>42</v>
      </c>
      <c r="X16" s="2"/>
      <c r="Y16" s="4"/>
    </row>
    <row r="17" spans="1:25" x14ac:dyDescent="0.25">
      <c r="A17" s="2">
        <v>2016</v>
      </c>
      <c r="B17" s="2">
        <v>377</v>
      </c>
      <c r="C17" s="2" t="s">
        <v>3776</v>
      </c>
      <c r="D17" s="2" t="s">
        <v>3777</v>
      </c>
      <c r="E17" s="2" t="s">
        <v>3778</v>
      </c>
      <c r="F17" s="2" t="s">
        <v>3779</v>
      </c>
      <c r="G17" s="2" t="s">
        <v>1081</v>
      </c>
      <c r="H17" s="2"/>
      <c r="I17" s="2" t="s">
        <v>153</v>
      </c>
      <c r="J17" s="2" t="s">
        <v>203</v>
      </c>
      <c r="K17" s="2" t="s">
        <v>3780</v>
      </c>
      <c r="L17" s="3">
        <v>42543</v>
      </c>
      <c r="M17" s="2" t="s">
        <v>3781</v>
      </c>
      <c r="N17" s="2" t="s">
        <v>1231</v>
      </c>
      <c r="O17" s="2" t="s">
        <v>35</v>
      </c>
      <c r="P17" s="2" t="s">
        <v>1797</v>
      </c>
      <c r="Q17" s="2" t="s">
        <v>35</v>
      </c>
      <c r="R17" s="2" t="s">
        <v>3659</v>
      </c>
      <c r="S17" s="2" t="s">
        <v>332</v>
      </c>
      <c r="T17" s="2" t="s">
        <v>333</v>
      </c>
      <c r="U17" s="2" t="s">
        <v>3332</v>
      </c>
      <c r="V17" s="2" t="s">
        <v>338</v>
      </c>
      <c r="W17" s="2" t="s">
        <v>42</v>
      </c>
      <c r="X17" s="2"/>
      <c r="Y17" s="4"/>
    </row>
    <row r="18" spans="1:25" x14ac:dyDescent="0.25">
      <c r="A18" s="2">
        <v>2016</v>
      </c>
      <c r="B18" s="2">
        <v>378</v>
      </c>
      <c r="C18" s="2" t="s">
        <v>3776</v>
      </c>
      <c r="D18" s="2" t="s">
        <v>3777</v>
      </c>
      <c r="E18" s="2" t="s">
        <v>3778</v>
      </c>
      <c r="F18" s="2" t="s">
        <v>3779</v>
      </c>
      <c r="G18" s="2" t="s">
        <v>1081</v>
      </c>
      <c r="H18" s="2"/>
      <c r="I18" s="2" t="s">
        <v>153</v>
      </c>
      <c r="J18" s="2" t="s">
        <v>293</v>
      </c>
      <c r="K18" s="2" t="s">
        <v>3780</v>
      </c>
      <c r="L18" s="3">
        <v>42543</v>
      </c>
      <c r="M18" s="2" t="s">
        <v>3781</v>
      </c>
      <c r="N18" s="2" t="s">
        <v>1231</v>
      </c>
      <c r="O18" s="2" t="s">
        <v>35</v>
      </c>
      <c r="P18" s="2" t="s">
        <v>1797</v>
      </c>
      <c r="Q18" s="2" t="s">
        <v>35</v>
      </c>
      <c r="R18" s="2" t="s">
        <v>3659</v>
      </c>
      <c r="S18" s="2" t="s">
        <v>332</v>
      </c>
      <c r="T18" s="2" t="s">
        <v>333</v>
      </c>
      <c r="U18" s="2" t="s">
        <v>3332</v>
      </c>
      <c r="V18" s="2" t="s">
        <v>338</v>
      </c>
      <c r="W18" s="2" t="s">
        <v>42</v>
      </c>
      <c r="X18" s="2"/>
      <c r="Y18" s="4"/>
    </row>
    <row r="19" spans="1:25" x14ac:dyDescent="0.25">
      <c r="A19" s="2">
        <v>2016</v>
      </c>
      <c r="B19" s="2">
        <v>379</v>
      </c>
      <c r="C19" s="2" t="s">
        <v>3782</v>
      </c>
      <c r="D19" s="2" t="s">
        <v>3783</v>
      </c>
      <c r="E19" s="2" t="s">
        <v>3784</v>
      </c>
      <c r="F19" s="2" t="s">
        <v>2648</v>
      </c>
      <c r="G19" s="2" t="s">
        <v>2649</v>
      </c>
      <c r="H19" s="2"/>
      <c r="I19" s="2" t="s">
        <v>815</v>
      </c>
      <c r="J19" s="2" t="s">
        <v>206</v>
      </c>
      <c r="K19" s="2" t="s">
        <v>3785</v>
      </c>
      <c r="L19" s="3">
        <v>42397</v>
      </c>
      <c r="M19" s="2" t="s">
        <v>3786</v>
      </c>
      <c r="N19" s="2" t="s">
        <v>3787</v>
      </c>
      <c r="O19" s="2" t="s">
        <v>35</v>
      </c>
      <c r="P19" s="2" t="s">
        <v>3774</v>
      </c>
      <c r="Q19" s="2" t="s">
        <v>3788</v>
      </c>
      <c r="R19" s="2" t="s">
        <v>3659</v>
      </c>
      <c r="S19" s="2" t="s">
        <v>861</v>
      </c>
      <c r="T19" s="2" t="s">
        <v>333</v>
      </c>
      <c r="U19" s="2" t="s">
        <v>3332</v>
      </c>
      <c r="V19" s="2" t="s">
        <v>43</v>
      </c>
      <c r="W19" s="2" t="s">
        <v>42</v>
      </c>
      <c r="X19" s="2"/>
      <c r="Y19" s="4"/>
    </row>
    <row r="20" spans="1:25" x14ac:dyDescent="0.25">
      <c r="A20" s="2">
        <v>2016</v>
      </c>
      <c r="B20" s="2">
        <v>403</v>
      </c>
      <c r="C20" s="2" t="s">
        <v>3782</v>
      </c>
      <c r="D20" s="2" t="s">
        <v>3783</v>
      </c>
      <c r="E20" s="2" t="s">
        <v>3784</v>
      </c>
      <c r="F20" s="2" t="s">
        <v>2648</v>
      </c>
      <c r="G20" s="2" t="s">
        <v>2649</v>
      </c>
      <c r="H20" s="2"/>
      <c r="I20" s="2" t="s">
        <v>815</v>
      </c>
      <c r="J20" s="2" t="s">
        <v>291</v>
      </c>
      <c r="K20" s="2" t="s">
        <v>3785</v>
      </c>
      <c r="L20" s="3">
        <v>42397</v>
      </c>
      <c r="M20" s="2" t="s">
        <v>3786</v>
      </c>
      <c r="N20" s="2" t="s">
        <v>3787</v>
      </c>
      <c r="O20" s="2" t="s">
        <v>35</v>
      </c>
      <c r="P20" s="2" t="s">
        <v>3774</v>
      </c>
      <c r="Q20" s="2" t="s">
        <v>3797</v>
      </c>
      <c r="R20" s="2" t="s">
        <v>3659</v>
      </c>
      <c r="S20" s="2" t="s">
        <v>861</v>
      </c>
      <c r="T20" s="2" t="s">
        <v>333</v>
      </c>
      <c r="U20" s="2" t="s">
        <v>3332</v>
      </c>
      <c r="V20" s="2" t="s">
        <v>43</v>
      </c>
      <c r="W20" s="2" t="s">
        <v>42</v>
      </c>
      <c r="X20" s="2"/>
      <c r="Y20" s="4"/>
    </row>
    <row r="21" spans="1:25" x14ac:dyDescent="0.25">
      <c r="A21" s="2">
        <v>2014</v>
      </c>
      <c r="B21" s="2">
        <v>157</v>
      </c>
      <c r="C21" s="2" t="s">
        <v>2125</v>
      </c>
      <c r="D21" s="2" t="s">
        <v>2126</v>
      </c>
      <c r="E21" s="2" t="s">
        <v>2127</v>
      </c>
      <c r="F21" s="2" t="s">
        <v>1967</v>
      </c>
      <c r="G21" s="2" t="s">
        <v>1968</v>
      </c>
      <c r="H21" s="2"/>
      <c r="I21" s="2" t="s">
        <v>488</v>
      </c>
      <c r="J21" s="2" t="s">
        <v>206</v>
      </c>
      <c r="K21" s="2" t="s">
        <v>2128</v>
      </c>
      <c r="L21" s="3">
        <v>41813</v>
      </c>
      <c r="M21" s="2" t="s">
        <v>2129</v>
      </c>
      <c r="N21" s="2" t="s">
        <v>1231</v>
      </c>
      <c r="O21" s="2" t="s">
        <v>2130</v>
      </c>
      <c r="P21" s="2" t="s">
        <v>2131</v>
      </c>
      <c r="Q21" s="2" t="s">
        <v>2132</v>
      </c>
      <c r="R21" s="2" t="s">
        <v>2133</v>
      </c>
      <c r="S21" s="2" t="s">
        <v>332</v>
      </c>
      <c r="T21" s="2" t="s">
        <v>333</v>
      </c>
      <c r="U21" s="2" t="s">
        <v>41</v>
      </c>
      <c r="V21" s="2" t="s">
        <v>42</v>
      </c>
      <c r="W21" s="2" t="s">
        <v>43</v>
      </c>
      <c r="X21" s="2"/>
      <c r="Y21" s="4"/>
    </row>
    <row r="22" spans="1:25" x14ac:dyDescent="0.25">
      <c r="A22" s="2">
        <v>2011</v>
      </c>
      <c r="B22" s="2">
        <v>770</v>
      </c>
      <c r="C22" s="2" t="s">
        <v>1193</v>
      </c>
      <c r="D22" s="2" t="s">
        <v>1194</v>
      </c>
      <c r="E22" s="2" t="s">
        <v>1195</v>
      </c>
      <c r="F22" s="2" t="s">
        <v>813</v>
      </c>
      <c r="G22" s="2" t="s">
        <v>814</v>
      </c>
      <c r="H22" s="2"/>
      <c r="I22" s="2" t="s">
        <v>815</v>
      </c>
      <c r="J22" s="2" t="s">
        <v>50</v>
      </c>
      <c r="K22" s="2" t="s">
        <v>1196</v>
      </c>
      <c r="L22" s="3">
        <v>40631</v>
      </c>
      <c r="M22" s="2" t="s">
        <v>1197</v>
      </c>
      <c r="N22" s="2" t="s">
        <v>1198</v>
      </c>
      <c r="O22" s="2" t="s">
        <v>1199</v>
      </c>
      <c r="P22" s="2" t="s">
        <v>1204</v>
      </c>
      <c r="Q22" s="2" t="s">
        <v>1201</v>
      </c>
      <c r="R22" s="2" t="s">
        <v>1205</v>
      </c>
      <c r="S22" s="2" t="s">
        <v>332</v>
      </c>
      <c r="T22" s="2" t="s">
        <v>333</v>
      </c>
      <c r="U22" s="2" t="s">
        <v>41</v>
      </c>
      <c r="V22" s="2" t="s">
        <v>42</v>
      </c>
      <c r="W22" s="2" t="s">
        <v>43</v>
      </c>
      <c r="X22" s="2"/>
      <c r="Y22" s="4"/>
    </row>
    <row r="23" spans="1:25" hidden="1" x14ac:dyDescent="0.25">
      <c r="A23" s="2">
        <v>2011</v>
      </c>
      <c r="B23" s="2">
        <v>1179</v>
      </c>
      <c r="C23" s="2" t="s">
        <v>1040</v>
      </c>
      <c r="D23" s="2" t="s">
        <v>1041</v>
      </c>
      <c r="E23" s="2" t="s">
        <v>1042</v>
      </c>
      <c r="F23" s="2" t="s">
        <v>177</v>
      </c>
      <c r="G23" s="2" t="s">
        <v>584</v>
      </c>
      <c r="H23" s="2"/>
      <c r="I23" s="2" t="s">
        <v>104</v>
      </c>
      <c r="J23" s="2" t="s">
        <v>50</v>
      </c>
      <c r="K23" s="2" t="s">
        <v>1043</v>
      </c>
      <c r="L23" s="3">
        <v>40732</v>
      </c>
      <c r="M23" s="2" t="s">
        <v>950</v>
      </c>
      <c r="N23" s="2" t="s">
        <v>1241</v>
      </c>
      <c r="O23" s="2" t="s">
        <v>1249</v>
      </c>
      <c r="P23" s="2" t="s">
        <v>1250</v>
      </c>
      <c r="Q23" s="2" t="s">
        <v>1251</v>
      </c>
      <c r="R23" s="2" t="s">
        <v>1252</v>
      </c>
      <c r="S23" s="2" t="s">
        <v>332</v>
      </c>
      <c r="T23" s="2" t="s">
        <v>333</v>
      </c>
      <c r="U23" s="2" t="s">
        <v>41</v>
      </c>
      <c r="V23" s="2" t="s">
        <v>42</v>
      </c>
      <c r="W23" s="2" t="s">
        <v>43</v>
      </c>
      <c r="X23" s="2" t="s">
        <v>1253</v>
      </c>
      <c r="Y23" s="4"/>
    </row>
    <row r="24" spans="1:25" hidden="1" x14ac:dyDescent="0.25">
      <c r="A24" s="2">
        <v>2011</v>
      </c>
      <c r="B24" s="2">
        <v>1182</v>
      </c>
      <c r="C24" s="2" t="s">
        <v>1040</v>
      </c>
      <c r="D24" s="2" t="s">
        <v>1041</v>
      </c>
      <c r="E24" s="2" t="s">
        <v>1042</v>
      </c>
      <c r="F24" s="2" t="s">
        <v>177</v>
      </c>
      <c r="G24" s="2" t="s">
        <v>584</v>
      </c>
      <c r="H24" s="2"/>
      <c r="I24" s="2" t="s">
        <v>104</v>
      </c>
      <c r="J24" s="2" t="s">
        <v>31</v>
      </c>
      <c r="K24" s="2" t="s">
        <v>1045</v>
      </c>
      <c r="L24" s="3">
        <v>40732</v>
      </c>
      <c r="M24" s="2" t="s">
        <v>950</v>
      </c>
      <c r="N24" s="2" t="s">
        <v>1241</v>
      </c>
      <c r="O24" s="2" t="s">
        <v>1249</v>
      </c>
      <c r="P24" s="2" t="s">
        <v>1250</v>
      </c>
      <c r="Q24" s="2" t="s">
        <v>1255</v>
      </c>
      <c r="R24" s="2" t="s">
        <v>1252</v>
      </c>
      <c r="S24" s="2" t="s">
        <v>332</v>
      </c>
      <c r="T24" s="2" t="s">
        <v>333</v>
      </c>
      <c r="U24" s="2" t="s">
        <v>41</v>
      </c>
      <c r="V24" s="2" t="s">
        <v>42</v>
      </c>
      <c r="W24" s="2" t="s">
        <v>43</v>
      </c>
      <c r="X24" s="2" t="s">
        <v>1256</v>
      </c>
      <c r="Y24" s="4"/>
    </row>
    <row r="25" spans="1:25" x14ac:dyDescent="0.25">
      <c r="A25" s="2">
        <v>2015</v>
      </c>
      <c r="B25" s="2">
        <v>133</v>
      </c>
      <c r="C25" s="2" t="s">
        <v>1641</v>
      </c>
      <c r="D25" s="2" t="s">
        <v>1642</v>
      </c>
      <c r="E25" s="2" t="s">
        <v>1643</v>
      </c>
      <c r="F25" s="2" t="s">
        <v>868</v>
      </c>
      <c r="G25" s="2" t="s">
        <v>869</v>
      </c>
      <c r="H25" s="2"/>
      <c r="I25" s="2" t="s">
        <v>393</v>
      </c>
      <c r="J25" s="2" t="s">
        <v>206</v>
      </c>
      <c r="K25" s="2" t="s">
        <v>1705</v>
      </c>
      <c r="L25" s="3">
        <v>42024</v>
      </c>
      <c r="M25" s="2" t="s">
        <v>1645</v>
      </c>
      <c r="N25" s="2" t="s">
        <v>1231</v>
      </c>
      <c r="O25" s="2" t="s">
        <v>1664</v>
      </c>
      <c r="P25" s="2" t="s">
        <v>3361</v>
      </c>
      <c r="Q25" s="2" t="s">
        <v>3362</v>
      </c>
      <c r="R25" s="2" t="s">
        <v>3364</v>
      </c>
      <c r="S25" s="2" t="s">
        <v>332</v>
      </c>
      <c r="T25" s="2" t="s">
        <v>333</v>
      </c>
      <c r="U25" s="2" t="s">
        <v>3332</v>
      </c>
      <c r="V25" s="2" t="s">
        <v>42</v>
      </c>
      <c r="W25" s="2" t="s">
        <v>43</v>
      </c>
      <c r="X25" s="2" t="s">
        <v>3339</v>
      </c>
      <c r="Y25" s="4"/>
    </row>
    <row r="26" spans="1:25" x14ac:dyDescent="0.25">
      <c r="A26" s="2">
        <v>2015</v>
      </c>
      <c r="B26" s="2">
        <v>174</v>
      </c>
      <c r="C26" s="2" t="s">
        <v>1641</v>
      </c>
      <c r="D26" s="2" t="s">
        <v>1642</v>
      </c>
      <c r="E26" s="2" t="s">
        <v>1643</v>
      </c>
      <c r="F26" s="2" t="s">
        <v>868</v>
      </c>
      <c r="G26" s="2" t="s">
        <v>869</v>
      </c>
      <c r="H26" s="2"/>
      <c r="I26" s="2" t="s">
        <v>393</v>
      </c>
      <c r="J26" s="2" t="s">
        <v>206</v>
      </c>
      <c r="K26" s="2" t="s">
        <v>1705</v>
      </c>
      <c r="L26" s="3">
        <v>42025</v>
      </c>
      <c r="M26" s="2" t="s">
        <v>1645</v>
      </c>
      <c r="N26" s="2" t="s">
        <v>1231</v>
      </c>
      <c r="O26" s="2" t="s">
        <v>1664</v>
      </c>
      <c r="P26" s="2" t="s">
        <v>3361</v>
      </c>
      <c r="Q26" s="2" t="s">
        <v>3362</v>
      </c>
      <c r="R26" s="2" t="s">
        <v>3364</v>
      </c>
      <c r="S26" s="2" t="s">
        <v>332</v>
      </c>
      <c r="T26" s="2" t="s">
        <v>333</v>
      </c>
      <c r="U26" s="2" t="s">
        <v>3332</v>
      </c>
      <c r="V26" s="2" t="s">
        <v>42</v>
      </c>
      <c r="W26" s="2" t="s">
        <v>43</v>
      </c>
      <c r="X26" s="2" t="s">
        <v>3339</v>
      </c>
      <c r="Y26" s="4"/>
    </row>
    <row r="27" spans="1:25" x14ac:dyDescent="0.25">
      <c r="A27" s="2">
        <v>2015</v>
      </c>
      <c r="B27" s="2">
        <v>178</v>
      </c>
      <c r="C27" s="2" t="s">
        <v>1641</v>
      </c>
      <c r="D27" s="2" t="s">
        <v>1642</v>
      </c>
      <c r="E27" s="2" t="s">
        <v>1643</v>
      </c>
      <c r="F27" s="2" t="s">
        <v>868</v>
      </c>
      <c r="G27" s="2" t="s">
        <v>869</v>
      </c>
      <c r="H27" s="2"/>
      <c r="I27" s="2" t="s">
        <v>393</v>
      </c>
      <c r="J27" s="2" t="s">
        <v>206</v>
      </c>
      <c r="K27" s="2" t="s">
        <v>1705</v>
      </c>
      <c r="L27" s="3">
        <v>42026</v>
      </c>
      <c r="M27" s="2" t="s">
        <v>1645</v>
      </c>
      <c r="N27" s="2" t="s">
        <v>1231</v>
      </c>
      <c r="O27" s="2" t="s">
        <v>1664</v>
      </c>
      <c r="P27" s="2" t="s">
        <v>3361</v>
      </c>
      <c r="Q27" s="2" t="s">
        <v>3362</v>
      </c>
      <c r="R27" s="2" t="s">
        <v>3364</v>
      </c>
      <c r="S27" s="2" t="s">
        <v>332</v>
      </c>
      <c r="T27" s="2" t="s">
        <v>333</v>
      </c>
      <c r="U27" s="2" t="s">
        <v>3332</v>
      </c>
      <c r="V27" s="2" t="s">
        <v>42</v>
      </c>
      <c r="W27" s="2" t="s">
        <v>43</v>
      </c>
      <c r="X27" s="2" t="s">
        <v>3339</v>
      </c>
      <c r="Y27" s="4"/>
    </row>
    <row r="28" spans="1:25" x14ac:dyDescent="0.25">
      <c r="A28" s="2">
        <v>2016</v>
      </c>
      <c r="B28" s="2">
        <v>405</v>
      </c>
      <c r="C28" s="2" t="s">
        <v>1641</v>
      </c>
      <c r="D28" s="2" t="s">
        <v>1642</v>
      </c>
      <c r="E28" s="2" t="s">
        <v>1643</v>
      </c>
      <c r="F28" s="2" t="s">
        <v>868</v>
      </c>
      <c r="G28" s="2" t="s">
        <v>869</v>
      </c>
      <c r="H28" s="2"/>
      <c r="I28" s="2" t="s">
        <v>393</v>
      </c>
      <c r="J28" s="2" t="s">
        <v>206</v>
      </c>
      <c r="K28" s="2" t="s">
        <v>1705</v>
      </c>
      <c r="L28" s="3">
        <v>42376</v>
      </c>
      <c r="M28" s="2" t="s">
        <v>1645</v>
      </c>
      <c r="N28" s="2" t="s">
        <v>1231</v>
      </c>
      <c r="O28" s="2" t="s">
        <v>1664</v>
      </c>
      <c r="P28" s="2" t="s">
        <v>3361</v>
      </c>
      <c r="Q28" s="2" t="s">
        <v>3800</v>
      </c>
      <c r="R28" s="2" t="s">
        <v>3801</v>
      </c>
      <c r="S28" s="2" t="s">
        <v>332</v>
      </c>
      <c r="T28" s="2" t="s">
        <v>333</v>
      </c>
      <c r="U28" s="2" t="s">
        <v>3332</v>
      </c>
      <c r="V28" s="2" t="s">
        <v>43</v>
      </c>
      <c r="W28" s="2" t="s">
        <v>42</v>
      </c>
      <c r="X28" s="2"/>
      <c r="Y28" s="4"/>
    </row>
    <row r="29" spans="1:25" x14ac:dyDescent="0.25">
      <c r="A29" s="2">
        <v>2015</v>
      </c>
      <c r="B29" s="2">
        <v>181</v>
      </c>
      <c r="C29" s="2" t="s">
        <v>3353</v>
      </c>
      <c r="D29" s="2" t="s">
        <v>3354</v>
      </c>
      <c r="E29" s="2" t="s">
        <v>3355</v>
      </c>
      <c r="F29" s="2" t="s">
        <v>2648</v>
      </c>
      <c r="G29" s="2" t="s">
        <v>2649</v>
      </c>
      <c r="H29" s="2"/>
      <c r="I29" s="2" t="s">
        <v>815</v>
      </c>
      <c r="J29" s="2" t="s">
        <v>203</v>
      </c>
      <c r="K29" s="2" t="s">
        <v>2238</v>
      </c>
      <c r="L29" s="3">
        <v>42142</v>
      </c>
      <c r="M29" s="2" t="s">
        <v>3365</v>
      </c>
      <c r="N29" s="2" t="s">
        <v>3366</v>
      </c>
      <c r="O29" s="2" t="s">
        <v>3367</v>
      </c>
      <c r="P29" s="2" t="s">
        <v>3368</v>
      </c>
      <c r="Q29" s="2" t="s">
        <v>3369</v>
      </c>
      <c r="R29" s="2" t="s">
        <v>3370</v>
      </c>
      <c r="S29" s="2" t="s">
        <v>2180</v>
      </c>
      <c r="T29" s="2" t="s">
        <v>333</v>
      </c>
      <c r="U29" s="2" t="s">
        <v>3332</v>
      </c>
      <c r="V29" s="2" t="s">
        <v>42</v>
      </c>
      <c r="W29" s="2" t="s">
        <v>43</v>
      </c>
      <c r="X29" s="2"/>
      <c r="Y29" s="4"/>
    </row>
    <row r="30" spans="1:25" x14ac:dyDescent="0.25">
      <c r="A30" s="2">
        <v>2015</v>
      </c>
      <c r="B30" s="2">
        <v>221</v>
      </c>
      <c r="C30" s="2" t="s">
        <v>2261</v>
      </c>
      <c r="D30" s="2" t="s">
        <v>2262</v>
      </c>
      <c r="E30" s="2" t="s">
        <v>2263</v>
      </c>
      <c r="F30" s="2" t="s">
        <v>2264</v>
      </c>
      <c r="G30" s="2" t="s">
        <v>2265</v>
      </c>
      <c r="H30" s="2"/>
      <c r="I30" s="2" t="s">
        <v>153</v>
      </c>
      <c r="J30" s="2" t="s">
        <v>31</v>
      </c>
      <c r="K30" s="2" t="s">
        <v>2266</v>
      </c>
      <c r="L30" s="3">
        <v>42020</v>
      </c>
      <c r="M30" s="2" t="s">
        <v>3371</v>
      </c>
      <c r="N30" s="2" t="s">
        <v>795</v>
      </c>
      <c r="O30" s="2" t="s">
        <v>3372</v>
      </c>
      <c r="P30" s="2" t="s">
        <v>2552</v>
      </c>
      <c r="Q30" s="2" t="s">
        <v>3373</v>
      </c>
      <c r="R30" s="2" t="s">
        <v>2995</v>
      </c>
      <c r="S30" s="2" t="s">
        <v>2180</v>
      </c>
      <c r="T30" s="2" t="s">
        <v>333</v>
      </c>
      <c r="U30" s="2" t="s">
        <v>3332</v>
      </c>
      <c r="V30" s="2" t="s">
        <v>42</v>
      </c>
      <c r="W30" s="2" t="s">
        <v>43</v>
      </c>
      <c r="X30" s="2" t="s">
        <v>3374</v>
      </c>
      <c r="Y30" s="4"/>
    </row>
    <row r="31" spans="1:25" x14ac:dyDescent="0.25">
      <c r="A31" s="2">
        <v>2014</v>
      </c>
      <c r="B31" s="2">
        <v>161</v>
      </c>
      <c r="C31" s="2" t="s">
        <v>2098</v>
      </c>
      <c r="D31" s="2" t="s">
        <v>2099</v>
      </c>
      <c r="E31" s="2" t="s">
        <v>2100</v>
      </c>
      <c r="F31" s="2" t="s">
        <v>1610</v>
      </c>
      <c r="G31" s="2" t="s">
        <v>1968</v>
      </c>
      <c r="H31" s="2"/>
      <c r="I31" s="2" t="s">
        <v>393</v>
      </c>
      <c r="J31" s="2" t="s">
        <v>111</v>
      </c>
      <c r="K31" s="2" t="s">
        <v>2134</v>
      </c>
      <c r="L31" s="3">
        <v>41988</v>
      </c>
      <c r="M31" s="2" t="s">
        <v>2102</v>
      </c>
      <c r="N31" s="2" t="s">
        <v>1613</v>
      </c>
      <c r="O31" s="2" t="s">
        <v>1664</v>
      </c>
      <c r="P31" s="2" t="s">
        <v>2103</v>
      </c>
      <c r="Q31" s="2" t="s">
        <v>2135</v>
      </c>
      <c r="R31" s="2" t="s">
        <v>2136</v>
      </c>
      <c r="S31" s="2" t="s">
        <v>332</v>
      </c>
      <c r="T31" s="2" t="s">
        <v>333</v>
      </c>
      <c r="U31" s="2" t="s">
        <v>41</v>
      </c>
      <c r="V31" s="2" t="s">
        <v>42</v>
      </c>
      <c r="W31" s="2" t="s">
        <v>43</v>
      </c>
      <c r="X31" s="2"/>
      <c r="Y31" s="4"/>
    </row>
    <row r="32" spans="1:25" x14ac:dyDescent="0.25">
      <c r="A32" s="2">
        <v>2014</v>
      </c>
      <c r="B32" s="2">
        <v>224</v>
      </c>
      <c r="C32" s="2" t="s">
        <v>2098</v>
      </c>
      <c r="D32" s="2" t="s">
        <v>2099</v>
      </c>
      <c r="E32" s="2" t="s">
        <v>2100</v>
      </c>
      <c r="F32" s="2" t="s">
        <v>1610</v>
      </c>
      <c r="G32" s="2" t="s">
        <v>1968</v>
      </c>
      <c r="H32" s="2"/>
      <c r="I32" s="2" t="s">
        <v>393</v>
      </c>
      <c r="J32" s="2" t="s">
        <v>111</v>
      </c>
      <c r="K32" s="2" t="s">
        <v>2134</v>
      </c>
      <c r="L32" s="3">
        <v>41989</v>
      </c>
      <c r="M32" s="2" t="s">
        <v>2102</v>
      </c>
      <c r="N32" s="2" t="s">
        <v>1613</v>
      </c>
      <c r="O32" s="2" t="s">
        <v>1664</v>
      </c>
      <c r="P32" s="2" t="s">
        <v>2103</v>
      </c>
      <c r="Q32" s="2" t="s">
        <v>2135</v>
      </c>
      <c r="R32" s="2" t="s">
        <v>2136</v>
      </c>
      <c r="S32" s="2" t="s">
        <v>332</v>
      </c>
      <c r="T32" s="2" t="s">
        <v>333</v>
      </c>
      <c r="U32" s="2" t="s">
        <v>41</v>
      </c>
      <c r="V32" s="2" t="s">
        <v>42</v>
      </c>
      <c r="W32" s="2" t="s">
        <v>43</v>
      </c>
      <c r="X32" s="2"/>
      <c r="Y32" s="4"/>
    </row>
    <row r="33" spans="1:25" x14ac:dyDescent="0.25">
      <c r="A33" s="2">
        <v>2014</v>
      </c>
      <c r="B33" s="2">
        <v>228</v>
      </c>
      <c r="C33" s="2" t="s">
        <v>2098</v>
      </c>
      <c r="D33" s="2" t="s">
        <v>2099</v>
      </c>
      <c r="E33" s="2" t="s">
        <v>2100</v>
      </c>
      <c r="F33" s="2" t="s">
        <v>1610</v>
      </c>
      <c r="G33" s="2" t="s">
        <v>1968</v>
      </c>
      <c r="H33" s="2"/>
      <c r="I33" s="2" t="s">
        <v>393</v>
      </c>
      <c r="J33" s="2" t="s">
        <v>111</v>
      </c>
      <c r="K33" s="2" t="s">
        <v>2134</v>
      </c>
      <c r="L33" s="3">
        <v>41990</v>
      </c>
      <c r="M33" s="2" t="s">
        <v>2102</v>
      </c>
      <c r="N33" s="2" t="s">
        <v>1613</v>
      </c>
      <c r="O33" s="2" t="s">
        <v>1664</v>
      </c>
      <c r="P33" s="2" t="s">
        <v>2103</v>
      </c>
      <c r="Q33" s="2" t="s">
        <v>2135</v>
      </c>
      <c r="R33" s="2" t="s">
        <v>2136</v>
      </c>
      <c r="S33" s="2" t="s">
        <v>332</v>
      </c>
      <c r="T33" s="2" t="s">
        <v>333</v>
      </c>
      <c r="U33" s="2" t="s">
        <v>41</v>
      </c>
      <c r="V33" s="2" t="s">
        <v>42</v>
      </c>
      <c r="W33" s="2" t="s">
        <v>43</v>
      </c>
      <c r="X33" s="2"/>
      <c r="Y33" s="4"/>
    </row>
    <row r="34" spans="1:25" x14ac:dyDescent="0.25">
      <c r="A34" s="2">
        <v>2014</v>
      </c>
      <c r="B34" s="2">
        <v>236</v>
      </c>
      <c r="C34" s="2" t="s">
        <v>2098</v>
      </c>
      <c r="D34" s="2" t="s">
        <v>2099</v>
      </c>
      <c r="E34" s="2" t="s">
        <v>2100</v>
      </c>
      <c r="F34" s="2" t="s">
        <v>1610</v>
      </c>
      <c r="G34" s="2" t="s">
        <v>1968</v>
      </c>
      <c r="H34" s="2"/>
      <c r="I34" s="2" t="s">
        <v>393</v>
      </c>
      <c r="J34" s="2" t="s">
        <v>291</v>
      </c>
      <c r="K34" s="2" t="s">
        <v>2207</v>
      </c>
      <c r="L34" s="3">
        <v>41988</v>
      </c>
      <c r="M34" s="2" t="s">
        <v>2102</v>
      </c>
      <c r="N34" s="2" t="s">
        <v>1613</v>
      </c>
      <c r="O34" s="2" t="s">
        <v>1664</v>
      </c>
      <c r="P34" s="2" t="s">
        <v>2103</v>
      </c>
      <c r="Q34" s="2" t="s">
        <v>2208</v>
      </c>
      <c r="R34" s="2" t="s">
        <v>2209</v>
      </c>
      <c r="S34" s="2" t="s">
        <v>332</v>
      </c>
      <c r="T34" s="2" t="s">
        <v>333</v>
      </c>
      <c r="U34" s="2" t="s">
        <v>41</v>
      </c>
      <c r="V34" s="2" t="s">
        <v>42</v>
      </c>
      <c r="W34" s="2" t="s">
        <v>43</v>
      </c>
      <c r="X34" s="2"/>
      <c r="Y34" s="4"/>
    </row>
    <row r="35" spans="1:25" x14ac:dyDescent="0.25">
      <c r="A35" s="2">
        <v>2014</v>
      </c>
      <c r="B35" s="2">
        <v>238</v>
      </c>
      <c r="C35" s="2" t="s">
        <v>2098</v>
      </c>
      <c r="D35" s="2" t="s">
        <v>2099</v>
      </c>
      <c r="E35" s="2" t="s">
        <v>2100</v>
      </c>
      <c r="F35" s="2" t="s">
        <v>1610</v>
      </c>
      <c r="G35" s="2" t="s">
        <v>1968</v>
      </c>
      <c r="H35" s="2"/>
      <c r="I35" s="2" t="s">
        <v>393</v>
      </c>
      <c r="J35" s="2" t="s">
        <v>291</v>
      </c>
      <c r="K35" s="2" t="s">
        <v>2207</v>
      </c>
      <c r="L35" s="3">
        <v>41989</v>
      </c>
      <c r="M35" s="2" t="s">
        <v>2102</v>
      </c>
      <c r="N35" s="2" t="s">
        <v>1613</v>
      </c>
      <c r="O35" s="2" t="s">
        <v>1664</v>
      </c>
      <c r="P35" s="2" t="s">
        <v>2103</v>
      </c>
      <c r="Q35" s="2" t="s">
        <v>2208</v>
      </c>
      <c r="R35" s="2" t="s">
        <v>2209</v>
      </c>
      <c r="S35" s="2" t="s">
        <v>332</v>
      </c>
      <c r="T35" s="2" t="s">
        <v>333</v>
      </c>
      <c r="U35" s="2" t="s">
        <v>41</v>
      </c>
      <c r="V35" s="2" t="s">
        <v>42</v>
      </c>
      <c r="W35" s="2" t="s">
        <v>43</v>
      </c>
      <c r="X35" s="2"/>
      <c r="Y35" s="4"/>
    </row>
    <row r="36" spans="1:25" x14ac:dyDescent="0.25">
      <c r="A36" s="2">
        <v>2014</v>
      </c>
      <c r="B36" s="2">
        <v>241</v>
      </c>
      <c r="C36" s="2" t="s">
        <v>2098</v>
      </c>
      <c r="D36" s="2" t="s">
        <v>2099</v>
      </c>
      <c r="E36" s="2" t="s">
        <v>2100</v>
      </c>
      <c r="F36" s="2" t="s">
        <v>1610</v>
      </c>
      <c r="G36" s="2" t="s">
        <v>1968</v>
      </c>
      <c r="H36" s="2"/>
      <c r="I36" s="2" t="s">
        <v>393</v>
      </c>
      <c r="J36" s="2" t="s">
        <v>291</v>
      </c>
      <c r="K36" s="2" t="s">
        <v>2207</v>
      </c>
      <c r="L36" s="3">
        <v>41990</v>
      </c>
      <c r="M36" s="2" t="s">
        <v>2102</v>
      </c>
      <c r="N36" s="2" t="s">
        <v>1613</v>
      </c>
      <c r="O36" s="2" t="s">
        <v>1664</v>
      </c>
      <c r="P36" s="2" t="s">
        <v>2103</v>
      </c>
      <c r="Q36" s="2" t="s">
        <v>2208</v>
      </c>
      <c r="R36" s="2" t="s">
        <v>2209</v>
      </c>
      <c r="S36" s="2" t="s">
        <v>332</v>
      </c>
      <c r="T36" s="2" t="s">
        <v>333</v>
      </c>
      <c r="U36" s="2" t="s">
        <v>41</v>
      </c>
      <c r="V36" s="2" t="s">
        <v>42</v>
      </c>
      <c r="W36" s="2" t="s">
        <v>43</v>
      </c>
      <c r="X36" s="2"/>
      <c r="Y36" s="4"/>
    </row>
    <row r="37" spans="1:25" x14ac:dyDescent="0.25">
      <c r="A37" s="2">
        <v>2014</v>
      </c>
      <c r="B37" s="2">
        <v>183</v>
      </c>
      <c r="C37" s="2" t="s">
        <v>2098</v>
      </c>
      <c r="D37" s="2" t="s">
        <v>2099</v>
      </c>
      <c r="E37" s="2" t="s">
        <v>2100</v>
      </c>
      <c r="F37" s="2" t="s">
        <v>1610</v>
      </c>
      <c r="G37" s="2" t="s">
        <v>1968</v>
      </c>
      <c r="H37" s="2"/>
      <c r="I37" s="2" t="s">
        <v>393</v>
      </c>
      <c r="J37" s="2" t="s">
        <v>340</v>
      </c>
      <c r="K37" s="2" t="s">
        <v>2140</v>
      </c>
      <c r="L37" s="3">
        <v>41990</v>
      </c>
      <c r="M37" s="2" t="s">
        <v>2102</v>
      </c>
      <c r="N37" s="2" t="s">
        <v>1613</v>
      </c>
      <c r="O37" s="2" t="s">
        <v>1664</v>
      </c>
      <c r="P37" s="2" t="s">
        <v>2103</v>
      </c>
      <c r="Q37" s="2" t="s">
        <v>2104</v>
      </c>
      <c r="R37" s="2" t="s">
        <v>2145</v>
      </c>
      <c r="S37" s="2" t="s">
        <v>332</v>
      </c>
      <c r="T37" s="2" t="s">
        <v>333</v>
      </c>
      <c r="U37" s="2" t="s">
        <v>41</v>
      </c>
      <c r="V37" s="2" t="s">
        <v>42</v>
      </c>
      <c r="W37" s="2" t="s">
        <v>43</v>
      </c>
      <c r="X37" s="2"/>
      <c r="Y37" s="4"/>
    </row>
    <row r="38" spans="1:25" x14ac:dyDescent="0.25">
      <c r="A38" s="2">
        <v>2014</v>
      </c>
      <c r="B38" s="2">
        <v>245</v>
      </c>
      <c r="C38" s="2" t="s">
        <v>2098</v>
      </c>
      <c r="D38" s="2" t="s">
        <v>2099</v>
      </c>
      <c r="E38" s="2" t="s">
        <v>2100</v>
      </c>
      <c r="F38" s="2" t="s">
        <v>1610</v>
      </c>
      <c r="G38" s="2" t="s">
        <v>1968</v>
      </c>
      <c r="H38" s="2"/>
      <c r="I38" s="2" t="s">
        <v>393</v>
      </c>
      <c r="J38" s="2" t="s">
        <v>206</v>
      </c>
      <c r="K38" s="2" t="s">
        <v>2219</v>
      </c>
      <c r="L38" s="3">
        <v>41988</v>
      </c>
      <c r="M38" s="2" t="s">
        <v>2102</v>
      </c>
      <c r="N38" s="2" t="s">
        <v>1613</v>
      </c>
      <c r="O38" s="2" t="s">
        <v>1664</v>
      </c>
      <c r="P38" s="2" t="s">
        <v>2103</v>
      </c>
      <c r="Q38" s="2" t="s">
        <v>2111</v>
      </c>
      <c r="R38" s="2" t="s">
        <v>2145</v>
      </c>
      <c r="S38" s="2" t="s">
        <v>332</v>
      </c>
      <c r="T38" s="2" t="s">
        <v>333</v>
      </c>
      <c r="U38" s="2" t="s">
        <v>41</v>
      </c>
      <c r="V38" s="2" t="s">
        <v>42</v>
      </c>
      <c r="W38" s="2" t="s">
        <v>43</v>
      </c>
      <c r="X38" s="2"/>
      <c r="Y38" s="4"/>
    </row>
    <row r="39" spans="1:25" x14ac:dyDescent="0.25">
      <c r="A39" s="2">
        <v>2014</v>
      </c>
      <c r="B39" s="2">
        <v>248</v>
      </c>
      <c r="C39" s="2" t="s">
        <v>2098</v>
      </c>
      <c r="D39" s="2" t="s">
        <v>2099</v>
      </c>
      <c r="E39" s="2" t="s">
        <v>2100</v>
      </c>
      <c r="F39" s="2" t="s">
        <v>1610</v>
      </c>
      <c r="G39" s="2" t="s">
        <v>1968</v>
      </c>
      <c r="H39" s="2"/>
      <c r="I39" s="2" t="s">
        <v>393</v>
      </c>
      <c r="J39" s="2" t="s">
        <v>340</v>
      </c>
      <c r="K39" s="2" t="s">
        <v>2140</v>
      </c>
      <c r="L39" s="3">
        <v>41988</v>
      </c>
      <c r="M39" s="2" t="s">
        <v>2102</v>
      </c>
      <c r="N39" s="2" t="s">
        <v>1613</v>
      </c>
      <c r="O39" s="2" t="s">
        <v>1664</v>
      </c>
      <c r="P39" s="2" t="s">
        <v>2103</v>
      </c>
      <c r="Q39" s="2" t="s">
        <v>2104</v>
      </c>
      <c r="R39" s="2" t="s">
        <v>2145</v>
      </c>
      <c r="S39" s="2" t="s">
        <v>332</v>
      </c>
      <c r="T39" s="2" t="s">
        <v>333</v>
      </c>
      <c r="U39" s="2" t="s">
        <v>41</v>
      </c>
      <c r="V39" s="2" t="s">
        <v>42</v>
      </c>
      <c r="W39" s="2" t="s">
        <v>43</v>
      </c>
      <c r="X39" s="2"/>
      <c r="Y39" s="4"/>
    </row>
    <row r="40" spans="1:25" x14ac:dyDescent="0.25">
      <c r="A40" s="2">
        <v>2014</v>
      </c>
      <c r="B40" s="2">
        <v>250</v>
      </c>
      <c r="C40" s="2" t="s">
        <v>2098</v>
      </c>
      <c r="D40" s="2" t="s">
        <v>2099</v>
      </c>
      <c r="E40" s="2" t="s">
        <v>2100</v>
      </c>
      <c r="F40" s="2" t="s">
        <v>1610</v>
      </c>
      <c r="G40" s="2" t="s">
        <v>1968</v>
      </c>
      <c r="H40" s="2"/>
      <c r="I40" s="2" t="s">
        <v>393</v>
      </c>
      <c r="J40" s="2" t="s">
        <v>206</v>
      </c>
      <c r="K40" s="2" t="s">
        <v>2219</v>
      </c>
      <c r="L40" s="3">
        <v>41989</v>
      </c>
      <c r="M40" s="2" t="s">
        <v>2102</v>
      </c>
      <c r="N40" s="2" t="s">
        <v>1613</v>
      </c>
      <c r="O40" s="2" t="s">
        <v>1664</v>
      </c>
      <c r="P40" s="2" t="s">
        <v>2103</v>
      </c>
      <c r="Q40" s="2" t="s">
        <v>2111</v>
      </c>
      <c r="R40" s="2" t="s">
        <v>2145</v>
      </c>
      <c r="S40" s="2" t="s">
        <v>332</v>
      </c>
      <c r="T40" s="2" t="s">
        <v>333</v>
      </c>
      <c r="U40" s="2" t="s">
        <v>41</v>
      </c>
      <c r="V40" s="2" t="s">
        <v>42</v>
      </c>
      <c r="W40" s="2" t="s">
        <v>43</v>
      </c>
      <c r="X40" s="2"/>
      <c r="Y40" s="4"/>
    </row>
    <row r="41" spans="1:25" x14ac:dyDescent="0.25">
      <c r="A41" s="2">
        <v>2014</v>
      </c>
      <c r="B41" s="2">
        <v>254</v>
      </c>
      <c r="C41" s="2" t="s">
        <v>2098</v>
      </c>
      <c r="D41" s="2" t="s">
        <v>2099</v>
      </c>
      <c r="E41" s="2" t="s">
        <v>2100</v>
      </c>
      <c r="F41" s="2" t="s">
        <v>1610</v>
      </c>
      <c r="G41" s="2" t="s">
        <v>1968</v>
      </c>
      <c r="H41" s="2"/>
      <c r="I41" s="2" t="s">
        <v>393</v>
      </c>
      <c r="J41" s="2" t="s">
        <v>340</v>
      </c>
      <c r="K41" s="2" t="s">
        <v>2140</v>
      </c>
      <c r="L41" s="3">
        <v>41989</v>
      </c>
      <c r="M41" s="2" t="s">
        <v>2102</v>
      </c>
      <c r="N41" s="2" t="s">
        <v>1613</v>
      </c>
      <c r="O41" s="2" t="s">
        <v>1664</v>
      </c>
      <c r="P41" s="2" t="s">
        <v>2103</v>
      </c>
      <c r="Q41" s="2" t="s">
        <v>2104</v>
      </c>
      <c r="R41" s="2" t="s">
        <v>2145</v>
      </c>
      <c r="S41" s="2" t="s">
        <v>332</v>
      </c>
      <c r="T41" s="2" t="s">
        <v>333</v>
      </c>
      <c r="U41" s="2" t="s">
        <v>41</v>
      </c>
      <c r="V41" s="2" t="s">
        <v>42</v>
      </c>
      <c r="W41" s="2" t="s">
        <v>43</v>
      </c>
      <c r="X41" s="2"/>
      <c r="Y41" s="4"/>
    </row>
    <row r="42" spans="1:25" x14ac:dyDescent="0.25">
      <c r="A42" s="2">
        <v>2014</v>
      </c>
      <c r="B42" s="2">
        <v>257</v>
      </c>
      <c r="C42" s="2" t="s">
        <v>2098</v>
      </c>
      <c r="D42" s="2" t="s">
        <v>2099</v>
      </c>
      <c r="E42" s="2" t="s">
        <v>2100</v>
      </c>
      <c r="F42" s="2" t="s">
        <v>1610</v>
      </c>
      <c r="G42" s="2" t="s">
        <v>1968</v>
      </c>
      <c r="H42" s="2"/>
      <c r="I42" s="2" t="s">
        <v>393</v>
      </c>
      <c r="J42" s="2" t="s">
        <v>206</v>
      </c>
      <c r="K42" s="2" t="s">
        <v>2219</v>
      </c>
      <c r="L42" s="3">
        <v>41990</v>
      </c>
      <c r="M42" s="2" t="s">
        <v>2102</v>
      </c>
      <c r="N42" s="2" t="s">
        <v>1613</v>
      </c>
      <c r="O42" s="2" t="s">
        <v>1664</v>
      </c>
      <c r="P42" s="2" t="s">
        <v>2103</v>
      </c>
      <c r="Q42" s="2" t="s">
        <v>2111</v>
      </c>
      <c r="R42" s="2" t="s">
        <v>2145</v>
      </c>
      <c r="S42" s="2" t="s">
        <v>332</v>
      </c>
      <c r="T42" s="2" t="s">
        <v>333</v>
      </c>
      <c r="U42" s="2" t="s">
        <v>41</v>
      </c>
      <c r="V42" s="2" t="s">
        <v>42</v>
      </c>
      <c r="W42" s="2" t="s">
        <v>43</v>
      </c>
      <c r="X42" s="2"/>
      <c r="Y42" s="4"/>
    </row>
    <row r="43" spans="1:25" x14ac:dyDescent="0.25">
      <c r="A43" s="2">
        <v>2014</v>
      </c>
      <c r="B43" s="2">
        <v>185</v>
      </c>
      <c r="C43" s="2" t="s">
        <v>2098</v>
      </c>
      <c r="D43" s="2" t="s">
        <v>2099</v>
      </c>
      <c r="E43" s="2" t="s">
        <v>2100</v>
      </c>
      <c r="F43" s="2" t="s">
        <v>1610</v>
      </c>
      <c r="G43" s="2" t="s">
        <v>1968</v>
      </c>
      <c r="H43" s="2"/>
      <c r="I43" s="2" t="s">
        <v>393</v>
      </c>
      <c r="J43" s="2" t="s">
        <v>203</v>
      </c>
      <c r="K43" s="2" t="s">
        <v>2149</v>
      </c>
      <c r="L43" s="3">
        <v>41988</v>
      </c>
      <c r="M43" s="2" t="s">
        <v>2102</v>
      </c>
      <c r="N43" s="2" t="s">
        <v>1613</v>
      </c>
      <c r="O43" s="2" t="s">
        <v>1664</v>
      </c>
      <c r="P43" s="2" t="s">
        <v>2103</v>
      </c>
      <c r="Q43" s="2" t="s">
        <v>2150</v>
      </c>
      <c r="R43" s="2" t="s">
        <v>2151</v>
      </c>
      <c r="S43" s="2" t="s">
        <v>332</v>
      </c>
      <c r="T43" s="2" t="s">
        <v>333</v>
      </c>
      <c r="U43" s="2" t="s">
        <v>41</v>
      </c>
      <c r="V43" s="2" t="s">
        <v>42</v>
      </c>
      <c r="W43" s="2" t="s">
        <v>43</v>
      </c>
      <c r="X43" s="2"/>
      <c r="Y43" s="4"/>
    </row>
    <row r="44" spans="1:25" x14ac:dyDescent="0.25">
      <c r="A44" s="2">
        <v>2014</v>
      </c>
      <c r="B44" s="2">
        <v>269</v>
      </c>
      <c r="C44" s="2" t="s">
        <v>2098</v>
      </c>
      <c r="D44" s="2" t="s">
        <v>2099</v>
      </c>
      <c r="E44" s="2" t="s">
        <v>2100</v>
      </c>
      <c r="F44" s="2" t="s">
        <v>1610</v>
      </c>
      <c r="G44" s="2" t="s">
        <v>1968</v>
      </c>
      <c r="H44" s="2"/>
      <c r="I44" s="2" t="s">
        <v>393</v>
      </c>
      <c r="J44" s="2" t="s">
        <v>203</v>
      </c>
      <c r="K44" s="2" t="s">
        <v>2149</v>
      </c>
      <c r="L44" s="3">
        <v>41989</v>
      </c>
      <c r="M44" s="2" t="s">
        <v>2102</v>
      </c>
      <c r="N44" s="2" t="s">
        <v>1613</v>
      </c>
      <c r="O44" s="2" t="s">
        <v>1664</v>
      </c>
      <c r="P44" s="2" t="s">
        <v>2103</v>
      </c>
      <c r="Q44" s="2" t="s">
        <v>2150</v>
      </c>
      <c r="R44" s="2" t="s">
        <v>2151</v>
      </c>
      <c r="S44" s="2" t="s">
        <v>332</v>
      </c>
      <c r="T44" s="2" t="s">
        <v>333</v>
      </c>
      <c r="U44" s="2" t="s">
        <v>41</v>
      </c>
      <c r="V44" s="2" t="s">
        <v>42</v>
      </c>
      <c r="W44" s="2" t="s">
        <v>43</v>
      </c>
      <c r="X44" s="2"/>
      <c r="Y44" s="4"/>
    </row>
    <row r="45" spans="1:25" x14ac:dyDescent="0.25">
      <c r="A45" s="2">
        <v>2014</v>
      </c>
      <c r="B45" s="2">
        <v>271</v>
      </c>
      <c r="C45" s="2" t="s">
        <v>2098</v>
      </c>
      <c r="D45" s="2" t="s">
        <v>2099</v>
      </c>
      <c r="E45" s="2" t="s">
        <v>2100</v>
      </c>
      <c r="F45" s="2" t="s">
        <v>1610</v>
      </c>
      <c r="G45" s="2" t="s">
        <v>1968</v>
      </c>
      <c r="H45" s="2"/>
      <c r="I45" s="2" t="s">
        <v>393</v>
      </c>
      <c r="J45" s="2" t="s">
        <v>203</v>
      </c>
      <c r="K45" s="2" t="s">
        <v>2149</v>
      </c>
      <c r="L45" s="3">
        <v>41990</v>
      </c>
      <c r="M45" s="2" t="s">
        <v>2102</v>
      </c>
      <c r="N45" s="2" t="s">
        <v>1613</v>
      </c>
      <c r="O45" s="2" t="s">
        <v>1664</v>
      </c>
      <c r="P45" s="2" t="s">
        <v>2103</v>
      </c>
      <c r="Q45" s="2" t="s">
        <v>2150</v>
      </c>
      <c r="R45" s="2" t="s">
        <v>2151</v>
      </c>
      <c r="S45" s="2" t="s">
        <v>332</v>
      </c>
      <c r="T45" s="2" t="s">
        <v>333</v>
      </c>
      <c r="U45" s="2" t="s">
        <v>41</v>
      </c>
      <c r="V45" s="2" t="s">
        <v>42</v>
      </c>
      <c r="W45" s="2" t="s">
        <v>43</v>
      </c>
      <c r="X45" s="2"/>
      <c r="Y45" s="4"/>
    </row>
    <row r="46" spans="1:25" hidden="1" x14ac:dyDescent="0.25">
      <c r="A46" s="2">
        <v>2013</v>
      </c>
      <c r="B46" s="2">
        <v>1194</v>
      </c>
      <c r="C46" s="2" t="s">
        <v>1975</v>
      </c>
      <c r="D46" s="2" t="s">
        <v>1976</v>
      </c>
      <c r="E46" s="2" t="s">
        <v>1977</v>
      </c>
      <c r="F46" s="2" t="s">
        <v>486</v>
      </c>
      <c r="G46" s="2" t="s">
        <v>487</v>
      </c>
      <c r="H46" s="2"/>
      <c r="I46" s="2" t="s">
        <v>488</v>
      </c>
      <c r="J46" s="2" t="s">
        <v>111</v>
      </c>
      <c r="K46" s="2" t="s">
        <v>1986</v>
      </c>
      <c r="L46" s="3">
        <v>41620</v>
      </c>
      <c r="M46" s="2" t="s">
        <v>1982</v>
      </c>
      <c r="N46" s="2" t="s">
        <v>1978</v>
      </c>
      <c r="O46" s="2" t="s">
        <v>1664</v>
      </c>
      <c r="P46" s="2" t="s">
        <v>1018</v>
      </c>
      <c r="Q46" s="2" t="s">
        <v>1987</v>
      </c>
      <c r="R46" s="2" t="s">
        <v>1013</v>
      </c>
      <c r="S46" s="2" t="s">
        <v>332</v>
      </c>
      <c r="T46" s="2" t="s">
        <v>333</v>
      </c>
      <c r="U46" s="2" t="s">
        <v>41</v>
      </c>
      <c r="V46" s="2" t="s">
        <v>42</v>
      </c>
      <c r="W46" s="2" t="s">
        <v>43</v>
      </c>
      <c r="X46" s="2"/>
      <c r="Y46" s="4"/>
    </row>
    <row r="47" spans="1:25" x14ac:dyDescent="0.25">
      <c r="A47" s="2">
        <v>2013</v>
      </c>
      <c r="B47" s="2">
        <v>1250</v>
      </c>
      <c r="C47" s="2" t="s">
        <v>1193</v>
      </c>
      <c r="D47" s="2" t="s">
        <v>1194</v>
      </c>
      <c r="E47" s="2" t="s">
        <v>1195</v>
      </c>
      <c r="F47" s="2" t="s">
        <v>813</v>
      </c>
      <c r="G47" s="2" t="s">
        <v>814</v>
      </c>
      <c r="H47" s="2"/>
      <c r="I47" s="2" t="s">
        <v>815</v>
      </c>
      <c r="J47" s="2" t="s">
        <v>50</v>
      </c>
      <c r="K47" s="2" t="s">
        <v>1196</v>
      </c>
      <c r="L47" s="3">
        <v>41345</v>
      </c>
      <c r="M47" s="2" t="s">
        <v>2017</v>
      </c>
      <c r="N47" s="2" t="s">
        <v>1198</v>
      </c>
      <c r="O47" s="2" t="s">
        <v>2018</v>
      </c>
      <c r="P47" s="2" t="s">
        <v>2022</v>
      </c>
      <c r="Q47" s="2" t="s">
        <v>2020</v>
      </c>
      <c r="R47" s="2" t="s">
        <v>2023</v>
      </c>
      <c r="S47" s="2" t="s">
        <v>332</v>
      </c>
      <c r="T47" s="2" t="s">
        <v>333</v>
      </c>
      <c r="U47" s="2" t="s">
        <v>41</v>
      </c>
      <c r="V47" s="2" t="s">
        <v>42</v>
      </c>
      <c r="W47" s="2" t="s">
        <v>43</v>
      </c>
      <c r="X47" s="2"/>
      <c r="Y47" s="4"/>
    </row>
    <row r="48" spans="1:25" x14ac:dyDescent="0.25">
      <c r="A48" s="2">
        <v>2014</v>
      </c>
      <c r="B48" s="2">
        <v>276</v>
      </c>
      <c r="C48" s="2" t="s">
        <v>2234</v>
      </c>
      <c r="D48" s="2" t="s">
        <v>2235</v>
      </c>
      <c r="E48" s="2" t="s">
        <v>2236</v>
      </c>
      <c r="F48" s="2" t="s">
        <v>2237</v>
      </c>
      <c r="G48" s="2" t="s">
        <v>1889</v>
      </c>
      <c r="H48" s="2"/>
      <c r="I48" s="2" t="s">
        <v>484</v>
      </c>
      <c r="J48" s="2" t="s">
        <v>111</v>
      </c>
      <c r="K48" s="2" t="s">
        <v>2238</v>
      </c>
      <c r="L48" s="3">
        <v>41963</v>
      </c>
      <c r="M48" s="2" t="s">
        <v>2239</v>
      </c>
      <c r="N48" s="2" t="s">
        <v>1656</v>
      </c>
      <c r="O48" s="2" t="s">
        <v>2240</v>
      </c>
      <c r="P48" s="2" t="s">
        <v>2241</v>
      </c>
      <c r="Q48" s="2" t="s">
        <v>2242</v>
      </c>
      <c r="R48" s="2" t="s">
        <v>1942</v>
      </c>
      <c r="S48" s="2" t="s">
        <v>332</v>
      </c>
      <c r="T48" s="2" t="s">
        <v>333</v>
      </c>
      <c r="U48" s="2" t="s">
        <v>41</v>
      </c>
      <c r="V48" s="2" t="s">
        <v>42</v>
      </c>
      <c r="W48" s="2" t="s">
        <v>43</v>
      </c>
      <c r="X48" s="2"/>
      <c r="Y48" s="4"/>
    </row>
    <row r="49" spans="1:25" x14ac:dyDescent="0.25">
      <c r="A49" s="2">
        <v>2014</v>
      </c>
      <c r="B49" s="2">
        <v>279</v>
      </c>
      <c r="C49" s="2" t="s">
        <v>2234</v>
      </c>
      <c r="D49" s="2" t="s">
        <v>2235</v>
      </c>
      <c r="E49" s="2" t="s">
        <v>2236</v>
      </c>
      <c r="F49" s="2" t="s">
        <v>2237</v>
      </c>
      <c r="G49" s="2" t="s">
        <v>1889</v>
      </c>
      <c r="H49" s="2"/>
      <c r="I49" s="2" t="s">
        <v>484</v>
      </c>
      <c r="J49" s="2" t="s">
        <v>203</v>
      </c>
      <c r="K49" s="2" t="s">
        <v>2238</v>
      </c>
      <c r="L49" s="3">
        <v>41963</v>
      </c>
      <c r="M49" s="2" t="s">
        <v>2239</v>
      </c>
      <c r="N49" s="2" t="s">
        <v>1656</v>
      </c>
      <c r="O49" s="2" t="s">
        <v>2240</v>
      </c>
      <c r="P49" s="2" t="s">
        <v>2241</v>
      </c>
      <c r="Q49" s="2" t="s">
        <v>2243</v>
      </c>
      <c r="R49" s="2" t="s">
        <v>1942</v>
      </c>
      <c r="S49" s="2" t="s">
        <v>332</v>
      </c>
      <c r="T49" s="2" t="s">
        <v>333</v>
      </c>
      <c r="U49" s="2" t="s">
        <v>41</v>
      </c>
      <c r="V49" s="2" t="s">
        <v>42</v>
      </c>
      <c r="W49" s="2" t="s">
        <v>43</v>
      </c>
      <c r="X49" s="2"/>
      <c r="Y49" s="4"/>
    </row>
    <row r="50" spans="1:25" x14ac:dyDescent="0.25">
      <c r="A50" s="2">
        <v>2014</v>
      </c>
      <c r="B50" s="2">
        <v>280</v>
      </c>
      <c r="C50" s="2" t="s">
        <v>2234</v>
      </c>
      <c r="D50" s="2" t="s">
        <v>2235</v>
      </c>
      <c r="E50" s="2" t="s">
        <v>2236</v>
      </c>
      <c r="F50" s="2" t="s">
        <v>2237</v>
      </c>
      <c r="G50" s="2" t="s">
        <v>1889</v>
      </c>
      <c r="H50" s="2"/>
      <c r="I50" s="2" t="s">
        <v>484</v>
      </c>
      <c r="J50" s="2" t="s">
        <v>111</v>
      </c>
      <c r="K50" s="2" t="s">
        <v>2238</v>
      </c>
      <c r="L50" s="3">
        <v>41964</v>
      </c>
      <c r="M50" s="2" t="s">
        <v>2239</v>
      </c>
      <c r="N50" s="2" t="s">
        <v>1656</v>
      </c>
      <c r="O50" s="2" t="s">
        <v>2240</v>
      </c>
      <c r="P50" s="2" t="s">
        <v>2241</v>
      </c>
      <c r="Q50" s="2" t="s">
        <v>2242</v>
      </c>
      <c r="R50" s="2" t="s">
        <v>1942</v>
      </c>
      <c r="S50" s="2" t="s">
        <v>332</v>
      </c>
      <c r="T50" s="2" t="s">
        <v>333</v>
      </c>
      <c r="U50" s="2" t="s">
        <v>41</v>
      </c>
      <c r="V50" s="2" t="s">
        <v>42</v>
      </c>
      <c r="W50" s="2" t="s">
        <v>43</v>
      </c>
      <c r="X50" s="2"/>
      <c r="Y50" s="4"/>
    </row>
    <row r="51" spans="1:25" x14ac:dyDescent="0.25">
      <c r="A51" s="2">
        <v>2014</v>
      </c>
      <c r="B51" s="2">
        <v>284</v>
      </c>
      <c r="C51" s="2" t="s">
        <v>2234</v>
      </c>
      <c r="D51" s="2" t="s">
        <v>2235</v>
      </c>
      <c r="E51" s="2" t="s">
        <v>2236</v>
      </c>
      <c r="F51" s="2" t="s">
        <v>2237</v>
      </c>
      <c r="G51" s="2" t="s">
        <v>1889</v>
      </c>
      <c r="H51" s="2"/>
      <c r="I51" s="2" t="s">
        <v>484</v>
      </c>
      <c r="J51" s="2" t="s">
        <v>203</v>
      </c>
      <c r="K51" s="2" t="s">
        <v>2238</v>
      </c>
      <c r="L51" s="3">
        <v>41964</v>
      </c>
      <c r="M51" s="2" t="s">
        <v>2239</v>
      </c>
      <c r="N51" s="2" t="s">
        <v>1656</v>
      </c>
      <c r="O51" s="2" t="s">
        <v>2240</v>
      </c>
      <c r="P51" s="2" t="s">
        <v>2241</v>
      </c>
      <c r="Q51" s="2" t="s">
        <v>2243</v>
      </c>
      <c r="R51" s="2" t="s">
        <v>1942</v>
      </c>
      <c r="S51" s="2" t="s">
        <v>332</v>
      </c>
      <c r="T51" s="2" t="s">
        <v>333</v>
      </c>
      <c r="U51" s="2" t="s">
        <v>41</v>
      </c>
      <c r="V51" s="2" t="s">
        <v>42</v>
      </c>
      <c r="W51" s="2" t="s">
        <v>43</v>
      </c>
      <c r="X51" s="2"/>
      <c r="Y51" s="4"/>
    </row>
    <row r="52" spans="1:25" x14ac:dyDescent="0.25">
      <c r="A52" s="2">
        <v>2014</v>
      </c>
      <c r="B52" s="2">
        <v>287</v>
      </c>
      <c r="C52" s="2" t="s">
        <v>2244</v>
      </c>
      <c r="D52" s="2" t="s">
        <v>2245</v>
      </c>
      <c r="E52" s="2" t="s">
        <v>2246</v>
      </c>
      <c r="F52" s="2" t="s">
        <v>2247</v>
      </c>
      <c r="G52" s="2" t="s">
        <v>2248</v>
      </c>
      <c r="H52" s="2"/>
      <c r="I52" s="2" t="s">
        <v>488</v>
      </c>
      <c r="J52" s="2" t="s">
        <v>347</v>
      </c>
      <c r="K52" s="2" t="s">
        <v>2249</v>
      </c>
      <c r="L52" s="3">
        <v>41963</v>
      </c>
      <c r="M52" s="2" t="s">
        <v>2250</v>
      </c>
      <c r="N52" s="2" t="s">
        <v>1646</v>
      </c>
      <c r="O52" s="2" t="s">
        <v>1818</v>
      </c>
      <c r="P52" s="2" t="s">
        <v>2022</v>
      </c>
      <c r="Q52" s="2" t="s">
        <v>2251</v>
      </c>
      <c r="R52" s="2" t="s">
        <v>2023</v>
      </c>
      <c r="S52" s="2" t="s">
        <v>332</v>
      </c>
      <c r="T52" s="2" t="s">
        <v>333</v>
      </c>
      <c r="U52" s="2" t="s">
        <v>41</v>
      </c>
      <c r="V52" s="2" t="s">
        <v>42</v>
      </c>
      <c r="W52" s="2" t="s">
        <v>43</v>
      </c>
      <c r="X52" s="2"/>
      <c r="Y52" s="4"/>
    </row>
    <row r="53" spans="1:25" x14ac:dyDescent="0.25">
      <c r="A53" s="2">
        <v>2014</v>
      </c>
      <c r="B53" s="2">
        <v>290</v>
      </c>
      <c r="C53" s="2" t="s">
        <v>2252</v>
      </c>
      <c r="D53" s="2" t="s">
        <v>2253</v>
      </c>
      <c r="E53" s="2" t="s">
        <v>2254</v>
      </c>
      <c r="F53" s="2" t="s">
        <v>491</v>
      </c>
      <c r="G53" s="2" t="s">
        <v>492</v>
      </c>
      <c r="H53" s="2"/>
      <c r="I53" s="2" t="s">
        <v>153</v>
      </c>
      <c r="J53" s="2" t="s">
        <v>50</v>
      </c>
      <c r="K53" s="2" t="s">
        <v>2255</v>
      </c>
      <c r="L53" s="3">
        <v>41942</v>
      </c>
      <c r="M53" s="2" t="s">
        <v>71</v>
      </c>
      <c r="N53" s="2" t="s">
        <v>2091</v>
      </c>
      <c r="O53" s="2" t="s">
        <v>1199</v>
      </c>
      <c r="P53" s="2" t="s">
        <v>2256</v>
      </c>
      <c r="Q53" s="2" t="s">
        <v>2257</v>
      </c>
      <c r="R53" s="2" t="s">
        <v>2023</v>
      </c>
      <c r="S53" s="2" t="s">
        <v>332</v>
      </c>
      <c r="T53" s="2" t="s">
        <v>333</v>
      </c>
      <c r="U53" s="2" t="s">
        <v>41</v>
      </c>
      <c r="V53" s="2" t="s">
        <v>42</v>
      </c>
      <c r="W53" s="2" t="s">
        <v>43</v>
      </c>
      <c r="X53" s="2" t="s">
        <v>2258</v>
      </c>
      <c r="Y53" s="4"/>
    </row>
    <row r="54" spans="1:25" x14ac:dyDescent="0.25">
      <c r="A54" s="2">
        <v>2014</v>
      </c>
      <c r="B54" s="2">
        <v>292</v>
      </c>
      <c r="C54" s="2" t="s">
        <v>2252</v>
      </c>
      <c r="D54" s="2" t="s">
        <v>2253</v>
      </c>
      <c r="E54" s="2" t="s">
        <v>2254</v>
      </c>
      <c r="F54" s="2" t="s">
        <v>491</v>
      </c>
      <c r="G54" s="2" t="s">
        <v>492</v>
      </c>
      <c r="H54" s="2"/>
      <c r="I54" s="2" t="s">
        <v>153</v>
      </c>
      <c r="J54" s="2" t="s">
        <v>50</v>
      </c>
      <c r="K54" s="2" t="s">
        <v>2255</v>
      </c>
      <c r="L54" s="3">
        <v>41942</v>
      </c>
      <c r="M54" s="2" t="s">
        <v>2259</v>
      </c>
      <c r="N54" s="2" t="s">
        <v>2091</v>
      </c>
      <c r="O54" s="2" t="s">
        <v>1199</v>
      </c>
      <c r="P54" s="2" t="s">
        <v>2256</v>
      </c>
      <c r="Q54" s="2" t="s">
        <v>2257</v>
      </c>
      <c r="R54" s="2" t="s">
        <v>2023</v>
      </c>
      <c r="S54" s="2" t="s">
        <v>2180</v>
      </c>
      <c r="T54" s="2" t="s">
        <v>333</v>
      </c>
      <c r="U54" s="2" t="s">
        <v>41</v>
      </c>
      <c r="V54" s="2" t="s">
        <v>42</v>
      </c>
      <c r="W54" s="2" t="s">
        <v>43</v>
      </c>
      <c r="X54" s="2" t="s">
        <v>2260</v>
      </c>
      <c r="Y54" s="4"/>
    </row>
    <row r="55" spans="1:25" x14ac:dyDescent="0.25">
      <c r="A55" s="2">
        <v>2015</v>
      </c>
      <c r="B55" s="2">
        <v>226</v>
      </c>
      <c r="C55" s="2" t="s">
        <v>3344</v>
      </c>
      <c r="D55" s="2" t="s">
        <v>3345</v>
      </c>
      <c r="E55" s="2" t="s">
        <v>3346</v>
      </c>
      <c r="F55" s="2" t="s">
        <v>1888</v>
      </c>
      <c r="G55" s="2" t="s">
        <v>1889</v>
      </c>
      <c r="H55" s="2"/>
      <c r="I55" s="2" t="s">
        <v>484</v>
      </c>
      <c r="J55" s="2" t="s">
        <v>111</v>
      </c>
      <c r="K55" s="2" t="s">
        <v>3347</v>
      </c>
      <c r="L55" s="3">
        <v>42109</v>
      </c>
      <c r="M55" s="2" t="s">
        <v>2336</v>
      </c>
      <c r="N55" s="2" t="s">
        <v>1656</v>
      </c>
      <c r="O55" s="2" t="s">
        <v>3348</v>
      </c>
      <c r="P55" s="2" t="s">
        <v>2241</v>
      </c>
      <c r="Q55" s="2" t="s">
        <v>3386</v>
      </c>
      <c r="R55" s="2" t="s">
        <v>1942</v>
      </c>
      <c r="S55" s="2" t="s">
        <v>332</v>
      </c>
      <c r="T55" s="2" t="s">
        <v>333</v>
      </c>
      <c r="U55" s="2" t="s">
        <v>3332</v>
      </c>
      <c r="V55" s="2" t="s">
        <v>42</v>
      </c>
      <c r="W55" s="2" t="s">
        <v>43</v>
      </c>
      <c r="X55" s="2"/>
      <c r="Y55" s="4"/>
    </row>
    <row r="56" spans="1:25" x14ac:dyDescent="0.25">
      <c r="A56" s="2">
        <v>2015</v>
      </c>
      <c r="B56" s="2">
        <v>227</v>
      </c>
      <c r="C56" s="2" t="s">
        <v>2366</v>
      </c>
      <c r="D56" s="2" t="s">
        <v>2367</v>
      </c>
      <c r="E56" s="2" t="s">
        <v>2368</v>
      </c>
      <c r="F56" s="2" t="s">
        <v>2324</v>
      </c>
      <c r="G56" s="2" t="s">
        <v>687</v>
      </c>
      <c r="H56" s="2"/>
      <c r="I56" s="2" t="s">
        <v>488</v>
      </c>
      <c r="J56" s="2" t="s">
        <v>111</v>
      </c>
      <c r="K56" s="2" t="s">
        <v>1890</v>
      </c>
      <c r="L56" s="3">
        <v>42150</v>
      </c>
      <c r="M56" s="2" t="s">
        <v>2615</v>
      </c>
      <c r="N56" s="2" t="s">
        <v>3387</v>
      </c>
      <c r="O56" s="2" t="s">
        <v>2900</v>
      </c>
      <c r="P56" s="2" t="s">
        <v>2241</v>
      </c>
      <c r="Q56" s="2" t="s">
        <v>3388</v>
      </c>
      <c r="R56" s="2" t="s">
        <v>1942</v>
      </c>
      <c r="S56" s="2" t="s">
        <v>332</v>
      </c>
      <c r="T56" s="2" t="s">
        <v>333</v>
      </c>
      <c r="U56" s="2" t="s">
        <v>3332</v>
      </c>
      <c r="V56" s="2" t="s">
        <v>42</v>
      </c>
      <c r="W56" s="2" t="s">
        <v>43</v>
      </c>
      <c r="X56" s="2"/>
      <c r="Y56" s="4"/>
    </row>
    <row r="57" spans="1:25" x14ac:dyDescent="0.25">
      <c r="A57" s="2">
        <v>2016</v>
      </c>
      <c r="B57" s="2">
        <v>406</v>
      </c>
      <c r="C57" s="2" t="s">
        <v>3393</v>
      </c>
      <c r="D57" s="2" t="s">
        <v>3394</v>
      </c>
      <c r="E57" s="2" t="s">
        <v>3395</v>
      </c>
      <c r="F57" s="2" t="s">
        <v>3396</v>
      </c>
      <c r="G57" s="2" t="s">
        <v>1889</v>
      </c>
      <c r="H57" s="2"/>
      <c r="I57" s="2" t="s">
        <v>484</v>
      </c>
      <c r="J57" s="2" t="s">
        <v>340</v>
      </c>
      <c r="K57" s="2" t="s">
        <v>3561</v>
      </c>
      <c r="L57" s="3">
        <v>42451</v>
      </c>
      <c r="M57" s="2" t="s">
        <v>3802</v>
      </c>
      <c r="N57" s="2" t="s">
        <v>1656</v>
      </c>
      <c r="O57" s="2" t="s">
        <v>3418</v>
      </c>
      <c r="P57" s="2" t="s">
        <v>2311</v>
      </c>
      <c r="Q57" s="2" t="s">
        <v>3803</v>
      </c>
      <c r="R57" s="2" t="s">
        <v>1942</v>
      </c>
      <c r="S57" s="2" t="s">
        <v>332</v>
      </c>
      <c r="T57" s="2" t="s">
        <v>333</v>
      </c>
      <c r="U57" s="2" t="s">
        <v>3332</v>
      </c>
      <c r="V57" s="2" t="s">
        <v>43</v>
      </c>
      <c r="W57" s="2" t="s">
        <v>42</v>
      </c>
      <c r="X57" s="2"/>
      <c r="Y57" s="4"/>
    </row>
    <row r="58" spans="1:25" x14ac:dyDescent="0.25">
      <c r="A58" s="2">
        <v>2016</v>
      </c>
      <c r="B58" s="2">
        <v>407</v>
      </c>
      <c r="C58" s="2" t="s">
        <v>3393</v>
      </c>
      <c r="D58" s="2" t="s">
        <v>3394</v>
      </c>
      <c r="E58" s="2" t="s">
        <v>3395</v>
      </c>
      <c r="F58" s="2" t="s">
        <v>3396</v>
      </c>
      <c r="G58" s="2" t="s">
        <v>1889</v>
      </c>
      <c r="H58" s="2"/>
      <c r="I58" s="2" t="s">
        <v>484</v>
      </c>
      <c r="J58" s="2" t="s">
        <v>394</v>
      </c>
      <c r="K58" s="2" t="s">
        <v>3402</v>
      </c>
      <c r="L58" s="3">
        <v>42451</v>
      </c>
      <c r="M58" s="2" t="s">
        <v>3802</v>
      </c>
      <c r="N58" s="2" t="s">
        <v>1656</v>
      </c>
      <c r="O58" s="2" t="s">
        <v>3418</v>
      </c>
      <c r="P58" s="2" t="s">
        <v>2311</v>
      </c>
      <c r="Q58" s="2" t="s">
        <v>3804</v>
      </c>
      <c r="R58" s="2" t="s">
        <v>1942</v>
      </c>
      <c r="S58" s="2" t="s">
        <v>332</v>
      </c>
      <c r="T58" s="2" t="s">
        <v>333</v>
      </c>
      <c r="U58" s="2" t="s">
        <v>3332</v>
      </c>
      <c r="V58" s="2" t="s">
        <v>43</v>
      </c>
      <c r="W58" s="2" t="s">
        <v>42</v>
      </c>
      <c r="X58" s="2"/>
      <c r="Y58" s="4"/>
    </row>
    <row r="59" spans="1:25" x14ac:dyDescent="0.25">
      <c r="A59" s="2">
        <v>2016</v>
      </c>
      <c r="B59" s="2">
        <v>408</v>
      </c>
      <c r="C59" s="2" t="s">
        <v>3393</v>
      </c>
      <c r="D59" s="2" t="s">
        <v>3394</v>
      </c>
      <c r="E59" s="2" t="s">
        <v>3395</v>
      </c>
      <c r="F59" s="2" t="s">
        <v>3396</v>
      </c>
      <c r="G59" s="2" t="s">
        <v>1889</v>
      </c>
      <c r="H59" s="2"/>
      <c r="I59" s="2" t="s">
        <v>484</v>
      </c>
      <c r="J59" s="2" t="s">
        <v>347</v>
      </c>
      <c r="K59" s="2" t="s">
        <v>3424</v>
      </c>
      <c r="L59" s="3">
        <v>42451</v>
      </c>
      <c r="M59" s="2" t="s">
        <v>3802</v>
      </c>
      <c r="N59" s="2" t="s">
        <v>1656</v>
      </c>
      <c r="O59" s="2" t="s">
        <v>3418</v>
      </c>
      <c r="P59" s="2" t="s">
        <v>2311</v>
      </c>
      <c r="Q59" s="2" t="s">
        <v>3805</v>
      </c>
      <c r="R59" s="2" t="s">
        <v>1942</v>
      </c>
      <c r="S59" s="2" t="s">
        <v>332</v>
      </c>
      <c r="T59" s="2" t="s">
        <v>333</v>
      </c>
      <c r="U59" s="2" t="s">
        <v>3332</v>
      </c>
      <c r="V59" s="2" t="s">
        <v>43</v>
      </c>
      <c r="W59" s="2" t="s">
        <v>42</v>
      </c>
      <c r="X59" s="2"/>
      <c r="Y59" s="4"/>
    </row>
    <row r="60" spans="1:25" x14ac:dyDescent="0.25">
      <c r="A60" s="2">
        <v>2016</v>
      </c>
      <c r="B60" s="2">
        <v>409</v>
      </c>
      <c r="C60" s="2" t="s">
        <v>3344</v>
      </c>
      <c r="D60" s="2" t="s">
        <v>3345</v>
      </c>
      <c r="E60" s="2" t="s">
        <v>3346</v>
      </c>
      <c r="F60" s="2" t="s">
        <v>1888</v>
      </c>
      <c r="G60" s="2" t="s">
        <v>1889</v>
      </c>
      <c r="H60" s="2"/>
      <c r="I60" s="2" t="s">
        <v>484</v>
      </c>
      <c r="J60" s="2" t="s">
        <v>50</v>
      </c>
      <c r="K60" s="2" t="s">
        <v>3347</v>
      </c>
      <c r="L60" s="3">
        <v>42472</v>
      </c>
      <c r="M60" s="2" t="s">
        <v>3765</v>
      </c>
      <c r="N60" s="2" t="s">
        <v>1688</v>
      </c>
      <c r="O60" s="2" t="s">
        <v>3348</v>
      </c>
      <c r="P60" s="2" t="s">
        <v>3585</v>
      </c>
      <c r="Q60" s="2" t="s">
        <v>3806</v>
      </c>
      <c r="R60" s="2" t="s">
        <v>1942</v>
      </c>
      <c r="S60" s="2" t="s">
        <v>332</v>
      </c>
      <c r="T60" s="2" t="s">
        <v>333</v>
      </c>
      <c r="U60" s="2" t="s">
        <v>3332</v>
      </c>
      <c r="V60" s="2" t="s">
        <v>43</v>
      </c>
      <c r="W60" s="2" t="s">
        <v>42</v>
      </c>
      <c r="X60" s="2"/>
      <c r="Y60" s="4"/>
    </row>
    <row r="61" spans="1:25" x14ac:dyDescent="0.25">
      <c r="A61" s="2">
        <v>2016</v>
      </c>
      <c r="B61" s="2">
        <v>410</v>
      </c>
      <c r="C61" s="2" t="s">
        <v>2252</v>
      </c>
      <c r="D61" s="2" t="s">
        <v>2253</v>
      </c>
      <c r="E61" s="2" t="s">
        <v>2254</v>
      </c>
      <c r="F61" s="2" t="s">
        <v>491</v>
      </c>
      <c r="G61" s="2" t="s">
        <v>492</v>
      </c>
      <c r="H61" s="2"/>
      <c r="I61" s="2" t="s">
        <v>153</v>
      </c>
      <c r="J61" s="2" t="s">
        <v>289</v>
      </c>
      <c r="K61" s="2" t="s">
        <v>3807</v>
      </c>
      <c r="L61" s="3">
        <v>42579</v>
      </c>
      <c r="M61" s="2" t="s">
        <v>2689</v>
      </c>
      <c r="N61" s="2" t="s">
        <v>2091</v>
      </c>
      <c r="O61" s="2" t="s">
        <v>2776</v>
      </c>
      <c r="P61" s="2" t="s">
        <v>2978</v>
      </c>
      <c r="Q61" s="2" t="s">
        <v>3808</v>
      </c>
      <c r="R61" s="2" t="s">
        <v>1942</v>
      </c>
      <c r="S61" s="2" t="s">
        <v>861</v>
      </c>
      <c r="T61" s="2" t="s">
        <v>333</v>
      </c>
      <c r="U61" s="2" t="s">
        <v>3332</v>
      </c>
      <c r="V61" s="2" t="s">
        <v>43</v>
      </c>
      <c r="W61" s="2" t="s">
        <v>42</v>
      </c>
      <c r="X61" s="2"/>
      <c r="Y61" s="4"/>
    </row>
    <row r="62" spans="1:25" x14ac:dyDescent="0.25">
      <c r="A62" s="2">
        <v>2016</v>
      </c>
      <c r="B62" s="2">
        <v>411</v>
      </c>
      <c r="C62" s="2" t="s">
        <v>2252</v>
      </c>
      <c r="D62" s="2" t="s">
        <v>2253</v>
      </c>
      <c r="E62" s="2" t="s">
        <v>2254</v>
      </c>
      <c r="F62" s="2" t="s">
        <v>491</v>
      </c>
      <c r="G62" s="2" t="s">
        <v>492</v>
      </c>
      <c r="H62" s="2"/>
      <c r="I62" s="2" t="s">
        <v>153</v>
      </c>
      <c r="J62" s="2" t="s">
        <v>50</v>
      </c>
      <c r="K62" s="2" t="s">
        <v>2255</v>
      </c>
      <c r="L62" s="3">
        <v>42523</v>
      </c>
      <c r="M62" s="2" t="s">
        <v>3809</v>
      </c>
      <c r="N62" s="2" t="s">
        <v>2091</v>
      </c>
      <c r="O62" s="2" t="s">
        <v>3810</v>
      </c>
      <c r="P62" s="2" t="s">
        <v>3774</v>
      </c>
      <c r="Q62" s="2" t="s">
        <v>3811</v>
      </c>
      <c r="R62" s="2" t="s">
        <v>1942</v>
      </c>
      <c r="S62" s="2" t="s">
        <v>861</v>
      </c>
      <c r="T62" s="2" t="s">
        <v>333</v>
      </c>
      <c r="U62" s="2" t="s">
        <v>3332</v>
      </c>
      <c r="V62" s="2" t="s">
        <v>43</v>
      </c>
      <c r="W62" s="2" t="s">
        <v>42</v>
      </c>
      <c r="X62" s="2"/>
      <c r="Y62" s="4"/>
    </row>
    <row r="63" spans="1:25" x14ac:dyDescent="0.25">
      <c r="A63" s="2">
        <v>2016</v>
      </c>
      <c r="B63" s="2">
        <v>412</v>
      </c>
      <c r="C63" s="2" t="s">
        <v>3782</v>
      </c>
      <c r="D63" s="2" t="s">
        <v>3783</v>
      </c>
      <c r="E63" s="2" t="s">
        <v>3784</v>
      </c>
      <c r="F63" s="2" t="s">
        <v>2648</v>
      </c>
      <c r="G63" s="2" t="s">
        <v>2649</v>
      </c>
      <c r="H63" s="2"/>
      <c r="I63" s="2" t="s">
        <v>815</v>
      </c>
      <c r="J63" s="2" t="s">
        <v>111</v>
      </c>
      <c r="K63" s="2" t="s">
        <v>3785</v>
      </c>
      <c r="L63" s="3">
        <v>42397</v>
      </c>
      <c r="M63" s="2" t="s">
        <v>3786</v>
      </c>
      <c r="N63" s="2" t="s">
        <v>3787</v>
      </c>
      <c r="O63" s="2" t="s">
        <v>35</v>
      </c>
      <c r="P63" s="2" t="s">
        <v>3774</v>
      </c>
      <c r="Q63" s="2" t="s">
        <v>3812</v>
      </c>
      <c r="R63" s="2" t="s">
        <v>1942</v>
      </c>
      <c r="S63" s="2" t="s">
        <v>861</v>
      </c>
      <c r="T63" s="2" t="s">
        <v>333</v>
      </c>
      <c r="U63" s="2" t="s">
        <v>3332</v>
      </c>
      <c r="V63" s="2" t="s">
        <v>43</v>
      </c>
      <c r="W63" s="2" t="s">
        <v>42</v>
      </c>
      <c r="X63" s="2"/>
      <c r="Y63" s="4"/>
    </row>
    <row r="64" spans="1:25" x14ac:dyDescent="0.25">
      <c r="A64" s="2">
        <v>2016</v>
      </c>
      <c r="B64" s="2">
        <v>413</v>
      </c>
      <c r="C64" s="2" t="s">
        <v>3782</v>
      </c>
      <c r="D64" s="2" t="s">
        <v>3783</v>
      </c>
      <c r="E64" s="2" t="s">
        <v>3784</v>
      </c>
      <c r="F64" s="2" t="s">
        <v>2648</v>
      </c>
      <c r="G64" s="2" t="s">
        <v>2649</v>
      </c>
      <c r="H64" s="2"/>
      <c r="I64" s="2" t="s">
        <v>815</v>
      </c>
      <c r="J64" s="2" t="s">
        <v>289</v>
      </c>
      <c r="K64" s="2" t="s">
        <v>3785</v>
      </c>
      <c r="L64" s="3">
        <v>42397</v>
      </c>
      <c r="M64" s="2" t="s">
        <v>3786</v>
      </c>
      <c r="N64" s="2" t="s">
        <v>3787</v>
      </c>
      <c r="O64" s="2" t="s">
        <v>35</v>
      </c>
      <c r="P64" s="2" t="s">
        <v>3774</v>
      </c>
      <c r="Q64" s="2" t="s">
        <v>3813</v>
      </c>
      <c r="R64" s="2" t="s">
        <v>1942</v>
      </c>
      <c r="S64" s="2" t="s">
        <v>861</v>
      </c>
      <c r="T64" s="2" t="s">
        <v>333</v>
      </c>
      <c r="U64" s="2" t="s">
        <v>3332</v>
      </c>
      <c r="V64" s="2" t="s">
        <v>43</v>
      </c>
      <c r="W64" s="2" t="s">
        <v>42</v>
      </c>
      <c r="X64" s="2"/>
      <c r="Y64" s="4"/>
    </row>
    <row r="65" spans="1:25" hidden="1" x14ac:dyDescent="0.25">
      <c r="A65" s="2">
        <v>2016</v>
      </c>
      <c r="B65" s="2">
        <v>437</v>
      </c>
      <c r="C65" s="2" t="s">
        <v>2171</v>
      </c>
      <c r="D65" s="2" t="s">
        <v>2172</v>
      </c>
      <c r="E65" s="2" t="s">
        <v>2173</v>
      </c>
      <c r="F65" s="2" t="s">
        <v>1062</v>
      </c>
      <c r="G65" s="2" t="s">
        <v>1063</v>
      </c>
      <c r="H65" s="2"/>
      <c r="I65" s="2" t="s">
        <v>153</v>
      </c>
      <c r="J65" s="2" t="s">
        <v>289</v>
      </c>
      <c r="K65" s="2" t="s">
        <v>2174</v>
      </c>
      <c r="L65" s="3">
        <v>42565</v>
      </c>
      <c r="M65" s="2" t="s">
        <v>3840</v>
      </c>
      <c r="N65" s="2" t="s">
        <v>1231</v>
      </c>
      <c r="O65" s="2" t="s">
        <v>35</v>
      </c>
      <c r="P65" s="2" t="s">
        <v>859</v>
      </c>
      <c r="Q65" s="2" t="s">
        <v>3841</v>
      </c>
      <c r="R65" s="2" t="s">
        <v>620</v>
      </c>
      <c r="S65" s="2" t="s">
        <v>332</v>
      </c>
      <c r="T65" s="2" t="s">
        <v>333</v>
      </c>
      <c r="U65" s="2" t="s">
        <v>3332</v>
      </c>
      <c r="V65" s="2" t="s">
        <v>43</v>
      </c>
      <c r="W65" s="2" t="s">
        <v>42</v>
      </c>
      <c r="X65" s="2"/>
      <c r="Y65" s="4"/>
    </row>
    <row r="66" spans="1:25" x14ac:dyDescent="0.25">
      <c r="A66" s="2">
        <v>2016</v>
      </c>
      <c r="B66" s="2">
        <v>480</v>
      </c>
      <c r="C66" s="2" t="s">
        <v>1641</v>
      </c>
      <c r="D66" s="2" t="s">
        <v>1642</v>
      </c>
      <c r="E66" s="2" t="s">
        <v>1643</v>
      </c>
      <c r="F66" s="2" t="s">
        <v>868</v>
      </c>
      <c r="G66" s="2" t="s">
        <v>869</v>
      </c>
      <c r="H66" s="2"/>
      <c r="I66" s="2" t="s">
        <v>393</v>
      </c>
      <c r="J66" s="2" t="s">
        <v>203</v>
      </c>
      <c r="K66" s="2" t="s">
        <v>1694</v>
      </c>
      <c r="L66" s="3">
        <v>42376</v>
      </c>
      <c r="M66" s="2" t="s">
        <v>1645</v>
      </c>
      <c r="N66" s="2" t="s">
        <v>1231</v>
      </c>
      <c r="O66" s="2" t="s">
        <v>1664</v>
      </c>
      <c r="P66" s="2" t="s">
        <v>3361</v>
      </c>
      <c r="Q66" s="2" t="s">
        <v>3866</v>
      </c>
      <c r="R66" s="2" t="s">
        <v>3885</v>
      </c>
      <c r="S66" s="2" t="s">
        <v>332</v>
      </c>
      <c r="T66" s="2" t="s">
        <v>333</v>
      </c>
      <c r="U66" s="2" t="s">
        <v>3332</v>
      </c>
      <c r="V66" s="2" t="s">
        <v>43</v>
      </c>
      <c r="W66" s="2" t="s">
        <v>42</v>
      </c>
      <c r="X66" s="2"/>
      <c r="Y66" s="4"/>
    </row>
    <row r="67" spans="1:25" x14ac:dyDescent="0.25">
      <c r="A67" s="2">
        <v>2016</v>
      </c>
      <c r="B67" s="2">
        <v>481</v>
      </c>
      <c r="C67" s="2" t="s">
        <v>1641</v>
      </c>
      <c r="D67" s="2" t="s">
        <v>1642</v>
      </c>
      <c r="E67" s="2" t="s">
        <v>1643</v>
      </c>
      <c r="F67" s="2" t="s">
        <v>868</v>
      </c>
      <c r="G67" s="2" t="s">
        <v>869</v>
      </c>
      <c r="H67" s="2"/>
      <c r="I67" s="2" t="s">
        <v>393</v>
      </c>
      <c r="J67" s="2" t="s">
        <v>394</v>
      </c>
      <c r="K67" s="2" t="s">
        <v>1655</v>
      </c>
      <c r="L67" s="3">
        <v>42376</v>
      </c>
      <c r="M67" s="2" t="s">
        <v>1645</v>
      </c>
      <c r="N67" s="2" t="s">
        <v>1231</v>
      </c>
      <c r="O67" s="2" t="s">
        <v>1664</v>
      </c>
      <c r="P67" s="2" t="s">
        <v>3503</v>
      </c>
      <c r="Q67" s="2" t="s">
        <v>3406</v>
      </c>
      <c r="R67" s="2" t="s">
        <v>3886</v>
      </c>
      <c r="S67" s="2" t="s">
        <v>332</v>
      </c>
      <c r="T67" s="2" t="s">
        <v>333</v>
      </c>
      <c r="U67" s="2" t="s">
        <v>3332</v>
      </c>
      <c r="V67" s="2" t="s">
        <v>43</v>
      </c>
      <c r="W67" s="2" t="s">
        <v>42</v>
      </c>
      <c r="X67" s="2"/>
      <c r="Y67" s="4"/>
    </row>
    <row r="68" spans="1:25" x14ac:dyDescent="0.25">
      <c r="A68" s="2">
        <v>2014</v>
      </c>
      <c r="B68" s="2">
        <v>296</v>
      </c>
      <c r="C68" s="2" t="s">
        <v>2261</v>
      </c>
      <c r="D68" s="2" t="s">
        <v>2262</v>
      </c>
      <c r="E68" s="2" t="s">
        <v>2263</v>
      </c>
      <c r="F68" s="2" t="s">
        <v>2264</v>
      </c>
      <c r="G68" s="2" t="s">
        <v>2265</v>
      </c>
      <c r="H68" s="2"/>
      <c r="I68" s="2" t="s">
        <v>153</v>
      </c>
      <c r="J68" s="2" t="s">
        <v>50</v>
      </c>
      <c r="K68" s="2" t="s">
        <v>2266</v>
      </c>
      <c r="L68" s="3">
        <v>41954</v>
      </c>
      <c r="M68" s="2" t="s">
        <v>2267</v>
      </c>
      <c r="N68" s="2" t="s">
        <v>916</v>
      </c>
      <c r="O68" s="2" t="s">
        <v>2268</v>
      </c>
      <c r="P68" s="2" t="s">
        <v>2269</v>
      </c>
      <c r="Q68" s="2" t="s">
        <v>2270</v>
      </c>
      <c r="R68" s="2" t="s">
        <v>2271</v>
      </c>
      <c r="S68" s="2" t="s">
        <v>332</v>
      </c>
      <c r="T68" s="2" t="s">
        <v>333</v>
      </c>
      <c r="U68" s="2" t="s">
        <v>41</v>
      </c>
      <c r="V68" s="2" t="s">
        <v>42</v>
      </c>
      <c r="W68" s="2" t="s">
        <v>43</v>
      </c>
      <c r="X68" s="2"/>
      <c r="Y68" s="4"/>
    </row>
    <row r="69" spans="1:25" x14ac:dyDescent="0.25">
      <c r="A69" s="2">
        <v>2014</v>
      </c>
      <c r="B69" s="2">
        <v>309</v>
      </c>
      <c r="C69" s="2" t="s">
        <v>2261</v>
      </c>
      <c r="D69" s="2" t="s">
        <v>2262</v>
      </c>
      <c r="E69" s="2" t="s">
        <v>2263</v>
      </c>
      <c r="F69" s="2" t="s">
        <v>2264</v>
      </c>
      <c r="G69" s="2" t="s">
        <v>2265</v>
      </c>
      <c r="H69" s="2"/>
      <c r="I69" s="2" t="s">
        <v>153</v>
      </c>
      <c r="J69" s="2" t="s">
        <v>111</v>
      </c>
      <c r="K69" s="2" t="s">
        <v>2266</v>
      </c>
      <c r="L69" s="3">
        <v>41954</v>
      </c>
      <c r="M69" s="2" t="s">
        <v>2267</v>
      </c>
      <c r="N69" s="2" t="s">
        <v>916</v>
      </c>
      <c r="O69" s="2" t="s">
        <v>2268</v>
      </c>
      <c r="P69" s="2" t="s">
        <v>2269</v>
      </c>
      <c r="Q69" s="2" t="s">
        <v>2272</v>
      </c>
      <c r="R69" s="2" t="s">
        <v>2271</v>
      </c>
      <c r="S69" s="2" t="s">
        <v>332</v>
      </c>
      <c r="T69" s="2" t="s">
        <v>333</v>
      </c>
      <c r="U69" s="2" t="s">
        <v>41</v>
      </c>
      <c r="V69" s="2" t="s">
        <v>42</v>
      </c>
      <c r="W69" s="2" t="s">
        <v>43</v>
      </c>
      <c r="X69" s="2"/>
      <c r="Y69" s="4"/>
    </row>
    <row r="70" spans="1:25" x14ac:dyDescent="0.25">
      <c r="A70" s="2">
        <v>2014</v>
      </c>
      <c r="B70" s="2">
        <v>312</v>
      </c>
      <c r="C70" s="2" t="s">
        <v>2261</v>
      </c>
      <c r="D70" s="2" t="s">
        <v>2262</v>
      </c>
      <c r="E70" s="2" t="s">
        <v>2263</v>
      </c>
      <c r="F70" s="2" t="s">
        <v>2264</v>
      </c>
      <c r="G70" s="2" t="s">
        <v>2265</v>
      </c>
      <c r="H70" s="2"/>
      <c r="I70" s="2" t="s">
        <v>153</v>
      </c>
      <c r="J70" s="2" t="s">
        <v>50</v>
      </c>
      <c r="K70" s="2" t="s">
        <v>2266</v>
      </c>
      <c r="L70" s="3">
        <v>41955</v>
      </c>
      <c r="M70" s="2" t="s">
        <v>2267</v>
      </c>
      <c r="N70" s="2" t="s">
        <v>916</v>
      </c>
      <c r="O70" s="2" t="s">
        <v>2268</v>
      </c>
      <c r="P70" s="2" t="s">
        <v>2269</v>
      </c>
      <c r="Q70" s="2" t="s">
        <v>2270</v>
      </c>
      <c r="R70" s="2" t="s">
        <v>2271</v>
      </c>
      <c r="S70" s="2" t="s">
        <v>332</v>
      </c>
      <c r="T70" s="2" t="s">
        <v>333</v>
      </c>
      <c r="U70" s="2" t="s">
        <v>41</v>
      </c>
      <c r="V70" s="2" t="s">
        <v>42</v>
      </c>
      <c r="W70" s="2" t="s">
        <v>43</v>
      </c>
      <c r="X70" s="2"/>
      <c r="Y70" s="4"/>
    </row>
    <row r="71" spans="1:25" x14ac:dyDescent="0.25">
      <c r="A71" s="2">
        <v>2014</v>
      </c>
      <c r="B71" s="2">
        <v>313</v>
      </c>
      <c r="C71" s="2" t="s">
        <v>2261</v>
      </c>
      <c r="D71" s="2" t="s">
        <v>2262</v>
      </c>
      <c r="E71" s="2" t="s">
        <v>2263</v>
      </c>
      <c r="F71" s="2" t="s">
        <v>2264</v>
      </c>
      <c r="G71" s="2" t="s">
        <v>2265</v>
      </c>
      <c r="H71" s="2"/>
      <c r="I71" s="2" t="s">
        <v>153</v>
      </c>
      <c r="J71" s="2" t="s">
        <v>111</v>
      </c>
      <c r="K71" s="2" t="s">
        <v>2266</v>
      </c>
      <c r="L71" s="3">
        <v>41955</v>
      </c>
      <c r="M71" s="2" t="s">
        <v>2267</v>
      </c>
      <c r="N71" s="2" t="s">
        <v>916</v>
      </c>
      <c r="O71" s="2" t="s">
        <v>2268</v>
      </c>
      <c r="P71" s="2" t="s">
        <v>2269</v>
      </c>
      <c r="Q71" s="2" t="s">
        <v>2272</v>
      </c>
      <c r="R71" s="2" t="s">
        <v>2271</v>
      </c>
      <c r="S71" s="2" t="s">
        <v>332</v>
      </c>
      <c r="T71" s="2" t="s">
        <v>333</v>
      </c>
      <c r="U71" s="2" t="s">
        <v>41</v>
      </c>
      <c r="V71" s="2" t="s">
        <v>42</v>
      </c>
      <c r="W71" s="2" t="s">
        <v>43</v>
      </c>
      <c r="X71" s="2"/>
      <c r="Y71" s="4"/>
    </row>
    <row r="72" spans="1:25" x14ac:dyDescent="0.25">
      <c r="A72" s="2">
        <v>2014</v>
      </c>
      <c r="B72" s="2">
        <v>316</v>
      </c>
      <c r="C72" s="2" t="s">
        <v>2098</v>
      </c>
      <c r="D72" s="2" t="s">
        <v>2099</v>
      </c>
      <c r="E72" s="2" t="s">
        <v>2100</v>
      </c>
      <c r="F72" s="2" t="s">
        <v>1610</v>
      </c>
      <c r="G72" s="2" t="s">
        <v>1968</v>
      </c>
      <c r="H72" s="2"/>
      <c r="I72" s="2" t="s">
        <v>393</v>
      </c>
      <c r="J72" s="2" t="s">
        <v>293</v>
      </c>
      <c r="K72" s="2" t="s">
        <v>2229</v>
      </c>
      <c r="L72" s="3">
        <v>41988</v>
      </c>
      <c r="M72" s="2" t="s">
        <v>2102</v>
      </c>
      <c r="N72" s="2" t="s">
        <v>1613</v>
      </c>
      <c r="O72" s="2" t="s">
        <v>1664</v>
      </c>
      <c r="P72" s="2" t="s">
        <v>2103</v>
      </c>
      <c r="Q72" s="2" t="s">
        <v>2273</v>
      </c>
      <c r="R72" s="2" t="s">
        <v>2274</v>
      </c>
      <c r="S72" s="2" t="s">
        <v>332</v>
      </c>
      <c r="T72" s="2" t="s">
        <v>333</v>
      </c>
      <c r="U72" s="2" t="s">
        <v>41</v>
      </c>
      <c r="V72" s="2" t="s">
        <v>42</v>
      </c>
      <c r="W72" s="2" t="s">
        <v>43</v>
      </c>
      <c r="X72" s="2"/>
      <c r="Y72" s="4"/>
    </row>
    <row r="73" spans="1:25" x14ac:dyDescent="0.25">
      <c r="A73" s="2">
        <v>2014</v>
      </c>
      <c r="B73" s="2">
        <v>321</v>
      </c>
      <c r="C73" s="2" t="s">
        <v>2098</v>
      </c>
      <c r="D73" s="2" t="s">
        <v>2099</v>
      </c>
      <c r="E73" s="2" t="s">
        <v>2100</v>
      </c>
      <c r="F73" s="2" t="s">
        <v>1610</v>
      </c>
      <c r="G73" s="2" t="s">
        <v>1968</v>
      </c>
      <c r="H73" s="2"/>
      <c r="I73" s="2" t="s">
        <v>393</v>
      </c>
      <c r="J73" s="2" t="s">
        <v>293</v>
      </c>
      <c r="K73" s="2" t="s">
        <v>2229</v>
      </c>
      <c r="L73" s="3">
        <v>41989</v>
      </c>
      <c r="M73" s="2" t="s">
        <v>2102</v>
      </c>
      <c r="N73" s="2" t="s">
        <v>1613</v>
      </c>
      <c r="O73" s="2" t="s">
        <v>1664</v>
      </c>
      <c r="P73" s="2" t="s">
        <v>2103</v>
      </c>
      <c r="Q73" s="2" t="s">
        <v>2273</v>
      </c>
      <c r="R73" s="2" t="s">
        <v>2274</v>
      </c>
      <c r="S73" s="2" t="s">
        <v>332</v>
      </c>
      <c r="T73" s="2" t="s">
        <v>333</v>
      </c>
      <c r="U73" s="2" t="s">
        <v>41</v>
      </c>
      <c r="V73" s="2" t="s">
        <v>42</v>
      </c>
      <c r="W73" s="2" t="s">
        <v>43</v>
      </c>
      <c r="X73" s="2"/>
      <c r="Y73" s="4"/>
    </row>
    <row r="74" spans="1:25" x14ac:dyDescent="0.25">
      <c r="A74" s="2">
        <v>2014</v>
      </c>
      <c r="B74" s="2">
        <v>323</v>
      </c>
      <c r="C74" s="2" t="s">
        <v>2098</v>
      </c>
      <c r="D74" s="2" t="s">
        <v>2099</v>
      </c>
      <c r="E74" s="2" t="s">
        <v>2100</v>
      </c>
      <c r="F74" s="2" t="s">
        <v>1610</v>
      </c>
      <c r="G74" s="2" t="s">
        <v>1968</v>
      </c>
      <c r="H74" s="2"/>
      <c r="I74" s="2" t="s">
        <v>393</v>
      </c>
      <c r="J74" s="2" t="s">
        <v>293</v>
      </c>
      <c r="K74" s="2" t="s">
        <v>2229</v>
      </c>
      <c r="L74" s="3">
        <v>41990</v>
      </c>
      <c r="M74" s="2" t="s">
        <v>2102</v>
      </c>
      <c r="N74" s="2" t="s">
        <v>1613</v>
      </c>
      <c r="O74" s="2" t="s">
        <v>1664</v>
      </c>
      <c r="P74" s="2" t="s">
        <v>2103</v>
      </c>
      <c r="Q74" s="2" t="s">
        <v>2273</v>
      </c>
      <c r="R74" s="2" t="s">
        <v>2274</v>
      </c>
      <c r="S74" s="2" t="s">
        <v>332</v>
      </c>
      <c r="T74" s="2" t="s">
        <v>333</v>
      </c>
      <c r="U74" s="2" t="s">
        <v>41</v>
      </c>
      <c r="V74" s="2" t="s">
        <v>42</v>
      </c>
      <c r="W74" s="2" t="s">
        <v>43</v>
      </c>
      <c r="X74" s="2"/>
      <c r="Y74" s="4"/>
    </row>
    <row r="75" spans="1:25" x14ac:dyDescent="0.25">
      <c r="A75" s="2">
        <v>2013</v>
      </c>
      <c r="B75" s="2">
        <v>1253</v>
      </c>
      <c r="C75" s="2" t="s">
        <v>1193</v>
      </c>
      <c r="D75" s="2" t="s">
        <v>1194</v>
      </c>
      <c r="E75" s="2" t="s">
        <v>1195</v>
      </c>
      <c r="F75" s="2" t="s">
        <v>813</v>
      </c>
      <c r="G75" s="2" t="s">
        <v>814</v>
      </c>
      <c r="H75" s="2"/>
      <c r="I75" s="2" t="s">
        <v>815</v>
      </c>
      <c r="J75" s="2" t="s">
        <v>31</v>
      </c>
      <c r="K75" s="2" t="s">
        <v>1206</v>
      </c>
      <c r="L75" s="3">
        <v>41345</v>
      </c>
      <c r="M75" s="2" t="s">
        <v>2017</v>
      </c>
      <c r="N75" s="2" t="s">
        <v>1198</v>
      </c>
      <c r="O75" s="2" t="s">
        <v>2018</v>
      </c>
      <c r="P75" s="2" t="s">
        <v>2022</v>
      </c>
      <c r="Q75" s="2" t="s">
        <v>2020</v>
      </c>
      <c r="R75" s="2" t="s">
        <v>2027</v>
      </c>
      <c r="S75" s="2" t="s">
        <v>332</v>
      </c>
      <c r="T75" s="2" t="s">
        <v>333</v>
      </c>
      <c r="U75" s="2" t="s">
        <v>41</v>
      </c>
      <c r="V75" s="2" t="s">
        <v>42</v>
      </c>
      <c r="W75" s="2" t="s">
        <v>43</v>
      </c>
      <c r="X75" s="2"/>
      <c r="Y75" s="4"/>
    </row>
    <row r="76" spans="1:25" x14ac:dyDescent="0.25">
      <c r="A76" s="2">
        <v>2014</v>
      </c>
      <c r="B76" s="2">
        <v>325</v>
      </c>
      <c r="C76" s="2" t="s">
        <v>2234</v>
      </c>
      <c r="D76" s="2" t="s">
        <v>2235</v>
      </c>
      <c r="E76" s="2" t="s">
        <v>2236</v>
      </c>
      <c r="F76" s="2" t="s">
        <v>2237</v>
      </c>
      <c r="G76" s="2" t="s">
        <v>1889</v>
      </c>
      <c r="H76" s="2"/>
      <c r="I76" s="2" t="s">
        <v>484</v>
      </c>
      <c r="J76" s="2" t="s">
        <v>50</v>
      </c>
      <c r="K76" s="2" t="s">
        <v>2238</v>
      </c>
      <c r="L76" s="3">
        <v>41963</v>
      </c>
      <c r="M76" s="2" t="s">
        <v>2239</v>
      </c>
      <c r="N76" s="2" t="s">
        <v>1656</v>
      </c>
      <c r="O76" s="2" t="s">
        <v>2240</v>
      </c>
      <c r="P76" s="2" t="s">
        <v>2275</v>
      </c>
      <c r="Q76" s="2" t="s">
        <v>2242</v>
      </c>
      <c r="R76" s="2" t="s">
        <v>2276</v>
      </c>
      <c r="S76" s="2" t="s">
        <v>332</v>
      </c>
      <c r="T76" s="2" t="s">
        <v>333</v>
      </c>
      <c r="U76" s="2" t="s">
        <v>41</v>
      </c>
      <c r="V76" s="2" t="s">
        <v>42</v>
      </c>
      <c r="W76" s="2" t="s">
        <v>43</v>
      </c>
      <c r="X76" s="2"/>
      <c r="Y76" s="4"/>
    </row>
    <row r="77" spans="1:25" x14ac:dyDescent="0.25">
      <c r="A77" s="2">
        <v>2014</v>
      </c>
      <c r="B77" s="2">
        <v>329</v>
      </c>
      <c r="C77" s="2" t="s">
        <v>2234</v>
      </c>
      <c r="D77" s="2" t="s">
        <v>2235</v>
      </c>
      <c r="E77" s="2" t="s">
        <v>2236</v>
      </c>
      <c r="F77" s="2" t="s">
        <v>2237</v>
      </c>
      <c r="G77" s="2" t="s">
        <v>1889</v>
      </c>
      <c r="H77" s="2"/>
      <c r="I77" s="2" t="s">
        <v>484</v>
      </c>
      <c r="J77" s="2" t="s">
        <v>31</v>
      </c>
      <c r="K77" s="2" t="s">
        <v>2238</v>
      </c>
      <c r="L77" s="3">
        <v>41963</v>
      </c>
      <c r="M77" s="2" t="s">
        <v>2239</v>
      </c>
      <c r="N77" s="2" t="s">
        <v>1656</v>
      </c>
      <c r="O77" s="2" t="s">
        <v>2240</v>
      </c>
      <c r="P77" s="2" t="s">
        <v>2241</v>
      </c>
      <c r="Q77" s="2" t="s">
        <v>2277</v>
      </c>
      <c r="R77" s="2" t="s">
        <v>2276</v>
      </c>
      <c r="S77" s="2" t="s">
        <v>332</v>
      </c>
      <c r="T77" s="2" t="s">
        <v>333</v>
      </c>
      <c r="U77" s="2" t="s">
        <v>41</v>
      </c>
      <c r="V77" s="2" t="s">
        <v>42</v>
      </c>
      <c r="W77" s="2" t="s">
        <v>43</v>
      </c>
      <c r="X77" s="2"/>
      <c r="Y77" s="4"/>
    </row>
    <row r="78" spans="1:25" x14ac:dyDescent="0.25">
      <c r="A78" s="2">
        <v>2014</v>
      </c>
      <c r="B78" s="2">
        <v>332</v>
      </c>
      <c r="C78" s="2" t="s">
        <v>2234</v>
      </c>
      <c r="D78" s="2" t="s">
        <v>2235</v>
      </c>
      <c r="E78" s="2" t="s">
        <v>2236</v>
      </c>
      <c r="F78" s="2" t="s">
        <v>2237</v>
      </c>
      <c r="G78" s="2" t="s">
        <v>1889</v>
      </c>
      <c r="H78" s="2"/>
      <c r="I78" s="2" t="s">
        <v>484</v>
      </c>
      <c r="J78" s="2" t="s">
        <v>206</v>
      </c>
      <c r="K78" s="2" t="s">
        <v>2238</v>
      </c>
      <c r="L78" s="3">
        <v>41963</v>
      </c>
      <c r="M78" s="2" t="s">
        <v>2239</v>
      </c>
      <c r="N78" s="2" t="s">
        <v>1656</v>
      </c>
      <c r="O78" s="2" t="s">
        <v>2240</v>
      </c>
      <c r="P78" s="2" t="s">
        <v>2241</v>
      </c>
      <c r="Q78" s="2" t="s">
        <v>2278</v>
      </c>
      <c r="R78" s="2" t="s">
        <v>2276</v>
      </c>
      <c r="S78" s="2" t="s">
        <v>332</v>
      </c>
      <c r="T78" s="2" t="s">
        <v>333</v>
      </c>
      <c r="U78" s="2" t="s">
        <v>41</v>
      </c>
      <c r="V78" s="2" t="s">
        <v>42</v>
      </c>
      <c r="W78" s="2" t="s">
        <v>43</v>
      </c>
      <c r="X78" s="2"/>
      <c r="Y78" s="4"/>
    </row>
    <row r="79" spans="1:25" x14ac:dyDescent="0.25">
      <c r="A79" s="2">
        <v>2014</v>
      </c>
      <c r="B79" s="2">
        <v>336</v>
      </c>
      <c r="C79" s="2" t="s">
        <v>2234</v>
      </c>
      <c r="D79" s="2" t="s">
        <v>2235</v>
      </c>
      <c r="E79" s="2" t="s">
        <v>2236</v>
      </c>
      <c r="F79" s="2" t="s">
        <v>2237</v>
      </c>
      <c r="G79" s="2" t="s">
        <v>1889</v>
      </c>
      <c r="H79" s="2"/>
      <c r="I79" s="2" t="s">
        <v>484</v>
      </c>
      <c r="J79" s="2" t="s">
        <v>289</v>
      </c>
      <c r="K79" s="2" t="s">
        <v>2238</v>
      </c>
      <c r="L79" s="3">
        <v>41963</v>
      </c>
      <c r="M79" s="2" t="s">
        <v>2239</v>
      </c>
      <c r="N79" s="2" t="s">
        <v>1656</v>
      </c>
      <c r="O79" s="2" t="s">
        <v>2240</v>
      </c>
      <c r="P79" s="2" t="s">
        <v>2241</v>
      </c>
      <c r="Q79" s="2" t="s">
        <v>1804</v>
      </c>
      <c r="R79" s="2" t="s">
        <v>2276</v>
      </c>
      <c r="S79" s="2" t="s">
        <v>332</v>
      </c>
      <c r="T79" s="2" t="s">
        <v>333</v>
      </c>
      <c r="U79" s="2" t="s">
        <v>41</v>
      </c>
      <c r="V79" s="2" t="s">
        <v>42</v>
      </c>
      <c r="W79" s="2" t="s">
        <v>43</v>
      </c>
      <c r="X79" s="2"/>
      <c r="Y79" s="4"/>
    </row>
    <row r="80" spans="1:25" x14ac:dyDescent="0.25">
      <c r="A80" s="2">
        <v>2014</v>
      </c>
      <c r="B80" s="2">
        <v>347</v>
      </c>
      <c r="C80" s="2" t="s">
        <v>2234</v>
      </c>
      <c r="D80" s="2" t="s">
        <v>2235</v>
      </c>
      <c r="E80" s="2" t="s">
        <v>2236</v>
      </c>
      <c r="F80" s="2" t="s">
        <v>2237</v>
      </c>
      <c r="G80" s="2" t="s">
        <v>1889</v>
      </c>
      <c r="H80" s="2"/>
      <c r="I80" s="2" t="s">
        <v>484</v>
      </c>
      <c r="J80" s="2" t="s">
        <v>50</v>
      </c>
      <c r="K80" s="2" t="s">
        <v>2238</v>
      </c>
      <c r="L80" s="3">
        <v>41964</v>
      </c>
      <c r="M80" s="2" t="s">
        <v>2239</v>
      </c>
      <c r="N80" s="2" t="s">
        <v>1656</v>
      </c>
      <c r="O80" s="2" t="s">
        <v>2240</v>
      </c>
      <c r="P80" s="2" t="s">
        <v>2275</v>
      </c>
      <c r="Q80" s="2" t="s">
        <v>2242</v>
      </c>
      <c r="R80" s="2" t="s">
        <v>2276</v>
      </c>
      <c r="S80" s="2" t="s">
        <v>332</v>
      </c>
      <c r="T80" s="2" t="s">
        <v>333</v>
      </c>
      <c r="U80" s="2" t="s">
        <v>41</v>
      </c>
      <c r="V80" s="2" t="s">
        <v>42</v>
      </c>
      <c r="W80" s="2" t="s">
        <v>43</v>
      </c>
      <c r="X80" s="2"/>
      <c r="Y80" s="4"/>
    </row>
    <row r="81" spans="1:25" x14ac:dyDescent="0.25">
      <c r="A81" s="2">
        <v>2014</v>
      </c>
      <c r="B81" s="2">
        <v>349</v>
      </c>
      <c r="C81" s="2" t="s">
        <v>2234</v>
      </c>
      <c r="D81" s="2" t="s">
        <v>2235</v>
      </c>
      <c r="E81" s="2" t="s">
        <v>2236</v>
      </c>
      <c r="F81" s="2" t="s">
        <v>2237</v>
      </c>
      <c r="G81" s="2" t="s">
        <v>1889</v>
      </c>
      <c r="H81" s="2"/>
      <c r="I81" s="2" t="s">
        <v>484</v>
      </c>
      <c r="J81" s="2" t="s">
        <v>31</v>
      </c>
      <c r="K81" s="2" t="s">
        <v>2238</v>
      </c>
      <c r="L81" s="3">
        <v>41964</v>
      </c>
      <c r="M81" s="2" t="s">
        <v>2239</v>
      </c>
      <c r="N81" s="2" t="s">
        <v>1656</v>
      </c>
      <c r="O81" s="2" t="s">
        <v>2240</v>
      </c>
      <c r="P81" s="2" t="s">
        <v>2241</v>
      </c>
      <c r="Q81" s="2" t="s">
        <v>2277</v>
      </c>
      <c r="R81" s="2" t="s">
        <v>2276</v>
      </c>
      <c r="S81" s="2" t="s">
        <v>332</v>
      </c>
      <c r="T81" s="2" t="s">
        <v>333</v>
      </c>
      <c r="U81" s="2" t="s">
        <v>41</v>
      </c>
      <c r="V81" s="2" t="s">
        <v>42</v>
      </c>
      <c r="W81" s="2" t="s">
        <v>43</v>
      </c>
      <c r="X81" s="2"/>
      <c r="Y81" s="4"/>
    </row>
    <row r="82" spans="1:25" x14ac:dyDescent="0.25">
      <c r="A82" s="2">
        <v>2014</v>
      </c>
      <c r="B82" s="2">
        <v>352</v>
      </c>
      <c r="C82" s="2" t="s">
        <v>2234</v>
      </c>
      <c r="D82" s="2" t="s">
        <v>2235</v>
      </c>
      <c r="E82" s="2" t="s">
        <v>2236</v>
      </c>
      <c r="F82" s="2" t="s">
        <v>2237</v>
      </c>
      <c r="G82" s="2" t="s">
        <v>1889</v>
      </c>
      <c r="H82" s="2"/>
      <c r="I82" s="2" t="s">
        <v>484</v>
      </c>
      <c r="J82" s="2" t="s">
        <v>206</v>
      </c>
      <c r="K82" s="2" t="s">
        <v>2238</v>
      </c>
      <c r="L82" s="3">
        <v>41964</v>
      </c>
      <c r="M82" s="2" t="s">
        <v>2239</v>
      </c>
      <c r="N82" s="2" t="s">
        <v>1656</v>
      </c>
      <c r="O82" s="2" t="s">
        <v>2240</v>
      </c>
      <c r="P82" s="2" t="s">
        <v>2241</v>
      </c>
      <c r="Q82" s="2" t="s">
        <v>2278</v>
      </c>
      <c r="R82" s="2" t="s">
        <v>2276</v>
      </c>
      <c r="S82" s="2" t="s">
        <v>332</v>
      </c>
      <c r="T82" s="2" t="s">
        <v>333</v>
      </c>
      <c r="U82" s="2" t="s">
        <v>41</v>
      </c>
      <c r="V82" s="2" t="s">
        <v>42</v>
      </c>
      <c r="W82" s="2" t="s">
        <v>43</v>
      </c>
      <c r="X82" s="2"/>
      <c r="Y82" s="4"/>
    </row>
    <row r="83" spans="1:25" x14ac:dyDescent="0.25">
      <c r="A83" s="2">
        <v>2014</v>
      </c>
      <c r="B83" s="2">
        <v>355</v>
      </c>
      <c r="C83" s="2" t="s">
        <v>2234</v>
      </c>
      <c r="D83" s="2" t="s">
        <v>2235</v>
      </c>
      <c r="E83" s="2" t="s">
        <v>2236</v>
      </c>
      <c r="F83" s="2" t="s">
        <v>2237</v>
      </c>
      <c r="G83" s="2" t="s">
        <v>1889</v>
      </c>
      <c r="H83" s="2"/>
      <c r="I83" s="2" t="s">
        <v>484</v>
      </c>
      <c r="J83" s="2" t="s">
        <v>289</v>
      </c>
      <c r="K83" s="2" t="s">
        <v>2238</v>
      </c>
      <c r="L83" s="3">
        <v>41964</v>
      </c>
      <c r="M83" s="2" t="s">
        <v>2239</v>
      </c>
      <c r="N83" s="2" t="s">
        <v>1656</v>
      </c>
      <c r="O83" s="2" t="s">
        <v>2240</v>
      </c>
      <c r="P83" s="2" t="s">
        <v>2241</v>
      </c>
      <c r="Q83" s="2" t="s">
        <v>1804</v>
      </c>
      <c r="R83" s="2" t="s">
        <v>2276</v>
      </c>
      <c r="S83" s="2" t="s">
        <v>332</v>
      </c>
      <c r="T83" s="2" t="s">
        <v>333</v>
      </c>
      <c r="U83" s="2" t="s">
        <v>41</v>
      </c>
      <c r="V83" s="2" t="s">
        <v>42</v>
      </c>
      <c r="W83" s="2" t="s">
        <v>43</v>
      </c>
      <c r="X83" s="2"/>
      <c r="Y83" s="4"/>
    </row>
    <row r="84" spans="1:25" x14ac:dyDescent="0.25">
      <c r="A84" s="2">
        <v>2014</v>
      </c>
      <c r="B84" s="2">
        <v>360</v>
      </c>
      <c r="C84" s="2" t="s">
        <v>2244</v>
      </c>
      <c r="D84" s="2" t="s">
        <v>2245</v>
      </c>
      <c r="E84" s="2" t="s">
        <v>2246</v>
      </c>
      <c r="F84" s="2" t="s">
        <v>2247</v>
      </c>
      <c r="G84" s="2" t="s">
        <v>2248</v>
      </c>
      <c r="H84" s="2"/>
      <c r="I84" s="2" t="s">
        <v>488</v>
      </c>
      <c r="J84" s="2" t="s">
        <v>394</v>
      </c>
      <c r="K84" s="2" t="s">
        <v>2279</v>
      </c>
      <c r="L84" s="3">
        <v>41963</v>
      </c>
      <c r="M84" s="2" t="s">
        <v>2250</v>
      </c>
      <c r="N84" s="2" t="s">
        <v>1646</v>
      </c>
      <c r="O84" s="2" t="s">
        <v>1818</v>
      </c>
      <c r="P84" s="2" t="s">
        <v>2022</v>
      </c>
      <c r="Q84" s="2" t="s">
        <v>2280</v>
      </c>
      <c r="R84" s="2" t="s">
        <v>2027</v>
      </c>
      <c r="S84" s="2" t="s">
        <v>332</v>
      </c>
      <c r="T84" s="2" t="s">
        <v>333</v>
      </c>
      <c r="U84" s="2" t="s">
        <v>41</v>
      </c>
      <c r="V84" s="2" t="s">
        <v>42</v>
      </c>
      <c r="W84" s="2" t="s">
        <v>43</v>
      </c>
      <c r="X84" s="2"/>
      <c r="Y84" s="4"/>
    </row>
    <row r="85" spans="1:25" x14ac:dyDescent="0.25">
      <c r="A85" s="2">
        <v>2014</v>
      </c>
      <c r="B85" s="2">
        <v>361</v>
      </c>
      <c r="C85" s="2" t="s">
        <v>1193</v>
      </c>
      <c r="D85" s="2" t="s">
        <v>1194</v>
      </c>
      <c r="E85" s="2" t="s">
        <v>1195</v>
      </c>
      <c r="F85" s="2" t="s">
        <v>813</v>
      </c>
      <c r="G85" s="2" t="s">
        <v>814</v>
      </c>
      <c r="H85" s="2"/>
      <c r="I85" s="2" t="s">
        <v>815</v>
      </c>
      <c r="J85" s="2" t="s">
        <v>50</v>
      </c>
      <c r="K85" s="2" t="s">
        <v>1196</v>
      </c>
      <c r="L85" s="3">
        <v>41760</v>
      </c>
      <c r="M85" s="2" t="s">
        <v>2281</v>
      </c>
      <c r="N85" s="2" t="s">
        <v>753</v>
      </c>
      <c r="O85" s="2" t="s">
        <v>2282</v>
      </c>
      <c r="P85" s="2" t="s">
        <v>2241</v>
      </c>
      <c r="Q85" s="2" t="s">
        <v>2283</v>
      </c>
      <c r="R85" s="2" t="s">
        <v>2276</v>
      </c>
      <c r="S85" s="2" t="s">
        <v>332</v>
      </c>
      <c r="T85" s="2" t="s">
        <v>333</v>
      </c>
      <c r="U85" s="2" t="s">
        <v>41</v>
      </c>
      <c r="V85" s="2" t="s">
        <v>42</v>
      </c>
      <c r="W85" s="2" t="s">
        <v>43</v>
      </c>
      <c r="X85" s="2"/>
      <c r="Y85" s="4"/>
    </row>
    <row r="86" spans="1:25" x14ac:dyDescent="0.25">
      <c r="A86" s="2">
        <v>2015</v>
      </c>
      <c r="B86" s="2">
        <v>110</v>
      </c>
      <c r="C86" s="2" t="s">
        <v>3344</v>
      </c>
      <c r="D86" s="2" t="s">
        <v>3345</v>
      </c>
      <c r="E86" s="2" t="s">
        <v>3346</v>
      </c>
      <c r="F86" s="2" t="s">
        <v>1888</v>
      </c>
      <c r="G86" s="2" t="s">
        <v>1889</v>
      </c>
      <c r="H86" s="2"/>
      <c r="I86" s="2" t="s">
        <v>484</v>
      </c>
      <c r="J86" s="2" t="s">
        <v>50</v>
      </c>
      <c r="K86" s="2" t="s">
        <v>3347</v>
      </c>
      <c r="L86" s="3">
        <v>42108</v>
      </c>
      <c r="M86" s="2" t="s">
        <v>2421</v>
      </c>
      <c r="N86" s="2" t="s">
        <v>1656</v>
      </c>
      <c r="O86" s="2" t="s">
        <v>3348</v>
      </c>
      <c r="P86" s="2" t="s">
        <v>2241</v>
      </c>
      <c r="Q86" s="2" t="s">
        <v>3349</v>
      </c>
      <c r="R86" s="2" t="s">
        <v>2276</v>
      </c>
      <c r="S86" s="2" t="s">
        <v>332</v>
      </c>
      <c r="T86" s="2" t="s">
        <v>333</v>
      </c>
      <c r="U86" s="2" t="s">
        <v>3332</v>
      </c>
      <c r="V86" s="2" t="s">
        <v>42</v>
      </c>
      <c r="W86" s="2" t="s">
        <v>43</v>
      </c>
      <c r="X86" s="2"/>
      <c r="Y86" s="4"/>
    </row>
    <row r="87" spans="1:25" x14ac:dyDescent="0.25">
      <c r="A87" s="2">
        <v>2015</v>
      </c>
      <c r="B87" s="2">
        <v>231</v>
      </c>
      <c r="C87" s="2" t="s">
        <v>3393</v>
      </c>
      <c r="D87" s="2" t="s">
        <v>3394</v>
      </c>
      <c r="E87" s="2" t="s">
        <v>3395</v>
      </c>
      <c r="F87" s="2" t="s">
        <v>3396</v>
      </c>
      <c r="G87" s="2" t="s">
        <v>1889</v>
      </c>
      <c r="H87" s="2"/>
      <c r="I87" s="2" t="s">
        <v>484</v>
      </c>
      <c r="J87" s="2" t="s">
        <v>293</v>
      </c>
      <c r="K87" s="2" t="s">
        <v>3397</v>
      </c>
      <c r="L87" s="3">
        <v>42089</v>
      </c>
      <c r="M87" s="2" t="s">
        <v>3398</v>
      </c>
      <c r="N87" s="2" t="s">
        <v>3399</v>
      </c>
      <c r="O87" s="2" t="s">
        <v>2240</v>
      </c>
      <c r="P87" s="2" t="s">
        <v>2311</v>
      </c>
      <c r="Q87" s="2" t="s">
        <v>3400</v>
      </c>
      <c r="R87" s="2" t="s">
        <v>2276</v>
      </c>
      <c r="S87" s="2" t="s">
        <v>332</v>
      </c>
      <c r="T87" s="2" t="s">
        <v>333</v>
      </c>
      <c r="U87" s="2" t="s">
        <v>3332</v>
      </c>
      <c r="V87" s="2" t="s">
        <v>42</v>
      </c>
      <c r="W87" s="2" t="s">
        <v>43</v>
      </c>
      <c r="X87" s="2"/>
      <c r="Y87" s="4"/>
    </row>
    <row r="88" spans="1:25" x14ac:dyDescent="0.25">
      <c r="A88" s="2">
        <v>2015</v>
      </c>
      <c r="B88" s="2">
        <v>234</v>
      </c>
      <c r="C88" s="2" t="s">
        <v>3393</v>
      </c>
      <c r="D88" s="2" t="s">
        <v>3394</v>
      </c>
      <c r="E88" s="2" t="s">
        <v>3395</v>
      </c>
      <c r="F88" s="2" t="s">
        <v>3396</v>
      </c>
      <c r="G88" s="2" t="s">
        <v>1889</v>
      </c>
      <c r="H88" s="2"/>
      <c r="I88" s="2" t="s">
        <v>484</v>
      </c>
      <c r="J88" s="2" t="s">
        <v>394</v>
      </c>
      <c r="K88" s="2" t="s">
        <v>3402</v>
      </c>
      <c r="L88" s="3">
        <v>42090</v>
      </c>
      <c r="M88" s="2" t="s">
        <v>3403</v>
      </c>
      <c r="N88" s="2" t="s">
        <v>3399</v>
      </c>
      <c r="O88" s="2" t="s">
        <v>2240</v>
      </c>
      <c r="P88" s="2" t="s">
        <v>2311</v>
      </c>
      <c r="Q88" s="2" t="s">
        <v>3404</v>
      </c>
      <c r="R88" s="2" t="s">
        <v>2276</v>
      </c>
      <c r="S88" s="2" t="s">
        <v>332</v>
      </c>
      <c r="T88" s="2" t="s">
        <v>333</v>
      </c>
      <c r="U88" s="2" t="s">
        <v>3332</v>
      </c>
      <c r="V88" s="2" t="s">
        <v>42</v>
      </c>
      <c r="W88" s="2" t="s">
        <v>43</v>
      </c>
      <c r="X88" s="2"/>
      <c r="Y88" s="4"/>
    </row>
    <row r="89" spans="1:25" x14ac:dyDescent="0.25">
      <c r="A89" s="2">
        <v>2015</v>
      </c>
      <c r="B89" s="2">
        <v>235</v>
      </c>
      <c r="C89" s="2" t="s">
        <v>3344</v>
      </c>
      <c r="D89" s="2" t="s">
        <v>3345</v>
      </c>
      <c r="E89" s="2" t="s">
        <v>3346</v>
      </c>
      <c r="F89" s="2" t="s">
        <v>1888</v>
      </c>
      <c r="G89" s="2" t="s">
        <v>1889</v>
      </c>
      <c r="H89" s="2"/>
      <c r="I89" s="2" t="s">
        <v>484</v>
      </c>
      <c r="J89" s="2" t="s">
        <v>31</v>
      </c>
      <c r="K89" s="2" t="s">
        <v>3347</v>
      </c>
      <c r="L89" s="3">
        <v>42108</v>
      </c>
      <c r="M89" s="2" t="s">
        <v>2425</v>
      </c>
      <c r="N89" s="2" t="s">
        <v>1656</v>
      </c>
      <c r="O89" s="2" t="s">
        <v>3348</v>
      </c>
      <c r="P89" s="2" t="s">
        <v>2241</v>
      </c>
      <c r="Q89" s="2" t="s">
        <v>3405</v>
      </c>
      <c r="R89" s="2" t="s">
        <v>2276</v>
      </c>
      <c r="S89" s="2" t="s">
        <v>332</v>
      </c>
      <c r="T89" s="2" t="s">
        <v>333</v>
      </c>
      <c r="U89" s="2" t="s">
        <v>3332</v>
      </c>
      <c r="V89" s="2" t="s">
        <v>42</v>
      </c>
      <c r="W89" s="2" t="s">
        <v>43</v>
      </c>
      <c r="X89" s="2"/>
      <c r="Y89" s="4"/>
    </row>
    <row r="90" spans="1:25" x14ac:dyDescent="0.25">
      <c r="A90" s="2">
        <v>2015</v>
      </c>
      <c r="B90" s="2">
        <v>237</v>
      </c>
      <c r="C90" s="2" t="s">
        <v>2321</v>
      </c>
      <c r="D90" s="2" t="s">
        <v>2322</v>
      </c>
      <c r="E90" s="2" t="s">
        <v>2323</v>
      </c>
      <c r="F90" s="2" t="s">
        <v>2324</v>
      </c>
      <c r="G90" s="2" t="s">
        <v>687</v>
      </c>
      <c r="H90" s="2"/>
      <c r="I90" s="2" t="s">
        <v>488</v>
      </c>
      <c r="J90" s="2" t="s">
        <v>206</v>
      </c>
      <c r="K90" s="2" t="s">
        <v>1906</v>
      </c>
      <c r="L90" s="3">
        <v>42110</v>
      </c>
      <c r="M90" s="2" t="s">
        <v>3408</v>
      </c>
      <c r="N90" s="2" t="s">
        <v>1656</v>
      </c>
      <c r="O90" s="2" t="s">
        <v>2900</v>
      </c>
      <c r="P90" s="2" t="s">
        <v>2241</v>
      </c>
      <c r="Q90" s="2" t="s">
        <v>3409</v>
      </c>
      <c r="R90" s="2" t="s">
        <v>2276</v>
      </c>
      <c r="S90" s="2" t="s">
        <v>332</v>
      </c>
      <c r="T90" s="2" t="s">
        <v>333</v>
      </c>
      <c r="U90" s="2" t="s">
        <v>3332</v>
      </c>
      <c r="V90" s="2" t="s">
        <v>42</v>
      </c>
      <c r="W90" s="2" t="s">
        <v>43</v>
      </c>
      <c r="X90" s="2"/>
      <c r="Y90" s="4"/>
    </row>
    <row r="91" spans="1:25" x14ac:dyDescent="0.25">
      <c r="A91" s="2">
        <v>2015</v>
      </c>
      <c r="B91" s="2">
        <v>239</v>
      </c>
      <c r="C91" s="2" t="s">
        <v>2321</v>
      </c>
      <c r="D91" s="2" t="s">
        <v>2322</v>
      </c>
      <c r="E91" s="2" t="s">
        <v>2323</v>
      </c>
      <c r="F91" s="2" t="s">
        <v>2324</v>
      </c>
      <c r="G91" s="2" t="s">
        <v>687</v>
      </c>
      <c r="H91" s="2"/>
      <c r="I91" s="2" t="s">
        <v>488</v>
      </c>
      <c r="J91" s="2" t="s">
        <v>203</v>
      </c>
      <c r="K91" s="2" t="s">
        <v>1898</v>
      </c>
      <c r="L91" s="3">
        <v>42111</v>
      </c>
      <c r="M91" s="2" t="s">
        <v>2535</v>
      </c>
      <c r="N91" s="2" t="s">
        <v>1656</v>
      </c>
      <c r="O91" s="2" t="s">
        <v>2900</v>
      </c>
      <c r="P91" s="2" t="s">
        <v>2241</v>
      </c>
      <c r="Q91" s="2" t="s">
        <v>3411</v>
      </c>
      <c r="R91" s="2" t="s">
        <v>2276</v>
      </c>
      <c r="S91" s="2" t="s">
        <v>332</v>
      </c>
      <c r="T91" s="2" t="s">
        <v>333</v>
      </c>
      <c r="U91" s="2" t="s">
        <v>3332</v>
      </c>
      <c r="V91" s="2" t="s">
        <v>42</v>
      </c>
      <c r="W91" s="2" t="s">
        <v>43</v>
      </c>
      <c r="X91" s="2"/>
      <c r="Y91" s="4"/>
    </row>
    <row r="92" spans="1:25" x14ac:dyDescent="0.25">
      <c r="A92" s="2">
        <v>2016</v>
      </c>
      <c r="B92" s="2">
        <v>482</v>
      </c>
      <c r="C92" s="2" t="s">
        <v>3393</v>
      </c>
      <c r="D92" s="2" t="s">
        <v>3394</v>
      </c>
      <c r="E92" s="2" t="s">
        <v>3395</v>
      </c>
      <c r="F92" s="2" t="s">
        <v>3396</v>
      </c>
      <c r="G92" s="2" t="s">
        <v>1889</v>
      </c>
      <c r="H92" s="2"/>
      <c r="I92" s="2" t="s">
        <v>484</v>
      </c>
      <c r="J92" s="2" t="s">
        <v>289</v>
      </c>
      <c r="K92" s="2" t="s">
        <v>3415</v>
      </c>
      <c r="L92" s="3">
        <v>42450</v>
      </c>
      <c r="M92" s="2" t="s">
        <v>3887</v>
      </c>
      <c r="N92" s="2" t="s">
        <v>1656</v>
      </c>
      <c r="O92" s="2" t="s">
        <v>3418</v>
      </c>
      <c r="P92" s="2" t="s">
        <v>2311</v>
      </c>
      <c r="Q92" s="2" t="s">
        <v>3888</v>
      </c>
      <c r="R92" s="2" t="s">
        <v>2276</v>
      </c>
      <c r="S92" s="2" t="s">
        <v>332</v>
      </c>
      <c r="T92" s="2" t="s">
        <v>333</v>
      </c>
      <c r="U92" s="2" t="s">
        <v>3332</v>
      </c>
      <c r="V92" s="2" t="s">
        <v>43</v>
      </c>
      <c r="W92" s="2" t="s">
        <v>42</v>
      </c>
      <c r="X92" s="2"/>
      <c r="Y92" s="4"/>
    </row>
    <row r="93" spans="1:25" x14ac:dyDescent="0.25">
      <c r="A93" s="2">
        <v>2016</v>
      </c>
      <c r="B93" s="2">
        <v>483</v>
      </c>
      <c r="C93" s="2" t="s">
        <v>3344</v>
      </c>
      <c r="D93" s="2" t="s">
        <v>3345</v>
      </c>
      <c r="E93" s="2" t="s">
        <v>3346</v>
      </c>
      <c r="F93" s="2" t="s">
        <v>1888</v>
      </c>
      <c r="G93" s="2" t="s">
        <v>1889</v>
      </c>
      <c r="H93" s="2"/>
      <c r="I93" s="2" t="s">
        <v>484</v>
      </c>
      <c r="J93" s="2" t="s">
        <v>31</v>
      </c>
      <c r="K93" s="2" t="s">
        <v>3347</v>
      </c>
      <c r="L93" s="3">
        <v>42472</v>
      </c>
      <c r="M93" s="2" t="s">
        <v>3765</v>
      </c>
      <c r="N93" s="2" t="s">
        <v>1688</v>
      </c>
      <c r="O93" s="2" t="s">
        <v>3348</v>
      </c>
      <c r="P93" s="2" t="s">
        <v>3585</v>
      </c>
      <c r="Q93" s="2" t="s">
        <v>3889</v>
      </c>
      <c r="R93" s="2" t="s">
        <v>2276</v>
      </c>
      <c r="S93" s="2" t="s">
        <v>332</v>
      </c>
      <c r="T93" s="2" t="s">
        <v>333</v>
      </c>
      <c r="U93" s="2" t="s">
        <v>3332</v>
      </c>
      <c r="V93" s="2" t="s">
        <v>43</v>
      </c>
      <c r="W93" s="2" t="s">
        <v>42</v>
      </c>
      <c r="X93" s="2"/>
      <c r="Y93" s="4"/>
    </row>
    <row r="94" spans="1:25" x14ac:dyDescent="0.25">
      <c r="A94" s="2">
        <v>2016</v>
      </c>
      <c r="B94" s="2">
        <v>484</v>
      </c>
      <c r="C94" s="2" t="s">
        <v>2244</v>
      </c>
      <c r="D94" s="2" t="s">
        <v>2245</v>
      </c>
      <c r="E94" s="2" t="s">
        <v>2246</v>
      </c>
      <c r="F94" s="2" t="s">
        <v>2247</v>
      </c>
      <c r="G94" s="2" t="s">
        <v>2248</v>
      </c>
      <c r="H94" s="2"/>
      <c r="I94" s="2" t="s">
        <v>488</v>
      </c>
      <c r="J94" s="2" t="s">
        <v>394</v>
      </c>
      <c r="K94" s="2" t="s">
        <v>2279</v>
      </c>
      <c r="L94" s="3">
        <v>42675</v>
      </c>
      <c r="M94" s="2" t="s">
        <v>3890</v>
      </c>
      <c r="N94" s="2" t="s">
        <v>3891</v>
      </c>
      <c r="O94" s="2" t="s">
        <v>2240</v>
      </c>
      <c r="P94" s="2" t="s">
        <v>3774</v>
      </c>
      <c r="Q94" s="2" t="s">
        <v>3892</v>
      </c>
      <c r="R94" s="2" t="s">
        <v>2276</v>
      </c>
      <c r="S94" s="2" t="s">
        <v>332</v>
      </c>
      <c r="T94" s="2" t="s">
        <v>333</v>
      </c>
      <c r="U94" s="2" t="s">
        <v>3332</v>
      </c>
      <c r="V94" s="2" t="s">
        <v>43</v>
      </c>
      <c r="W94" s="2" t="s">
        <v>42</v>
      </c>
      <c r="X94" s="2"/>
      <c r="Y94" s="4"/>
    </row>
    <row r="95" spans="1:25" x14ac:dyDescent="0.25">
      <c r="A95" s="2">
        <v>2016</v>
      </c>
      <c r="B95" s="2">
        <v>485</v>
      </c>
      <c r="C95" s="2" t="s">
        <v>3893</v>
      </c>
      <c r="D95" s="2" t="s">
        <v>3894</v>
      </c>
      <c r="E95" s="2" t="s">
        <v>3895</v>
      </c>
      <c r="F95" s="2" t="s">
        <v>3896</v>
      </c>
      <c r="G95" s="2" t="s">
        <v>3897</v>
      </c>
      <c r="H95" s="2"/>
      <c r="I95" s="2" t="s">
        <v>153</v>
      </c>
      <c r="J95" s="2" t="s">
        <v>31</v>
      </c>
      <c r="K95" s="2" t="s">
        <v>3898</v>
      </c>
      <c r="L95" s="3">
        <v>42640</v>
      </c>
      <c r="M95" s="2" t="s">
        <v>2689</v>
      </c>
      <c r="N95" s="2" t="s">
        <v>3899</v>
      </c>
      <c r="O95" s="2" t="s">
        <v>3900</v>
      </c>
      <c r="P95" s="2" t="s">
        <v>3148</v>
      </c>
      <c r="Q95" s="2" t="s">
        <v>3901</v>
      </c>
      <c r="R95" s="2" t="s">
        <v>2276</v>
      </c>
      <c r="S95" s="2" t="s">
        <v>332</v>
      </c>
      <c r="T95" s="2" t="s">
        <v>333</v>
      </c>
      <c r="U95" s="2" t="s">
        <v>3332</v>
      </c>
      <c r="V95" s="2" t="s">
        <v>43</v>
      </c>
      <c r="W95" s="2" t="s">
        <v>42</v>
      </c>
      <c r="X95" s="2"/>
      <c r="Y95" s="4"/>
    </row>
    <row r="96" spans="1:25" x14ac:dyDescent="0.25">
      <c r="A96" s="2">
        <v>2016</v>
      </c>
      <c r="B96" s="2">
        <v>486</v>
      </c>
      <c r="C96" s="2" t="s">
        <v>3782</v>
      </c>
      <c r="D96" s="2" t="s">
        <v>3783</v>
      </c>
      <c r="E96" s="2" t="s">
        <v>3784</v>
      </c>
      <c r="F96" s="2" t="s">
        <v>2648</v>
      </c>
      <c r="G96" s="2" t="s">
        <v>2649</v>
      </c>
      <c r="H96" s="2"/>
      <c r="I96" s="2" t="s">
        <v>815</v>
      </c>
      <c r="J96" s="2" t="s">
        <v>293</v>
      </c>
      <c r="K96" s="2" t="s">
        <v>3785</v>
      </c>
      <c r="L96" s="3">
        <v>42397</v>
      </c>
      <c r="M96" s="2" t="s">
        <v>3786</v>
      </c>
      <c r="N96" s="2" t="s">
        <v>3787</v>
      </c>
      <c r="O96" s="2" t="s">
        <v>35</v>
      </c>
      <c r="P96" s="2" t="s">
        <v>3774</v>
      </c>
      <c r="Q96" s="2" t="s">
        <v>3902</v>
      </c>
      <c r="R96" s="2" t="s">
        <v>2276</v>
      </c>
      <c r="S96" s="2" t="s">
        <v>861</v>
      </c>
      <c r="T96" s="2" t="s">
        <v>333</v>
      </c>
      <c r="U96" s="2" t="s">
        <v>3332</v>
      </c>
      <c r="V96" s="2" t="s">
        <v>43</v>
      </c>
      <c r="W96" s="2" t="s">
        <v>42</v>
      </c>
      <c r="X96" s="2"/>
      <c r="Y96" s="4"/>
    </row>
    <row r="97" spans="1:25" x14ac:dyDescent="0.25">
      <c r="A97" s="2">
        <v>2013</v>
      </c>
      <c r="B97" s="2">
        <v>1238</v>
      </c>
      <c r="C97" s="2" t="s">
        <v>2001</v>
      </c>
      <c r="D97" s="2" t="s">
        <v>2002</v>
      </c>
      <c r="E97" s="2" t="s">
        <v>2003</v>
      </c>
      <c r="F97" s="2" t="s">
        <v>2004</v>
      </c>
      <c r="G97" s="2" t="s">
        <v>492</v>
      </c>
      <c r="H97" s="2"/>
      <c r="I97" s="2" t="s">
        <v>153</v>
      </c>
      <c r="J97" s="2" t="s">
        <v>31</v>
      </c>
      <c r="K97" s="2" t="s">
        <v>2005</v>
      </c>
      <c r="L97" s="3">
        <v>41375</v>
      </c>
      <c r="M97" s="2" t="s">
        <v>2006</v>
      </c>
      <c r="N97" s="2" t="s">
        <v>2007</v>
      </c>
      <c r="O97" s="2" t="s">
        <v>2008</v>
      </c>
      <c r="P97" s="2" t="s">
        <v>2009</v>
      </c>
      <c r="Q97" s="2" t="s">
        <v>2008</v>
      </c>
      <c r="R97" s="2" t="s">
        <v>2010</v>
      </c>
      <c r="S97" s="2" t="s">
        <v>332</v>
      </c>
      <c r="T97" s="2" t="s">
        <v>333</v>
      </c>
      <c r="U97" s="2" t="s">
        <v>41</v>
      </c>
      <c r="V97" s="2" t="s">
        <v>42</v>
      </c>
      <c r="W97" s="2" t="s">
        <v>43</v>
      </c>
      <c r="X97" s="2"/>
      <c r="Y97" s="4"/>
    </row>
    <row r="98" spans="1:25" x14ac:dyDescent="0.25">
      <c r="A98" s="2">
        <v>2014</v>
      </c>
      <c r="B98" s="2">
        <v>366</v>
      </c>
      <c r="C98" s="2" t="s">
        <v>2125</v>
      </c>
      <c r="D98" s="2" t="s">
        <v>2126</v>
      </c>
      <c r="E98" s="2" t="s">
        <v>2127</v>
      </c>
      <c r="F98" s="2" t="s">
        <v>1967</v>
      </c>
      <c r="G98" s="2" t="s">
        <v>1968</v>
      </c>
      <c r="H98" s="2"/>
      <c r="I98" s="2" t="s">
        <v>488</v>
      </c>
      <c r="J98" s="2" t="s">
        <v>394</v>
      </c>
      <c r="K98" s="2" t="s">
        <v>2284</v>
      </c>
      <c r="L98" s="3">
        <v>41815</v>
      </c>
      <c r="M98" s="2" t="s">
        <v>2285</v>
      </c>
      <c r="N98" s="2" t="s">
        <v>1231</v>
      </c>
      <c r="O98" s="2" t="s">
        <v>2130</v>
      </c>
      <c r="P98" s="2" t="s">
        <v>2131</v>
      </c>
      <c r="Q98" s="2" t="s">
        <v>2286</v>
      </c>
      <c r="R98" s="2" t="s">
        <v>2287</v>
      </c>
      <c r="S98" s="2" t="s">
        <v>332</v>
      </c>
      <c r="T98" s="2" t="s">
        <v>333</v>
      </c>
      <c r="U98" s="2" t="s">
        <v>41</v>
      </c>
      <c r="V98" s="2" t="s">
        <v>42</v>
      </c>
      <c r="W98" s="2" t="s">
        <v>43</v>
      </c>
      <c r="X98" s="2"/>
      <c r="Y98" s="4"/>
    </row>
    <row r="99" spans="1:25" x14ac:dyDescent="0.25">
      <c r="A99" s="2">
        <v>2014</v>
      </c>
      <c r="B99" s="2">
        <v>367</v>
      </c>
      <c r="C99" s="2" t="s">
        <v>2125</v>
      </c>
      <c r="D99" s="2" t="s">
        <v>2126</v>
      </c>
      <c r="E99" s="2" t="s">
        <v>2127</v>
      </c>
      <c r="F99" s="2" t="s">
        <v>1967</v>
      </c>
      <c r="G99" s="2" t="s">
        <v>1968</v>
      </c>
      <c r="H99" s="2"/>
      <c r="I99" s="2" t="s">
        <v>488</v>
      </c>
      <c r="J99" s="2" t="s">
        <v>293</v>
      </c>
      <c r="K99" s="2" t="s">
        <v>2288</v>
      </c>
      <c r="L99" s="3">
        <v>41815</v>
      </c>
      <c r="M99" s="2" t="s">
        <v>2289</v>
      </c>
      <c r="N99" s="2" t="s">
        <v>1231</v>
      </c>
      <c r="O99" s="2" t="s">
        <v>2130</v>
      </c>
      <c r="P99" s="2" t="s">
        <v>2290</v>
      </c>
      <c r="Q99" s="2" t="s">
        <v>2291</v>
      </c>
      <c r="R99" s="2" t="s">
        <v>2292</v>
      </c>
      <c r="S99" s="2" t="s">
        <v>332</v>
      </c>
      <c r="T99" s="2" t="s">
        <v>333</v>
      </c>
      <c r="U99" s="2" t="s">
        <v>41</v>
      </c>
      <c r="V99" s="2" t="s">
        <v>42</v>
      </c>
      <c r="W99" s="2" t="s">
        <v>43</v>
      </c>
      <c r="X99" s="2"/>
      <c r="Y99" s="4"/>
    </row>
    <row r="100" spans="1:25" hidden="1" x14ac:dyDescent="0.25">
      <c r="A100" s="2">
        <v>2012</v>
      </c>
      <c r="B100" s="2">
        <v>730</v>
      </c>
      <c r="C100" s="2" t="s">
        <v>1193</v>
      </c>
      <c r="D100" s="2" t="s">
        <v>1194</v>
      </c>
      <c r="E100" s="2" t="s">
        <v>1195</v>
      </c>
      <c r="F100" s="2" t="s">
        <v>813</v>
      </c>
      <c r="G100" s="2" t="s">
        <v>814</v>
      </c>
      <c r="H100" s="2"/>
      <c r="I100" s="2" t="s">
        <v>815</v>
      </c>
      <c r="J100" s="2" t="s">
        <v>50</v>
      </c>
      <c r="K100" s="2" t="s">
        <v>1196</v>
      </c>
      <c r="L100" s="3">
        <v>40980</v>
      </c>
      <c r="M100" s="2" t="s">
        <v>1197</v>
      </c>
      <c r="N100" s="2" t="s">
        <v>1198</v>
      </c>
      <c r="O100" s="2" t="s">
        <v>1199</v>
      </c>
      <c r="P100" s="2" t="s">
        <v>1204</v>
      </c>
      <c r="Q100" s="2" t="s">
        <v>1201</v>
      </c>
      <c r="R100" s="2" t="s">
        <v>1465</v>
      </c>
      <c r="S100" s="2" t="s">
        <v>332</v>
      </c>
      <c r="T100" s="2" t="s">
        <v>333</v>
      </c>
      <c r="U100" s="2" t="s">
        <v>41</v>
      </c>
      <c r="V100" s="2" t="s">
        <v>42</v>
      </c>
      <c r="W100" s="2" t="s">
        <v>43</v>
      </c>
      <c r="X100" s="2"/>
      <c r="Y100" s="4"/>
    </row>
    <row r="101" spans="1:25" hidden="1" x14ac:dyDescent="0.25">
      <c r="A101" s="2">
        <v>2012</v>
      </c>
      <c r="B101" s="2">
        <v>734</v>
      </c>
      <c r="C101" s="2" t="s">
        <v>1193</v>
      </c>
      <c r="D101" s="2" t="s">
        <v>1194</v>
      </c>
      <c r="E101" s="2" t="s">
        <v>1195</v>
      </c>
      <c r="F101" s="2" t="s">
        <v>813</v>
      </c>
      <c r="G101" s="2" t="s">
        <v>814</v>
      </c>
      <c r="H101" s="2"/>
      <c r="I101" s="2" t="s">
        <v>815</v>
      </c>
      <c r="J101" s="2" t="s">
        <v>31</v>
      </c>
      <c r="K101" s="2" t="s">
        <v>1206</v>
      </c>
      <c r="L101" s="3">
        <v>40980</v>
      </c>
      <c r="M101" s="2" t="s">
        <v>1197</v>
      </c>
      <c r="N101" s="2" t="s">
        <v>1198</v>
      </c>
      <c r="O101" s="2" t="s">
        <v>1199</v>
      </c>
      <c r="P101" s="2" t="s">
        <v>1204</v>
      </c>
      <c r="Q101" s="2" t="s">
        <v>1201</v>
      </c>
      <c r="R101" s="2" t="s">
        <v>1467</v>
      </c>
      <c r="S101" s="2" t="s">
        <v>332</v>
      </c>
      <c r="T101" s="2" t="s">
        <v>333</v>
      </c>
      <c r="U101" s="2" t="s">
        <v>41</v>
      </c>
      <c r="V101" s="2" t="s">
        <v>42</v>
      </c>
      <c r="W101" s="2" t="s">
        <v>43</v>
      </c>
      <c r="X101" s="2"/>
      <c r="Y101" s="4"/>
    </row>
    <row r="102" spans="1:25" x14ac:dyDescent="0.25">
      <c r="A102" s="2">
        <v>2013</v>
      </c>
      <c r="B102" s="2">
        <v>1074</v>
      </c>
      <c r="C102" s="2" t="s">
        <v>1909</v>
      </c>
      <c r="D102" s="2" t="s">
        <v>1910</v>
      </c>
      <c r="E102" s="2" t="s">
        <v>1911</v>
      </c>
      <c r="F102" s="2" t="s">
        <v>816</v>
      </c>
      <c r="G102" s="2" t="s">
        <v>817</v>
      </c>
      <c r="H102" s="2"/>
      <c r="I102" s="2" t="s">
        <v>128</v>
      </c>
      <c r="J102" s="2" t="s">
        <v>50</v>
      </c>
      <c r="K102" s="2" t="s">
        <v>1912</v>
      </c>
      <c r="L102" s="3">
        <v>41542</v>
      </c>
      <c r="M102" s="2" t="s">
        <v>1913</v>
      </c>
      <c r="N102" s="2" t="s">
        <v>799</v>
      </c>
      <c r="O102" s="2" t="s">
        <v>1127</v>
      </c>
      <c r="P102" s="2" t="s">
        <v>1918</v>
      </c>
      <c r="Q102" s="2" t="s">
        <v>1915</v>
      </c>
      <c r="R102" s="2" t="s">
        <v>1919</v>
      </c>
      <c r="S102" s="2" t="s">
        <v>332</v>
      </c>
      <c r="T102" s="2" t="s">
        <v>333</v>
      </c>
      <c r="U102" s="2" t="s">
        <v>41</v>
      </c>
      <c r="V102" s="2" t="s">
        <v>42</v>
      </c>
      <c r="W102" s="2" t="s">
        <v>43</v>
      </c>
      <c r="X102" s="2" t="s">
        <v>1920</v>
      </c>
      <c r="Y102" s="4"/>
    </row>
    <row r="103" spans="1:25" x14ac:dyDescent="0.25">
      <c r="A103" s="2">
        <v>2014</v>
      </c>
      <c r="B103" s="2">
        <v>372</v>
      </c>
      <c r="C103" s="2" t="s">
        <v>2098</v>
      </c>
      <c r="D103" s="2" t="s">
        <v>2099</v>
      </c>
      <c r="E103" s="2" t="s">
        <v>2100</v>
      </c>
      <c r="F103" s="2" t="s">
        <v>1610</v>
      </c>
      <c r="G103" s="2" t="s">
        <v>1968</v>
      </c>
      <c r="H103" s="2"/>
      <c r="I103" s="2" t="s">
        <v>393</v>
      </c>
      <c r="J103" s="2" t="s">
        <v>50</v>
      </c>
      <c r="K103" s="2" t="s">
        <v>2205</v>
      </c>
      <c r="L103" s="3">
        <v>41988</v>
      </c>
      <c r="M103" s="2" t="s">
        <v>2102</v>
      </c>
      <c r="N103" s="2" t="s">
        <v>1613</v>
      </c>
      <c r="O103" s="2" t="s">
        <v>1664</v>
      </c>
      <c r="P103" s="2" t="s">
        <v>2103</v>
      </c>
      <c r="Q103" s="2" t="s">
        <v>2150</v>
      </c>
      <c r="R103" s="2" t="s">
        <v>2293</v>
      </c>
      <c r="S103" s="2" t="s">
        <v>332</v>
      </c>
      <c r="T103" s="2" t="s">
        <v>333</v>
      </c>
      <c r="U103" s="2" t="s">
        <v>41</v>
      </c>
      <c r="V103" s="2" t="s">
        <v>42</v>
      </c>
      <c r="W103" s="2" t="s">
        <v>43</v>
      </c>
      <c r="X103" s="2"/>
      <c r="Y103" s="4"/>
    </row>
    <row r="104" spans="1:25" x14ac:dyDescent="0.25">
      <c r="A104" s="2">
        <v>2014</v>
      </c>
      <c r="B104" s="2">
        <v>374</v>
      </c>
      <c r="C104" s="2" t="s">
        <v>2098</v>
      </c>
      <c r="D104" s="2" t="s">
        <v>2099</v>
      </c>
      <c r="E104" s="2" t="s">
        <v>2100</v>
      </c>
      <c r="F104" s="2" t="s">
        <v>1610</v>
      </c>
      <c r="G104" s="2" t="s">
        <v>1968</v>
      </c>
      <c r="H104" s="2"/>
      <c r="I104" s="2" t="s">
        <v>393</v>
      </c>
      <c r="J104" s="2" t="s">
        <v>50</v>
      </c>
      <c r="K104" s="2" t="s">
        <v>2205</v>
      </c>
      <c r="L104" s="3">
        <v>41989</v>
      </c>
      <c r="M104" s="2" t="s">
        <v>2102</v>
      </c>
      <c r="N104" s="2" t="s">
        <v>1613</v>
      </c>
      <c r="O104" s="2" t="s">
        <v>1664</v>
      </c>
      <c r="P104" s="2" t="s">
        <v>2103</v>
      </c>
      <c r="Q104" s="2" t="s">
        <v>2150</v>
      </c>
      <c r="R104" s="2" t="s">
        <v>2293</v>
      </c>
      <c r="S104" s="2" t="s">
        <v>332</v>
      </c>
      <c r="T104" s="2" t="s">
        <v>333</v>
      </c>
      <c r="U104" s="2" t="s">
        <v>41</v>
      </c>
      <c r="V104" s="2" t="s">
        <v>42</v>
      </c>
      <c r="W104" s="2" t="s">
        <v>43</v>
      </c>
      <c r="X104" s="2"/>
      <c r="Y104" s="4"/>
    </row>
    <row r="105" spans="1:25" x14ac:dyDescent="0.25">
      <c r="A105" s="2">
        <v>2014</v>
      </c>
      <c r="B105" s="2">
        <v>386</v>
      </c>
      <c r="C105" s="2" t="s">
        <v>2098</v>
      </c>
      <c r="D105" s="2" t="s">
        <v>2099</v>
      </c>
      <c r="E105" s="2" t="s">
        <v>2100</v>
      </c>
      <c r="F105" s="2" t="s">
        <v>1610</v>
      </c>
      <c r="G105" s="2" t="s">
        <v>1968</v>
      </c>
      <c r="H105" s="2"/>
      <c r="I105" s="2" t="s">
        <v>393</v>
      </c>
      <c r="J105" s="2" t="s">
        <v>50</v>
      </c>
      <c r="K105" s="2" t="s">
        <v>2205</v>
      </c>
      <c r="L105" s="3">
        <v>41990</v>
      </c>
      <c r="M105" s="2" t="s">
        <v>2102</v>
      </c>
      <c r="N105" s="2" t="s">
        <v>1613</v>
      </c>
      <c r="O105" s="2" t="s">
        <v>1664</v>
      </c>
      <c r="P105" s="2" t="s">
        <v>2103</v>
      </c>
      <c r="Q105" s="2" t="s">
        <v>2150</v>
      </c>
      <c r="R105" s="2" t="s">
        <v>2293</v>
      </c>
      <c r="S105" s="2" t="s">
        <v>332</v>
      </c>
      <c r="T105" s="2" t="s">
        <v>333</v>
      </c>
      <c r="U105" s="2" t="s">
        <v>41</v>
      </c>
      <c r="V105" s="2" t="s">
        <v>42</v>
      </c>
      <c r="W105" s="2" t="s">
        <v>43</v>
      </c>
      <c r="X105" s="2"/>
      <c r="Y105" s="4"/>
    </row>
    <row r="106" spans="1:25" x14ac:dyDescent="0.25">
      <c r="A106" s="2">
        <v>2014</v>
      </c>
      <c r="B106" s="2">
        <v>389</v>
      </c>
      <c r="C106" s="2" t="s">
        <v>2244</v>
      </c>
      <c r="D106" s="2" t="s">
        <v>2245</v>
      </c>
      <c r="E106" s="2" t="s">
        <v>2246</v>
      </c>
      <c r="F106" s="2" t="s">
        <v>2247</v>
      </c>
      <c r="G106" s="2" t="s">
        <v>2248</v>
      </c>
      <c r="H106" s="2"/>
      <c r="I106" s="2" t="s">
        <v>488</v>
      </c>
      <c r="J106" s="2" t="s">
        <v>340</v>
      </c>
      <c r="K106" s="2" t="s">
        <v>2294</v>
      </c>
      <c r="L106" s="3">
        <v>41963</v>
      </c>
      <c r="M106" s="2" t="s">
        <v>2250</v>
      </c>
      <c r="N106" s="2" t="s">
        <v>1646</v>
      </c>
      <c r="O106" s="2" t="s">
        <v>1818</v>
      </c>
      <c r="P106" s="2" t="s">
        <v>2022</v>
      </c>
      <c r="Q106" s="2" t="s">
        <v>2295</v>
      </c>
      <c r="R106" s="2" t="s">
        <v>2296</v>
      </c>
      <c r="S106" s="2" t="s">
        <v>332</v>
      </c>
      <c r="T106" s="2" t="s">
        <v>333</v>
      </c>
      <c r="U106" s="2" t="s">
        <v>41</v>
      </c>
      <c r="V106" s="2" t="s">
        <v>42</v>
      </c>
      <c r="W106" s="2" t="s">
        <v>43</v>
      </c>
      <c r="X106" s="2"/>
      <c r="Y106" s="4"/>
    </row>
    <row r="107" spans="1:25" x14ac:dyDescent="0.25">
      <c r="A107" s="2">
        <v>2015</v>
      </c>
      <c r="B107" s="2">
        <v>242</v>
      </c>
      <c r="C107" s="2" t="s">
        <v>3393</v>
      </c>
      <c r="D107" s="2" t="s">
        <v>3394</v>
      </c>
      <c r="E107" s="2" t="s">
        <v>3395</v>
      </c>
      <c r="F107" s="2" t="s">
        <v>3396</v>
      </c>
      <c r="G107" s="2" t="s">
        <v>1889</v>
      </c>
      <c r="H107" s="2"/>
      <c r="I107" s="2" t="s">
        <v>484</v>
      </c>
      <c r="J107" s="2" t="s">
        <v>289</v>
      </c>
      <c r="K107" s="2" t="s">
        <v>3415</v>
      </c>
      <c r="L107" s="3">
        <v>42088</v>
      </c>
      <c r="M107" s="2" t="s">
        <v>3416</v>
      </c>
      <c r="N107" s="2" t="s">
        <v>3417</v>
      </c>
      <c r="O107" s="2" t="s">
        <v>3418</v>
      </c>
      <c r="P107" s="2" t="s">
        <v>2311</v>
      </c>
      <c r="Q107" s="2" t="s">
        <v>3419</v>
      </c>
      <c r="R107" s="2" t="s">
        <v>1939</v>
      </c>
      <c r="S107" s="2" t="s">
        <v>332</v>
      </c>
      <c r="T107" s="2" t="s">
        <v>333</v>
      </c>
      <c r="U107" s="2" t="s">
        <v>3332</v>
      </c>
      <c r="V107" s="2" t="s">
        <v>42</v>
      </c>
      <c r="W107" s="2" t="s">
        <v>43</v>
      </c>
      <c r="X107" s="2"/>
      <c r="Y107" s="4"/>
    </row>
    <row r="108" spans="1:25" x14ac:dyDescent="0.25">
      <c r="A108" s="2">
        <v>2015</v>
      </c>
      <c r="B108" s="2">
        <v>245</v>
      </c>
      <c r="C108" s="2" t="s">
        <v>3393</v>
      </c>
      <c r="D108" s="2" t="s">
        <v>3394</v>
      </c>
      <c r="E108" s="2" t="s">
        <v>3395</v>
      </c>
      <c r="F108" s="2" t="s">
        <v>3396</v>
      </c>
      <c r="G108" s="2" t="s">
        <v>1889</v>
      </c>
      <c r="H108" s="2"/>
      <c r="I108" s="2" t="s">
        <v>484</v>
      </c>
      <c r="J108" s="2" t="s">
        <v>291</v>
      </c>
      <c r="K108" s="2" t="s">
        <v>3415</v>
      </c>
      <c r="L108" s="3">
        <v>42088</v>
      </c>
      <c r="M108" s="2" t="s">
        <v>3421</v>
      </c>
      <c r="N108" s="2" t="s">
        <v>3399</v>
      </c>
      <c r="O108" s="2" t="s">
        <v>2240</v>
      </c>
      <c r="P108" s="2" t="s">
        <v>2311</v>
      </c>
      <c r="Q108" s="2" t="s">
        <v>1800</v>
      </c>
      <c r="R108" s="2" t="s">
        <v>1939</v>
      </c>
      <c r="S108" s="2" t="s">
        <v>332</v>
      </c>
      <c r="T108" s="2" t="s">
        <v>333</v>
      </c>
      <c r="U108" s="2" t="s">
        <v>3332</v>
      </c>
      <c r="V108" s="2" t="s">
        <v>42</v>
      </c>
      <c r="W108" s="2" t="s">
        <v>43</v>
      </c>
      <c r="X108" s="2"/>
      <c r="Y108" s="4"/>
    </row>
    <row r="109" spans="1:25" x14ac:dyDescent="0.25">
      <c r="A109" s="2">
        <v>2015</v>
      </c>
      <c r="B109" s="2">
        <v>249</v>
      </c>
      <c r="C109" s="2" t="s">
        <v>3393</v>
      </c>
      <c r="D109" s="2" t="s">
        <v>3394</v>
      </c>
      <c r="E109" s="2" t="s">
        <v>3395</v>
      </c>
      <c r="F109" s="2" t="s">
        <v>3396</v>
      </c>
      <c r="G109" s="2" t="s">
        <v>1889</v>
      </c>
      <c r="H109" s="2"/>
      <c r="I109" s="2" t="s">
        <v>484</v>
      </c>
      <c r="J109" s="2" t="s">
        <v>347</v>
      </c>
      <c r="K109" s="2" t="s">
        <v>3424</v>
      </c>
      <c r="L109" s="3">
        <v>42090</v>
      </c>
      <c r="M109" s="2" t="s">
        <v>3425</v>
      </c>
      <c r="N109" s="2" t="s">
        <v>3399</v>
      </c>
      <c r="O109" s="2" t="s">
        <v>2240</v>
      </c>
      <c r="P109" s="2" t="s">
        <v>2311</v>
      </c>
      <c r="Q109" s="2" t="s">
        <v>3426</v>
      </c>
      <c r="R109" s="2" t="s">
        <v>1939</v>
      </c>
      <c r="S109" s="2" t="s">
        <v>332</v>
      </c>
      <c r="T109" s="2" t="s">
        <v>333</v>
      </c>
      <c r="U109" s="2" t="s">
        <v>3332</v>
      </c>
      <c r="V109" s="2" t="s">
        <v>42</v>
      </c>
      <c r="W109" s="2" t="s">
        <v>43</v>
      </c>
      <c r="X109" s="2"/>
      <c r="Y109" s="4"/>
    </row>
    <row r="110" spans="1:25" x14ac:dyDescent="0.25">
      <c r="A110" s="2">
        <v>2015</v>
      </c>
      <c r="B110" s="2">
        <v>252</v>
      </c>
      <c r="C110" s="2" t="s">
        <v>2125</v>
      </c>
      <c r="D110" s="2" t="s">
        <v>2126</v>
      </c>
      <c r="E110" s="2" t="s">
        <v>2127</v>
      </c>
      <c r="F110" s="2" t="s">
        <v>1967</v>
      </c>
      <c r="G110" s="2" t="s">
        <v>1968</v>
      </c>
      <c r="H110" s="2"/>
      <c r="I110" s="2" t="s">
        <v>488</v>
      </c>
      <c r="J110" s="2" t="s">
        <v>31</v>
      </c>
      <c r="K110" s="2" t="s">
        <v>2424</v>
      </c>
      <c r="L110" s="3">
        <v>42178</v>
      </c>
      <c r="M110" s="2" t="s">
        <v>2425</v>
      </c>
      <c r="N110" s="2" t="s">
        <v>1231</v>
      </c>
      <c r="O110" s="2" t="s">
        <v>1675</v>
      </c>
      <c r="P110" s="2" t="s">
        <v>1801</v>
      </c>
      <c r="Q110" s="2" t="s">
        <v>3427</v>
      </c>
      <c r="R110" s="2" t="s">
        <v>1939</v>
      </c>
      <c r="S110" s="2" t="s">
        <v>332</v>
      </c>
      <c r="T110" s="2" t="s">
        <v>333</v>
      </c>
      <c r="U110" s="2" t="s">
        <v>3332</v>
      </c>
      <c r="V110" s="2" t="s">
        <v>42</v>
      </c>
      <c r="W110" s="2" t="s">
        <v>43</v>
      </c>
      <c r="X110" s="2"/>
      <c r="Y110" s="4"/>
    </row>
    <row r="111" spans="1:25" x14ac:dyDescent="0.25">
      <c r="A111" s="2">
        <v>2015</v>
      </c>
      <c r="B111" s="2">
        <v>255</v>
      </c>
      <c r="C111" s="2" t="s">
        <v>3428</v>
      </c>
      <c r="D111" s="2" t="s">
        <v>3429</v>
      </c>
      <c r="E111" s="2" t="s">
        <v>3430</v>
      </c>
      <c r="F111" s="2" t="s">
        <v>2648</v>
      </c>
      <c r="G111" s="2" t="s">
        <v>2649</v>
      </c>
      <c r="H111" s="2"/>
      <c r="I111" s="2" t="s">
        <v>815</v>
      </c>
      <c r="J111" s="2" t="s">
        <v>111</v>
      </c>
      <c r="K111" s="2" t="s">
        <v>3431</v>
      </c>
      <c r="L111" s="3">
        <v>42031</v>
      </c>
      <c r="M111" s="2" t="s">
        <v>3432</v>
      </c>
      <c r="N111" s="2" t="s">
        <v>2176</v>
      </c>
      <c r="O111" s="2" t="s">
        <v>35</v>
      </c>
      <c r="P111" s="2" t="s">
        <v>2241</v>
      </c>
      <c r="Q111" s="2" t="s">
        <v>3433</v>
      </c>
      <c r="R111" s="2" t="s">
        <v>1939</v>
      </c>
      <c r="S111" s="2" t="s">
        <v>2180</v>
      </c>
      <c r="T111" s="2" t="s">
        <v>333</v>
      </c>
      <c r="U111" s="2" t="s">
        <v>3332</v>
      </c>
      <c r="V111" s="2" t="s">
        <v>42</v>
      </c>
      <c r="W111" s="2" t="s">
        <v>43</v>
      </c>
      <c r="X111" s="2"/>
      <c r="Y111" s="4"/>
    </row>
    <row r="112" spans="1:25" x14ac:dyDescent="0.25">
      <c r="A112" s="2">
        <v>2016</v>
      </c>
      <c r="B112" s="2">
        <v>487</v>
      </c>
      <c r="C112" s="2" t="s">
        <v>3393</v>
      </c>
      <c r="D112" s="2" t="s">
        <v>3394</v>
      </c>
      <c r="E112" s="2" t="s">
        <v>3395</v>
      </c>
      <c r="F112" s="2" t="s">
        <v>3396</v>
      </c>
      <c r="G112" s="2" t="s">
        <v>1889</v>
      </c>
      <c r="H112" s="2"/>
      <c r="I112" s="2" t="s">
        <v>484</v>
      </c>
      <c r="J112" s="2" t="s">
        <v>291</v>
      </c>
      <c r="K112" s="2" t="s">
        <v>3415</v>
      </c>
      <c r="L112" s="3">
        <v>42450</v>
      </c>
      <c r="M112" s="2" t="s">
        <v>3887</v>
      </c>
      <c r="N112" s="2" t="s">
        <v>1656</v>
      </c>
      <c r="O112" s="2" t="s">
        <v>3418</v>
      </c>
      <c r="P112" s="2" t="s">
        <v>2311</v>
      </c>
      <c r="Q112" s="2" t="s">
        <v>3903</v>
      </c>
      <c r="R112" s="2" t="s">
        <v>1939</v>
      </c>
      <c r="S112" s="2" t="s">
        <v>332</v>
      </c>
      <c r="T112" s="2" t="s">
        <v>333</v>
      </c>
      <c r="U112" s="2" t="s">
        <v>3332</v>
      </c>
      <c r="V112" s="2" t="s">
        <v>43</v>
      </c>
      <c r="W112" s="2" t="s">
        <v>42</v>
      </c>
      <c r="X112" s="2"/>
      <c r="Y112" s="4"/>
    </row>
    <row r="113" spans="1:25" x14ac:dyDescent="0.25">
      <c r="A113" s="2">
        <v>2016</v>
      </c>
      <c r="B113" s="2">
        <v>488</v>
      </c>
      <c r="C113" s="2" t="s">
        <v>3393</v>
      </c>
      <c r="D113" s="2" t="s">
        <v>3394</v>
      </c>
      <c r="E113" s="2" t="s">
        <v>3395</v>
      </c>
      <c r="F113" s="2" t="s">
        <v>3396</v>
      </c>
      <c r="G113" s="2" t="s">
        <v>1889</v>
      </c>
      <c r="H113" s="2"/>
      <c r="I113" s="2" t="s">
        <v>484</v>
      </c>
      <c r="J113" s="2" t="s">
        <v>293</v>
      </c>
      <c r="K113" s="2" t="s">
        <v>3397</v>
      </c>
      <c r="L113" s="3">
        <v>42450</v>
      </c>
      <c r="M113" s="2" t="s">
        <v>3887</v>
      </c>
      <c r="N113" s="2" t="s">
        <v>1656</v>
      </c>
      <c r="O113" s="2" t="s">
        <v>3418</v>
      </c>
      <c r="P113" s="2" t="s">
        <v>2311</v>
      </c>
      <c r="Q113" s="2" t="s">
        <v>3904</v>
      </c>
      <c r="R113" s="2" t="s">
        <v>1939</v>
      </c>
      <c r="S113" s="2" t="s">
        <v>332</v>
      </c>
      <c r="T113" s="2" t="s">
        <v>333</v>
      </c>
      <c r="U113" s="2" t="s">
        <v>3332</v>
      </c>
      <c r="V113" s="2" t="s">
        <v>43</v>
      </c>
      <c r="W113" s="2" t="s">
        <v>42</v>
      </c>
      <c r="X113" s="2"/>
      <c r="Y113" s="4"/>
    </row>
    <row r="114" spans="1:25" x14ac:dyDescent="0.25">
      <c r="A114" s="2">
        <v>2016</v>
      </c>
      <c r="B114" s="2">
        <v>489</v>
      </c>
      <c r="C114" s="2" t="s">
        <v>1885</v>
      </c>
      <c r="D114" s="2" t="s">
        <v>1886</v>
      </c>
      <c r="E114" s="2" t="s">
        <v>3905</v>
      </c>
      <c r="F114" s="2" t="s">
        <v>1888</v>
      </c>
      <c r="G114" s="2" t="s">
        <v>1889</v>
      </c>
      <c r="H114" s="2"/>
      <c r="I114" s="2" t="s">
        <v>484</v>
      </c>
      <c r="J114" s="2" t="s">
        <v>293</v>
      </c>
      <c r="K114" s="2" t="s">
        <v>3906</v>
      </c>
      <c r="L114" s="3">
        <v>42599</v>
      </c>
      <c r="M114" s="2" t="s">
        <v>1891</v>
      </c>
      <c r="N114" s="2" t="s">
        <v>3417</v>
      </c>
      <c r="O114" s="2" t="s">
        <v>2357</v>
      </c>
      <c r="P114" s="2" t="s">
        <v>3774</v>
      </c>
      <c r="Q114" s="2" t="s">
        <v>3907</v>
      </c>
      <c r="R114" s="2" t="s">
        <v>1939</v>
      </c>
      <c r="S114" s="2" t="s">
        <v>332</v>
      </c>
      <c r="T114" s="2" t="s">
        <v>333</v>
      </c>
      <c r="U114" s="2" t="s">
        <v>3332</v>
      </c>
      <c r="V114" s="2" t="s">
        <v>43</v>
      </c>
      <c r="W114" s="2" t="s">
        <v>42</v>
      </c>
      <c r="X114" s="2"/>
      <c r="Y114" s="4"/>
    </row>
    <row r="115" spans="1:25" x14ac:dyDescent="0.25">
      <c r="A115" s="2">
        <v>2016</v>
      </c>
      <c r="B115" s="2">
        <v>491</v>
      </c>
      <c r="C115" s="2" t="s">
        <v>2244</v>
      </c>
      <c r="D115" s="2" t="s">
        <v>2245</v>
      </c>
      <c r="E115" s="2" t="s">
        <v>2246</v>
      </c>
      <c r="F115" s="2" t="s">
        <v>2247</v>
      </c>
      <c r="G115" s="2" t="s">
        <v>2248</v>
      </c>
      <c r="H115" s="2"/>
      <c r="I115" s="2" t="s">
        <v>488</v>
      </c>
      <c r="J115" s="2" t="s">
        <v>347</v>
      </c>
      <c r="K115" s="2" t="s">
        <v>2249</v>
      </c>
      <c r="L115" s="3">
        <v>42675</v>
      </c>
      <c r="M115" s="2" t="s">
        <v>3890</v>
      </c>
      <c r="N115" s="2" t="s">
        <v>3891</v>
      </c>
      <c r="O115" s="2" t="s">
        <v>2240</v>
      </c>
      <c r="P115" s="2" t="s">
        <v>3774</v>
      </c>
      <c r="Q115" s="2" t="s">
        <v>3908</v>
      </c>
      <c r="R115" s="2" t="s">
        <v>1939</v>
      </c>
      <c r="S115" s="2" t="s">
        <v>332</v>
      </c>
      <c r="T115" s="2" t="s">
        <v>333</v>
      </c>
      <c r="U115" s="2" t="s">
        <v>3332</v>
      </c>
      <c r="V115" s="2" t="s">
        <v>43</v>
      </c>
      <c r="W115" s="2" t="s">
        <v>42</v>
      </c>
      <c r="X115" s="2"/>
      <c r="Y115" s="4"/>
    </row>
    <row r="116" spans="1:25" x14ac:dyDescent="0.25">
      <c r="A116" s="2">
        <v>2016</v>
      </c>
      <c r="B116" s="2">
        <v>492</v>
      </c>
      <c r="C116" s="2" t="s">
        <v>2366</v>
      </c>
      <c r="D116" s="2" t="s">
        <v>2367</v>
      </c>
      <c r="E116" s="2" t="s">
        <v>2368</v>
      </c>
      <c r="F116" s="2" t="s">
        <v>2324</v>
      </c>
      <c r="G116" s="2" t="s">
        <v>687</v>
      </c>
      <c r="H116" s="2"/>
      <c r="I116" s="2" t="s">
        <v>488</v>
      </c>
      <c r="J116" s="2" t="s">
        <v>291</v>
      </c>
      <c r="K116" s="2" t="s">
        <v>2369</v>
      </c>
      <c r="L116" s="3">
        <v>42503</v>
      </c>
      <c r="M116" s="2" t="s">
        <v>3909</v>
      </c>
      <c r="N116" s="2" t="s">
        <v>1892</v>
      </c>
      <c r="O116" s="2" t="s">
        <v>2900</v>
      </c>
      <c r="P116" s="2" t="s">
        <v>2241</v>
      </c>
      <c r="Q116" s="2" t="s">
        <v>3910</v>
      </c>
      <c r="R116" s="2" t="s">
        <v>1939</v>
      </c>
      <c r="S116" s="2" t="s">
        <v>332</v>
      </c>
      <c r="T116" s="2" t="s">
        <v>333</v>
      </c>
      <c r="U116" s="2" t="s">
        <v>3332</v>
      </c>
      <c r="V116" s="2" t="s">
        <v>43</v>
      </c>
      <c r="W116" s="2" t="s">
        <v>42</v>
      </c>
      <c r="X116" s="2"/>
      <c r="Y116" s="4"/>
    </row>
    <row r="117" spans="1:25" x14ac:dyDescent="0.25">
      <c r="A117" s="2">
        <v>2016</v>
      </c>
      <c r="B117" s="2">
        <v>493</v>
      </c>
      <c r="C117" s="2" t="s">
        <v>2849</v>
      </c>
      <c r="D117" s="2" t="s">
        <v>3911</v>
      </c>
      <c r="E117" s="2" t="s">
        <v>2851</v>
      </c>
      <c r="F117" s="2" t="s">
        <v>2726</v>
      </c>
      <c r="G117" s="2" t="s">
        <v>2727</v>
      </c>
      <c r="H117" s="2"/>
      <c r="I117" s="2" t="s">
        <v>488</v>
      </c>
      <c r="J117" s="2" t="s">
        <v>31</v>
      </c>
      <c r="K117" s="2" t="s">
        <v>3912</v>
      </c>
      <c r="L117" s="3">
        <v>42606</v>
      </c>
      <c r="M117" s="2" t="s">
        <v>2689</v>
      </c>
      <c r="N117" s="2" t="s">
        <v>3913</v>
      </c>
      <c r="O117" s="2" t="s">
        <v>3773</v>
      </c>
      <c r="P117" s="2" t="s">
        <v>3774</v>
      </c>
      <c r="Q117" s="2" t="s">
        <v>3914</v>
      </c>
      <c r="R117" s="2" t="s">
        <v>1939</v>
      </c>
      <c r="S117" s="2" t="s">
        <v>2180</v>
      </c>
      <c r="T117" s="2" t="s">
        <v>333</v>
      </c>
      <c r="U117" s="2" t="s">
        <v>3332</v>
      </c>
      <c r="V117" s="2" t="s">
        <v>43</v>
      </c>
      <c r="W117" s="2" t="s">
        <v>42</v>
      </c>
      <c r="X117" s="2"/>
      <c r="Y117" s="4"/>
    </row>
    <row r="118" spans="1:25" x14ac:dyDescent="0.25">
      <c r="A118" s="2">
        <v>2016</v>
      </c>
      <c r="B118" s="2">
        <v>494</v>
      </c>
      <c r="C118" s="2" t="s">
        <v>2125</v>
      </c>
      <c r="D118" s="2" t="s">
        <v>2126</v>
      </c>
      <c r="E118" s="2" t="s">
        <v>2127</v>
      </c>
      <c r="F118" s="2" t="s">
        <v>1967</v>
      </c>
      <c r="G118" s="2" t="s">
        <v>1968</v>
      </c>
      <c r="H118" s="2"/>
      <c r="I118" s="2" t="s">
        <v>488</v>
      </c>
      <c r="J118" s="2" t="s">
        <v>31</v>
      </c>
      <c r="K118" s="2" t="s">
        <v>2424</v>
      </c>
      <c r="L118" s="3">
        <v>42527</v>
      </c>
      <c r="M118" s="2" t="s">
        <v>2425</v>
      </c>
      <c r="N118" s="2" t="s">
        <v>2091</v>
      </c>
      <c r="O118" s="2" t="s">
        <v>1675</v>
      </c>
      <c r="P118" s="2" t="s">
        <v>3774</v>
      </c>
      <c r="Q118" s="2" t="s">
        <v>3915</v>
      </c>
      <c r="R118" s="2" t="s">
        <v>1939</v>
      </c>
      <c r="S118" s="2" t="s">
        <v>861</v>
      </c>
      <c r="T118" s="2" t="s">
        <v>333</v>
      </c>
      <c r="U118" s="2" t="s">
        <v>3332</v>
      </c>
      <c r="V118" s="2" t="s">
        <v>43</v>
      </c>
      <c r="W118" s="2" t="s">
        <v>42</v>
      </c>
      <c r="X118" s="2"/>
      <c r="Y118" s="4"/>
    </row>
    <row r="119" spans="1:25" x14ac:dyDescent="0.25">
      <c r="A119" s="2">
        <v>2016</v>
      </c>
      <c r="B119" s="2">
        <v>495</v>
      </c>
      <c r="C119" s="2" t="s">
        <v>2125</v>
      </c>
      <c r="D119" s="2" t="s">
        <v>2126</v>
      </c>
      <c r="E119" s="2" t="s">
        <v>2127</v>
      </c>
      <c r="F119" s="2" t="s">
        <v>1967</v>
      </c>
      <c r="G119" s="2" t="s">
        <v>1968</v>
      </c>
      <c r="H119" s="2"/>
      <c r="I119" s="2" t="s">
        <v>488</v>
      </c>
      <c r="J119" s="2" t="s">
        <v>291</v>
      </c>
      <c r="K119" s="2" t="s">
        <v>2297</v>
      </c>
      <c r="L119" s="3">
        <v>42528</v>
      </c>
      <c r="M119" s="2" t="s">
        <v>2298</v>
      </c>
      <c r="N119" s="2" t="s">
        <v>2091</v>
      </c>
      <c r="O119" s="2" t="s">
        <v>1675</v>
      </c>
      <c r="P119" s="2" t="s">
        <v>3774</v>
      </c>
      <c r="Q119" s="2" t="s">
        <v>3916</v>
      </c>
      <c r="R119" s="2" t="s">
        <v>1939</v>
      </c>
      <c r="S119" s="2" t="s">
        <v>861</v>
      </c>
      <c r="T119" s="2" t="s">
        <v>333</v>
      </c>
      <c r="U119" s="2" t="s">
        <v>3332</v>
      </c>
      <c r="V119" s="2" t="s">
        <v>43</v>
      </c>
      <c r="W119" s="2" t="s">
        <v>42</v>
      </c>
      <c r="X119" s="2"/>
      <c r="Y119" s="4"/>
    </row>
    <row r="120" spans="1:25" x14ac:dyDescent="0.25">
      <c r="A120" s="2">
        <v>2016</v>
      </c>
      <c r="B120" s="2">
        <v>496</v>
      </c>
      <c r="C120" s="2" t="s">
        <v>2125</v>
      </c>
      <c r="D120" s="2" t="s">
        <v>2126</v>
      </c>
      <c r="E120" s="2" t="s">
        <v>2127</v>
      </c>
      <c r="F120" s="2" t="s">
        <v>1967</v>
      </c>
      <c r="G120" s="2" t="s">
        <v>1968</v>
      </c>
      <c r="H120" s="2"/>
      <c r="I120" s="2" t="s">
        <v>488</v>
      </c>
      <c r="J120" s="2" t="s">
        <v>340</v>
      </c>
      <c r="K120" s="2" t="s">
        <v>2427</v>
      </c>
      <c r="L120" s="3">
        <v>42528</v>
      </c>
      <c r="M120" s="2" t="s">
        <v>2428</v>
      </c>
      <c r="N120" s="2" t="s">
        <v>2091</v>
      </c>
      <c r="O120" s="2" t="s">
        <v>1675</v>
      </c>
      <c r="P120" s="2" t="s">
        <v>3774</v>
      </c>
      <c r="Q120" s="2" t="s">
        <v>3917</v>
      </c>
      <c r="R120" s="2" t="s">
        <v>1939</v>
      </c>
      <c r="S120" s="2" t="s">
        <v>861</v>
      </c>
      <c r="T120" s="2" t="s">
        <v>333</v>
      </c>
      <c r="U120" s="2" t="s">
        <v>3332</v>
      </c>
      <c r="V120" s="2" t="s">
        <v>43</v>
      </c>
      <c r="W120" s="2" t="s">
        <v>42</v>
      </c>
      <c r="X120" s="2"/>
      <c r="Y120" s="4"/>
    </row>
    <row r="121" spans="1:25" x14ac:dyDescent="0.25">
      <c r="A121" s="2">
        <v>2016</v>
      </c>
      <c r="B121" s="2">
        <v>497</v>
      </c>
      <c r="C121" s="2" t="s">
        <v>3918</v>
      </c>
      <c r="D121" s="2" t="s">
        <v>3919</v>
      </c>
      <c r="E121" s="2" t="s">
        <v>3920</v>
      </c>
      <c r="F121" s="2" t="s">
        <v>3896</v>
      </c>
      <c r="G121" s="2" t="s">
        <v>3897</v>
      </c>
      <c r="H121" s="2"/>
      <c r="I121" s="2" t="s">
        <v>153</v>
      </c>
      <c r="J121" s="2" t="s">
        <v>31</v>
      </c>
      <c r="K121" s="2" t="s">
        <v>3898</v>
      </c>
      <c r="L121" s="3">
        <v>42640</v>
      </c>
      <c r="M121" s="2" t="s">
        <v>2689</v>
      </c>
      <c r="N121" s="2" t="s">
        <v>3899</v>
      </c>
      <c r="O121" s="2" t="s">
        <v>3900</v>
      </c>
      <c r="P121" s="2" t="s">
        <v>3148</v>
      </c>
      <c r="Q121" s="2" t="s">
        <v>3901</v>
      </c>
      <c r="R121" s="2" t="s">
        <v>1939</v>
      </c>
      <c r="S121" s="2" t="s">
        <v>332</v>
      </c>
      <c r="T121" s="2" t="s">
        <v>333</v>
      </c>
      <c r="U121" s="2" t="s">
        <v>3332</v>
      </c>
      <c r="V121" s="2" t="s">
        <v>43</v>
      </c>
      <c r="W121" s="2" t="s">
        <v>42</v>
      </c>
      <c r="X121" s="2"/>
      <c r="Y121" s="4"/>
    </row>
    <row r="122" spans="1:25" x14ac:dyDescent="0.25">
      <c r="A122" s="2">
        <v>2016</v>
      </c>
      <c r="B122" s="2">
        <v>498</v>
      </c>
      <c r="C122" s="2" t="s">
        <v>3782</v>
      </c>
      <c r="D122" s="2" t="s">
        <v>3783</v>
      </c>
      <c r="E122" s="2" t="s">
        <v>3784</v>
      </c>
      <c r="F122" s="2" t="s">
        <v>2648</v>
      </c>
      <c r="G122" s="2" t="s">
        <v>2649</v>
      </c>
      <c r="H122" s="2"/>
      <c r="I122" s="2" t="s">
        <v>815</v>
      </c>
      <c r="J122" s="2" t="s">
        <v>340</v>
      </c>
      <c r="K122" s="2" t="s">
        <v>3785</v>
      </c>
      <c r="L122" s="3">
        <v>42397</v>
      </c>
      <c r="M122" s="2" t="s">
        <v>3921</v>
      </c>
      <c r="N122" s="2" t="s">
        <v>3787</v>
      </c>
      <c r="O122" s="2" t="s">
        <v>35</v>
      </c>
      <c r="P122" s="2" t="s">
        <v>2241</v>
      </c>
      <c r="Q122" s="2" t="s">
        <v>3409</v>
      </c>
      <c r="R122" s="2" t="s">
        <v>1939</v>
      </c>
      <c r="S122" s="2" t="s">
        <v>861</v>
      </c>
      <c r="T122" s="2" t="s">
        <v>333</v>
      </c>
      <c r="U122" s="2" t="s">
        <v>3332</v>
      </c>
      <c r="V122" s="2" t="s">
        <v>43</v>
      </c>
      <c r="W122" s="2" t="s">
        <v>42</v>
      </c>
      <c r="X122" s="2"/>
      <c r="Y122" s="4"/>
    </row>
    <row r="123" spans="1:25" x14ac:dyDescent="0.25">
      <c r="A123" s="2">
        <v>2014</v>
      </c>
      <c r="B123" s="2">
        <v>391</v>
      </c>
      <c r="C123" s="2" t="s">
        <v>2125</v>
      </c>
      <c r="D123" s="2" t="s">
        <v>2126</v>
      </c>
      <c r="E123" s="2" t="s">
        <v>2127</v>
      </c>
      <c r="F123" s="2" t="s">
        <v>1967</v>
      </c>
      <c r="G123" s="2" t="s">
        <v>1968</v>
      </c>
      <c r="H123" s="2"/>
      <c r="I123" s="2" t="s">
        <v>488</v>
      </c>
      <c r="J123" s="2" t="s">
        <v>291</v>
      </c>
      <c r="K123" s="2" t="s">
        <v>2297</v>
      </c>
      <c r="L123" s="3">
        <v>41815</v>
      </c>
      <c r="M123" s="2" t="s">
        <v>2298</v>
      </c>
      <c r="N123" s="2" t="s">
        <v>1231</v>
      </c>
      <c r="O123" s="2" t="s">
        <v>2130</v>
      </c>
      <c r="P123" s="2" t="s">
        <v>2131</v>
      </c>
      <c r="Q123" s="2" t="s">
        <v>2299</v>
      </c>
      <c r="R123" s="2" t="s">
        <v>2300</v>
      </c>
      <c r="S123" s="2" t="s">
        <v>332</v>
      </c>
      <c r="T123" s="2" t="s">
        <v>333</v>
      </c>
      <c r="U123" s="2" t="s">
        <v>41</v>
      </c>
      <c r="V123" s="2" t="s">
        <v>42</v>
      </c>
      <c r="W123" s="2" t="s">
        <v>43</v>
      </c>
      <c r="X123" s="2"/>
      <c r="Y123" s="4"/>
    </row>
    <row r="124" spans="1:25" x14ac:dyDescent="0.25">
      <c r="A124" s="2">
        <v>2014</v>
      </c>
      <c r="B124" s="2">
        <v>395</v>
      </c>
      <c r="C124" s="2" t="s">
        <v>2301</v>
      </c>
      <c r="D124" s="2" t="s">
        <v>2302</v>
      </c>
      <c r="E124" s="2" t="s">
        <v>2303</v>
      </c>
      <c r="F124" s="2" t="s">
        <v>1080</v>
      </c>
      <c r="G124" s="2" t="s">
        <v>1081</v>
      </c>
      <c r="H124" s="2"/>
      <c r="I124" s="2" t="s">
        <v>815</v>
      </c>
      <c r="J124" s="2" t="s">
        <v>50</v>
      </c>
      <c r="K124" s="2" t="s">
        <v>2304</v>
      </c>
      <c r="L124" s="3">
        <v>41736</v>
      </c>
      <c r="M124" s="2" t="s">
        <v>2305</v>
      </c>
      <c r="N124" s="2" t="s">
        <v>1892</v>
      </c>
      <c r="O124" s="2" t="s">
        <v>1948</v>
      </c>
      <c r="P124" s="2" t="s">
        <v>2241</v>
      </c>
      <c r="Q124" s="2" t="s">
        <v>2306</v>
      </c>
      <c r="R124" s="2" t="s">
        <v>2307</v>
      </c>
      <c r="S124" s="2" t="s">
        <v>332</v>
      </c>
      <c r="T124" s="2" t="s">
        <v>333</v>
      </c>
      <c r="U124" s="2" t="s">
        <v>41</v>
      </c>
      <c r="V124" s="2" t="s">
        <v>42</v>
      </c>
      <c r="W124" s="2" t="s">
        <v>43</v>
      </c>
      <c r="X124" s="2"/>
      <c r="Y124" s="4"/>
    </row>
    <row r="125" spans="1:25" x14ac:dyDescent="0.25">
      <c r="A125" s="2">
        <v>2016</v>
      </c>
      <c r="B125" s="2">
        <v>499</v>
      </c>
      <c r="C125" s="2" t="s">
        <v>2098</v>
      </c>
      <c r="D125" s="2" t="s">
        <v>2099</v>
      </c>
      <c r="E125" s="2" t="s">
        <v>2100</v>
      </c>
      <c r="F125" s="2" t="s">
        <v>1610</v>
      </c>
      <c r="G125" s="2" t="s">
        <v>1968</v>
      </c>
      <c r="H125" s="2"/>
      <c r="I125" s="2" t="s">
        <v>393</v>
      </c>
      <c r="J125" s="2" t="s">
        <v>111</v>
      </c>
      <c r="K125" s="2" t="s">
        <v>2134</v>
      </c>
      <c r="L125" s="3">
        <v>42706</v>
      </c>
      <c r="M125" s="2" t="s">
        <v>2102</v>
      </c>
      <c r="N125" s="2" t="s">
        <v>3496</v>
      </c>
      <c r="O125" s="2" t="s">
        <v>1664</v>
      </c>
      <c r="P125" s="2" t="s">
        <v>2103</v>
      </c>
      <c r="Q125" s="2" t="s">
        <v>3846</v>
      </c>
      <c r="R125" s="2" t="s">
        <v>3922</v>
      </c>
      <c r="S125" s="2" t="s">
        <v>332</v>
      </c>
      <c r="T125" s="2" t="s">
        <v>333</v>
      </c>
      <c r="U125" s="2" t="s">
        <v>3332</v>
      </c>
      <c r="V125" s="2" t="s">
        <v>43</v>
      </c>
      <c r="W125" s="2" t="s">
        <v>42</v>
      </c>
      <c r="X125" s="2"/>
      <c r="Y125" s="4"/>
    </row>
    <row r="126" spans="1:25" x14ac:dyDescent="0.25">
      <c r="A126" s="2">
        <v>2015</v>
      </c>
      <c r="B126" s="2">
        <v>259</v>
      </c>
      <c r="C126" s="2" t="s">
        <v>3434</v>
      </c>
      <c r="D126" s="2" t="s">
        <v>3435</v>
      </c>
      <c r="E126" s="2" t="s">
        <v>3436</v>
      </c>
      <c r="F126" s="2" t="s">
        <v>3437</v>
      </c>
      <c r="G126" s="2" t="s">
        <v>687</v>
      </c>
      <c r="H126" s="2"/>
      <c r="I126" s="2" t="s">
        <v>489</v>
      </c>
      <c r="J126" s="2" t="s">
        <v>31</v>
      </c>
      <c r="K126" s="2" t="s">
        <v>2667</v>
      </c>
      <c r="L126" s="3">
        <v>42181</v>
      </c>
      <c r="M126" s="2" t="s">
        <v>2689</v>
      </c>
      <c r="N126" s="2" t="s">
        <v>2153</v>
      </c>
      <c r="O126" s="2" t="s">
        <v>3438</v>
      </c>
      <c r="P126" s="2" t="s">
        <v>3359</v>
      </c>
      <c r="Q126" s="2" t="s">
        <v>3439</v>
      </c>
      <c r="R126" s="2" t="s">
        <v>3440</v>
      </c>
      <c r="S126" s="2" t="s">
        <v>2180</v>
      </c>
      <c r="T126" s="2" t="s">
        <v>333</v>
      </c>
      <c r="U126" s="2" t="s">
        <v>3332</v>
      </c>
      <c r="V126" s="2" t="s">
        <v>42</v>
      </c>
      <c r="W126" s="2" t="s">
        <v>338</v>
      </c>
      <c r="X126" s="2"/>
      <c r="Y126" s="4"/>
    </row>
    <row r="127" spans="1:25" x14ac:dyDescent="0.25">
      <c r="A127" s="2">
        <v>2016</v>
      </c>
      <c r="B127" s="2">
        <v>500</v>
      </c>
      <c r="C127" s="2" t="s">
        <v>2098</v>
      </c>
      <c r="D127" s="2" t="s">
        <v>2099</v>
      </c>
      <c r="E127" s="2" t="s">
        <v>2100</v>
      </c>
      <c r="F127" s="2" t="s">
        <v>1610</v>
      </c>
      <c r="G127" s="2" t="s">
        <v>1968</v>
      </c>
      <c r="H127" s="2"/>
      <c r="I127" s="2" t="s">
        <v>393</v>
      </c>
      <c r="J127" s="2" t="s">
        <v>203</v>
      </c>
      <c r="K127" s="2" t="s">
        <v>2149</v>
      </c>
      <c r="L127" s="3">
        <v>42706</v>
      </c>
      <c r="M127" s="2" t="s">
        <v>2102</v>
      </c>
      <c r="N127" s="2" t="s">
        <v>3496</v>
      </c>
      <c r="O127" s="2" t="s">
        <v>1664</v>
      </c>
      <c r="P127" s="2" t="s">
        <v>2103</v>
      </c>
      <c r="Q127" s="2" t="s">
        <v>794</v>
      </c>
      <c r="R127" s="2" t="s">
        <v>3923</v>
      </c>
      <c r="S127" s="2" t="s">
        <v>332</v>
      </c>
      <c r="T127" s="2" t="s">
        <v>333</v>
      </c>
      <c r="U127" s="2" t="s">
        <v>3332</v>
      </c>
      <c r="V127" s="2" t="s">
        <v>43</v>
      </c>
      <c r="W127" s="2" t="s">
        <v>42</v>
      </c>
      <c r="X127" s="2"/>
      <c r="Y127" s="4"/>
    </row>
    <row r="128" spans="1:25" x14ac:dyDescent="0.25">
      <c r="A128" s="2">
        <v>2015</v>
      </c>
      <c r="B128" s="2">
        <v>261</v>
      </c>
      <c r="C128" s="2" t="s">
        <v>3353</v>
      </c>
      <c r="D128" s="2" t="s">
        <v>3354</v>
      </c>
      <c r="E128" s="2" t="s">
        <v>3355</v>
      </c>
      <c r="F128" s="2" t="s">
        <v>2648</v>
      </c>
      <c r="G128" s="2" t="s">
        <v>2649</v>
      </c>
      <c r="H128" s="2"/>
      <c r="I128" s="2" t="s">
        <v>815</v>
      </c>
      <c r="J128" s="2" t="s">
        <v>206</v>
      </c>
      <c r="K128" s="2" t="s">
        <v>2238</v>
      </c>
      <c r="L128" s="3">
        <v>42142</v>
      </c>
      <c r="M128" s="2" t="s">
        <v>3365</v>
      </c>
      <c r="N128" s="2" t="s">
        <v>3366</v>
      </c>
      <c r="O128" s="2" t="s">
        <v>3367</v>
      </c>
      <c r="P128" s="2" t="s">
        <v>3368</v>
      </c>
      <c r="Q128" s="2" t="s">
        <v>3441</v>
      </c>
      <c r="R128" s="2" t="s">
        <v>3442</v>
      </c>
      <c r="S128" s="2" t="s">
        <v>2180</v>
      </c>
      <c r="T128" s="2" t="s">
        <v>333</v>
      </c>
      <c r="U128" s="2" t="s">
        <v>3332</v>
      </c>
      <c r="V128" s="2" t="s">
        <v>42</v>
      </c>
      <c r="W128" s="2" t="s">
        <v>43</v>
      </c>
      <c r="X128" s="2"/>
      <c r="Y128" s="4"/>
    </row>
    <row r="129" spans="1:25" x14ac:dyDescent="0.25">
      <c r="A129" s="2">
        <v>2016</v>
      </c>
      <c r="B129" s="2">
        <v>418</v>
      </c>
      <c r="C129" s="2" t="s">
        <v>2098</v>
      </c>
      <c r="D129" s="2" t="s">
        <v>2099</v>
      </c>
      <c r="E129" s="2" t="s">
        <v>2100</v>
      </c>
      <c r="F129" s="2" t="s">
        <v>1610</v>
      </c>
      <c r="G129" s="2" t="s">
        <v>1968</v>
      </c>
      <c r="H129" s="2"/>
      <c r="I129" s="2" t="s">
        <v>393</v>
      </c>
      <c r="J129" s="2" t="s">
        <v>31</v>
      </c>
      <c r="K129" s="2" t="s">
        <v>2211</v>
      </c>
      <c r="L129" s="3">
        <v>42706</v>
      </c>
      <c r="M129" s="2" t="s">
        <v>2102</v>
      </c>
      <c r="N129" s="2" t="s">
        <v>3496</v>
      </c>
      <c r="O129" s="2" t="s">
        <v>1664</v>
      </c>
      <c r="P129" s="2" t="s">
        <v>2103</v>
      </c>
      <c r="Q129" s="2" t="s">
        <v>3819</v>
      </c>
      <c r="R129" s="2" t="s">
        <v>3820</v>
      </c>
      <c r="S129" s="2" t="s">
        <v>332</v>
      </c>
      <c r="T129" s="2" t="s">
        <v>333</v>
      </c>
      <c r="U129" s="2" t="s">
        <v>3332</v>
      </c>
      <c r="V129" s="2" t="s">
        <v>43</v>
      </c>
      <c r="W129" s="2" t="s">
        <v>42</v>
      </c>
      <c r="X129" s="2"/>
      <c r="Y129" s="4"/>
    </row>
    <row r="130" spans="1:25" x14ac:dyDescent="0.25">
      <c r="A130" s="2">
        <v>2016</v>
      </c>
      <c r="B130" s="2">
        <v>423</v>
      </c>
      <c r="C130" s="2" t="s">
        <v>2098</v>
      </c>
      <c r="D130" s="2" t="s">
        <v>2099</v>
      </c>
      <c r="E130" s="2" t="s">
        <v>2100</v>
      </c>
      <c r="F130" s="2" t="s">
        <v>1610</v>
      </c>
      <c r="G130" s="2" t="s">
        <v>1968</v>
      </c>
      <c r="H130" s="2"/>
      <c r="I130" s="2" t="s">
        <v>393</v>
      </c>
      <c r="J130" s="2" t="s">
        <v>289</v>
      </c>
      <c r="K130" s="2" t="s">
        <v>2110</v>
      </c>
      <c r="L130" s="3">
        <v>42706</v>
      </c>
      <c r="M130" s="2" t="s">
        <v>2102</v>
      </c>
      <c r="N130" s="2" t="s">
        <v>3496</v>
      </c>
      <c r="O130" s="2" t="s">
        <v>1664</v>
      </c>
      <c r="P130" s="2" t="s">
        <v>2103</v>
      </c>
      <c r="Q130" s="2" t="s">
        <v>1992</v>
      </c>
      <c r="R130" s="2" t="s">
        <v>3832</v>
      </c>
      <c r="S130" s="2" t="s">
        <v>332</v>
      </c>
      <c r="T130" s="2" t="s">
        <v>333</v>
      </c>
      <c r="U130" s="2" t="s">
        <v>3332</v>
      </c>
      <c r="V130" s="2" t="s">
        <v>43</v>
      </c>
      <c r="W130" s="2" t="s">
        <v>42</v>
      </c>
      <c r="X130" s="2"/>
      <c r="Y130" s="4"/>
    </row>
    <row r="131" spans="1:25" x14ac:dyDescent="0.25">
      <c r="A131" s="2">
        <v>2014</v>
      </c>
      <c r="B131" s="2">
        <v>398</v>
      </c>
      <c r="C131" s="2" t="s">
        <v>2244</v>
      </c>
      <c r="D131" s="2" t="s">
        <v>2245</v>
      </c>
      <c r="E131" s="2" t="s">
        <v>2246</v>
      </c>
      <c r="F131" s="2" t="s">
        <v>2247</v>
      </c>
      <c r="G131" s="2" t="s">
        <v>2248</v>
      </c>
      <c r="H131" s="2"/>
      <c r="I131" s="2" t="s">
        <v>488</v>
      </c>
      <c r="J131" s="2" t="s">
        <v>289</v>
      </c>
      <c r="K131" s="2" t="s">
        <v>2308</v>
      </c>
      <c r="L131" s="3">
        <v>41760</v>
      </c>
      <c r="M131" s="2" t="s">
        <v>2309</v>
      </c>
      <c r="N131" s="2" t="s">
        <v>2310</v>
      </c>
      <c r="O131" s="2" t="s">
        <v>2240</v>
      </c>
      <c r="P131" s="2" t="s">
        <v>2311</v>
      </c>
      <c r="Q131" s="2" t="s">
        <v>2278</v>
      </c>
      <c r="R131" s="2" t="s">
        <v>2312</v>
      </c>
      <c r="S131" s="2" t="s">
        <v>332</v>
      </c>
      <c r="T131" s="2" t="s">
        <v>333</v>
      </c>
      <c r="U131" s="2" t="s">
        <v>41</v>
      </c>
      <c r="V131" s="2" t="s">
        <v>42</v>
      </c>
      <c r="W131" s="2" t="s">
        <v>43</v>
      </c>
      <c r="X131" s="2"/>
      <c r="Y131" s="4"/>
    </row>
    <row r="132" spans="1:25" x14ac:dyDescent="0.25">
      <c r="A132" s="2">
        <v>2014</v>
      </c>
      <c r="B132" s="2">
        <v>401</v>
      </c>
      <c r="C132" s="2" t="s">
        <v>2244</v>
      </c>
      <c r="D132" s="2" t="s">
        <v>2245</v>
      </c>
      <c r="E132" s="2" t="s">
        <v>2246</v>
      </c>
      <c r="F132" s="2" t="s">
        <v>2247</v>
      </c>
      <c r="G132" s="2" t="s">
        <v>2248</v>
      </c>
      <c r="H132" s="2"/>
      <c r="I132" s="2" t="s">
        <v>488</v>
      </c>
      <c r="J132" s="2" t="s">
        <v>289</v>
      </c>
      <c r="K132" s="2" t="s">
        <v>2308</v>
      </c>
      <c r="L132" s="3">
        <v>41894</v>
      </c>
      <c r="M132" s="2" t="s">
        <v>2313</v>
      </c>
      <c r="N132" s="2" t="s">
        <v>2314</v>
      </c>
      <c r="O132" s="2" t="s">
        <v>1818</v>
      </c>
      <c r="P132" s="2" t="s">
        <v>2315</v>
      </c>
      <c r="Q132" s="2" t="s">
        <v>2316</v>
      </c>
      <c r="R132" s="2" t="s">
        <v>2317</v>
      </c>
      <c r="S132" s="2" t="s">
        <v>332</v>
      </c>
      <c r="T132" s="2" t="s">
        <v>333</v>
      </c>
      <c r="U132" s="2" t="s">
        <v>41</v>
      </c>
      <c r="V132" s="2" t="s">
        <v>42</v>
      </c>
      <c r="W132" s="2" t="s">
        <v>43</v>
      </c>
      <c r="X132" s="2"/>
      <c r="Y132" s="4"/>
    </row>
    <row r="133" spans="1:25" x14ac:dyDescent="0.25">
      <c r="A133" s="2">
        <v>2014</v>
      </c>
      <c r="B133" s="2">
        <v>405</v>
      </c>
      <c r="C133" s="2" t="s">
        <v>2244</v>
      </c>
      <c r="D133" s="2" t="s">
        <v>2245</v>
      </c>
      <c r="E133" s="2" t="s">
        <v>2246</v>
      </c>
      <c r="F133" s="2" t="s">
        <v>2247</v>
      </c>
      <c r="G133" s="2" t="s">
        <v>2248</v>
      </c>
      <c r="H133" s="2"/>
      <c r="I133" s="2" t="s">
        <v>488</v>
      </c>
      <c r="J133" s="2" t="s">
        <v>293</v>
      </c>
      <c r="K133" s="2" t="s">
        <v>2318</v>
      </c>
      <c r="L133" s="3">
        <v>41963</v>
      </c>
      <c r="M133" s="2" t="s">
        <v>2319</v>
      </c>
      <c r="N133" s="2" t="s">
        <v>1656</v>
      </c>
      <c r="O133" s="2" t="s">
        <v>1818</v>
      </c>
      <c r="P133" s="2" t="s">
        <v>2022</v>
      </c>
      <c r="Q133" s="2" t="s">
        <v>2320</v>
      </c>
      <c r="R133" s="2" t="s">
        <v>2317</v>
      </c>
      <c r="S133" s="2" t="s">
        <v>332</v>
      </c>
      <c r="T133" s="2" t="s">
        <v>333</v>
      </c>
      <c r="U133" s="2" t="s">
        <v>41</v>
      </c>
      <c r="V133" s="2" t="s">
        <v>42</v>
      </c>
      <c r="W133" s="2" t="s">
        <v>43</v>
      </c>
      <c r="X133" s="2"/>
      <c r="Y133" s="4"/>
    </row>
    <row r="134" spans="1:25" x14ac:dyDescent="0.25">
      <c r="A134" s="2">
        <v>2014</v>
      </c>
      <c r="B134" s="2">
        <v>406</v>
      </c>
      <c r="C134" s="2" t="s">
        <v>2321</v>
      </c>
      <c r="D134" s="2" t="s">
        <v>2322</v>
      </c>
      <c r="E134" s="2" t="s">
        <v>2323</v>
      </c>
      <c r="F134" s="2" t="s">
        <v>2324</v>
      </c>
      <c r="G134" s="2" t="s">
        <v>687</v>
      </c>
      <c r="H134" s="2"/>
      <c r="I134" s="2" t="s">
        <v>488</v>
      </c>
      <c r="J134" s="2" t="s">
        <v>50</v>
      </c>
      <c r="K134" s="2" t="s">
        <v>2325</v>
      </c>
      <c r="L134" s="3">
        <v>41740</v>
      </c>
      <c r="M134" s="2" t="s">
        <v>2326</v>
      </c>
      <c r="N134" s="2" t="s">
        <v>1892</v>
      </c>
      <c r="O134" s="2" t="s">
        <v>2327</v>
      </c>
      <c r="P134" s="2" t="s">
        <v>2241</v>
      </c>
      <c r="Q134" s="2" t="s">
        <v>2327</v>
      </c>
      <c r="R134" s="2" t="s">
        <v>2312</v>
      </c>
      <c r="S134" s="2" t="s">
        <v>332</v>
      </c>
      <c r="T134" s="2" t="s">
        <v>333</v>
      </c>
      <c r="U134" s="2" t="s">
        <v>41</v>
      </c>
      <c r="V134" s="2" t="s">
        <v>42</v>
      </c>
      <c r="W134" s="2" t="s">
        <v>43</v>
      </c>
      <c r="X134" s="2"/>
      <c r="Y134" s="4"/>
    </row>
    <row r="135" spans="1:25" x14ac:dyDescent="0.25">
      <c r="A135" s="2">
        <v>2014</v>
      </c>
      <c r="B135" s="2">
        <v>411</v>
      </c>
      <c r="C135" s="2" t="s">
        <v>1975</v>
      </c>
      <c r="D135" s="2" t="s">
        <v>1976</v>
      </c>
      <c r="E135" s="2" t="s">
        <v>1977</v>
      </c>
      <c r="F135" s="2" t="s">
        <v>486</v>
      </c>
      <c r="G135" s="2" t="s">
        <v>487</v>
      </c>
      <c r="H135" s="2"/>
      <c r="I135" s="2" t="s">
        <v>488</v>
      </c>
      <c r="J135" s="2" t="s">
        <v>31</v>
      </c>
      <c r="K135" s="2" t="s">
        <v>1981</v>
      </c>
      <c r="L135" s="3">
        <v>41953</v>
      </c>
      <c r="M135" s="2" t="s">
        <v>2328</v>
      </c>
      <c r="N135" s="2" t="s">
        <v>2091</v>
      </c>
      <c r="O135" s="2" t="s">
        <v>1571</v>
      </c>
      <c r="P135" s="2" t="s">
        <v>2022</v>
      </c>
      <c r="Q135" s="2" t="s">
        <v>2329</v>
      </c>
      <c r="R135" s="2" t="s">
        <v>2317</v>
      </c>
      <c r="S135" s="2" t="s">
        <v>332</v>
      </c>
      <c r="T135" s="2" t="s">
        <v>333</v>
      </c>
      <c r="U135" s="2" t="s">
        <v>41</v>
      </c>
      <c r="V135" s="2" t="s">
        <v>42</v>
      </c>
      <c r="W135" s="2" t="s">
        <v>43</v>
      </c>
      <c r="X135" s="2" t="s">
        <v>2330</v>
      </c>
      <c r="Y135" s="4"/>
    </row>
    <row r="136" spans="1:25" x14ac:dyDescent="0.25">
      <c r="A136" s="2">
        <v>2016</v>
      </c>
      <c r="B136" s="2">
        <v>424</v>
      </c>
      <c r="C136" s="2" t="s">
        <v>3833</v>
      </c>
      <c r="D136" s="2" t="s">
        <v>3834</v>
      </c>
      <c r="E136" s="2" t="s">
        <v>3835</v>
      </c>
      <c r="F136" s="2" t="s">
        <v>2347</v>
      </c>
      <c r="G136" s="2" t="s">
        <v>2248</v>
      </c>
      <c r="H136" s="2"/>
      <c r="I136" s="2" t="s">
        <v>484</v>
      </c>
      <c r="J136" s="2" t="s">
        <v>291</v>
      </c>
      <c r="K136" s="2" t="s">
        <v>3836</v>
      </c>
      <c r="L136" s="3">
        <v>42549</v>
      </c>
      <c r="M136" s="2" t="s">
        <v>3837</v>
      </c>
      <c r="N136" s="2" t="s">
        <v>3838</v>
      </c>
      <c r="O136" s="2" t="s">
        <v>1359</v>
      </c>
      <c r="P136" s="2" t="s">
        <v>1797</v>
      </c>
      <c r="Q136" s="2" t="s">
        <v>3839</v>
      </c>
      <c r="R136" s="2" t="s">
        <v>2312</v>
      </c>
      <c r="S136" s="2" t="s">
        <v>861</v>
      </c>
      <c r="T136" s="2" t="s">
        <v>333</v>
      </c>
      <c r="U136" s="2" t="s">
        <v>3332</v>
      </c>
      <c r="V136" s="2" t="s">
        <v>43</v>
      </c>
      <c r="W136" s="2" t="s">
        <v>42</v>
      </c>
      <c r="X136" s="2"/>
      <c r="Y136" s="4"/>
    </row>
    <row r="137" spans="1:25" x14ac:dyDescent="0.25">
      <c r="A137" s="2">
        <v>2016</v>
      </c>
      <c r="B137" s="2">
        <v>530</v>
      </c>
      <c r="C137" s="2" t="s">
        <v>2244</v>
      </c>
      <c r="D137" s="2" t="s">
        <v>2245</v>
      </c>
      <c r="E137" s="2" t="s">
        <v>2246</v>
      </c>
      <c r="F137" s="2" t="s">
        <v>2247</v>
      </c>
      <c r="G137" s="2" t="s">
        <v>2248</v>
      </c>
      <c r="H137" s="2"/>
      <c r="I137" s="2" t="s">
        <v>488</v>
      </c>
      <c r="J137" s="2" t="s">
        <v>293</v>
      </c>
      <c r="K137" s="2" t="s">
        <v>2318</v>
      </c>
      <c r="L137" s="3">
        <v>42674</v>
      </c>
      <c r="M137" s="2" t="s">
        <v>3946</v>
      </c>
      <c r="N137" s="2" t="s">
        <v>3891</v>
      </c>
      <c r="O137" s="2" t="s">
        <v>2240</v>
      </c>
      <c r="P137" s="2" t="s">
        <v>3774</v>
      </c>
      <c r="Q137" s="2" t="s">
        <v>3947</v>
      </c>
      <c r="R137" s="2" t="s">
        <v>2312</v>
      </c>
      <c r="S137" s="2" t="s">
        <v>332</v>
      </c>
      <c r="T137" s="2" t="s">
        <v>333</v>
      </c>
      <c r="U137" s="2" t="s">
        <v>3332</v>
      </c>
      <c r="V137" s="2" t="s">
        <v>43</v>
      </c>
      <c r="W137" s="2" t="s">
        <v>42</v>
      </c>
      <c r="X137" s="2"/>
      <c r="Y137" s="4"/>
    </row>
    <row r="138" spans="1:25" x14ac:dyDescent="0.25">
      <c r="A138" s="2">
        <v>2016</v>
      </c>
      <c r="B138" s="2">
        <v>531</v>
      </c>
      <c r="C138" s="2" t="s">
        <v>2244</v>
      </c>
      <c r="D138" s="2" t="s">
        <v>2245</v>
      </c>
      <c r="E138" s="2" t="s">
        <v>2246</v>
      </c>
      <c r="F138" s="2" t="s">
        <v>2247</v>
      </c>
      <c r="G138" s="2" t="s">
        <v>2248</v>
      </c>
      <c r="H138" s="2"/>
      <c r="I138" s="2" t="s">
        <v>488</v>
      </c>
      <c r="J138" s="2" t="s">
        <v>340</v>
      </c>
      <c r="K138" s="2" t="s">
        <v>2294</v>
      </c>
      <c r="L138" s="3">
        <v>42674</v>
      </c>
      <c r="M138" s="2" t="s">
        <v>3946</v>
      </c>
      <c r="N138" s="2" t="s">
        <v>3891</v>
      </c>
      <c r="O138" s="2" t="s">
        <v>2240</v>
      </c>
      <c r="P138" s="2" t="s">
        <v>3774</v>
      </c>
      <c r="Q138" s="2" t="s">
        <v>3948</v>
      </c>
      <c r="R138" s="2" t="s">
        <v>2312</v>
      </c>
      <c r="S138" s="2" t="s">
        <v>332</v>
      </c>
      <c r="T138" s="2" t="s">
        <v>333</v>
      </c>
      <c r="U138" s="2" t="s">
        <v>3332</v>
      </c>
      <c r="V138" s="2" t="s">
        <v>43</v>
      </c>
      <c r="W138" s="2" t="s">
        <v>42</v>
      </c>
      <c r="X138" s="2"/>
      <c r="Y138" s="4"/>
    </row>
    <row r="139" spans="1:25" x14ac:dyDescent="0.25">
      <c r="A139" s="2">
        <v>2016</v>
      </c>
      <c r="B139" s="2">
        <v>532</v>
      </c>
      <c r="C139" s="2" t="s">
        <v>3776</v>
      </c>
      <c r="D139" s="2" t="s">
        <v>3777</v>
      </c>
      <c r="E139" s="2" t="s">
        <v>3778</v>
      </c>
      <c r="F139" s="2" t="s">
        <v>3779</v>
      </c>
      <c r="G139" s="2" t="s">
        <v>1081</v>
      </c>
      <c r="H139" s="2"/>
      <c r="I139" s="2" t="s">
        <v>153</v>
      </c>
      <c r="J139" s="2" t="s">
        <v>291</v>
      </c>
      <c r="K139" s="2" t="s">
        <v>3780</v>
      </c>
      <c r="L139" s="3">
        <v>42543</v>
      </c>
      <c r="M139" s="2" t="s">
        <v>3781</v>
      </c>
      <c r="N139" s="2" t="s">
        <v>1231</v>
      </c>
      <c r="O139" s="2" t="s">
        <v>35</v>
      </c>
      <c r="P139" s="2" t="s">
        <v>1797</v>
      </c>
      <c r="Q139" s="2" t="s">
        <v>35</v>
      </c>
      <c r="R139" s="2" t="s">
        <v>2312</v>
      </c>
      <c r="S139" s="2" t="s">
        <v>332</v>
      </c>
      <c r="T139" s="2" t="s">
        <v>333</v>
      </c>
      <c r="U139" s="2" t="s">
        <v>3332</v>
      </c>
      <c r="V139" s="2" t="s">
        <v>338</v>
      </c>
      <c r="W139" s="2" t="s">
        <v>42</v>
      </c>
      <c r="X139" s="2"/>
      <c r="Y139" s="4"/>
    </row>
    <row r="140" spans="1:25" x14ac:dyDescent="0.25">
      <c r="A140" s="2">
        <v>2016</v>
      </c>
      <c r="B140" s="2">
        <v>533</v>
      </c>
      <c r="C140" s="2" t="s">
        <v>3949</v>
      </c>
      <c r="D140" s="2" t="s">
        <v>3950</v>
      </c>
      <c r="E140" s="2" t="s">
        <v>3951</v>
      </c>
      <c r="F140" s="2" t="s">
        <v>3779</v>
      </c>
      <c r="G140" s="2" t="s">
        <v>3952</v>
      </c>
      <c r="H140" s="2"/>
      <c r="I140" s="2" t="s">
        <v>815</v>
      </c>
      <c r="J140" s="2" t="s">
        <v>203</v>
      </c>
      <c r="K140" s="2" t="s">
        <v>3953</v>
      </c>
      <c r="L140" s="3">
        <v>42613</v>
      </c>
      <c r="M140" s="2" t="s">
        <v>3954</v>
      </c>
      <c r="N140" s="2" t="s">
        <v>1231</v>
      </c>
      <c r="O140" s="2" t="s">
        <v>35</v>
      </c>
      <c r="P140" s="2" t="s">
        <v>2241</v>
      </c>
      <c r="Q140" s="2" t="s">
        <v>3955</v>
      </c>
      <c r="R140" s="2" t="s">
        <v>2312</v>
      </c>
      <c r="S140" s="2" t="s">
        <v>332</v>
      </c>
      <c r="T140" s="2" t="s">
        <v>333</v>
      </c>
      <c r="U140" s="2" t="s">
        <v>3332</v>
      </c>
      <c r="V140" s="2" t="s">
        <v>43</v>
      </c>
      <c r="W140" s="2" t="s">
        <v>42</v>
      </c>
      <c r="X140" s="2"/>
      <c r="Y140" s="4"/>
    </row>
    <row r="141" spans="1:25" x14ac:dyDescent="0.25">
      <c r="A141" s="2">
        <v>2014</v>
      </c>
      <c r="B141" s="2">
        <v>414</v>
      </c>
      <c r="C141" s="2" t="s">
        <v>2125</v>
      </c>
      <c r="D141" s="2" t="s">
        <v>2126</v>
      </c>
      <c r="E141" s="2" t="s">
        <v>2127</v>
      </c>
      <c r="F141" s="2" t="s">
        <v>1967</v>
      </c>
      <c r="G141" s="2" t="s">
        <v>1968</v>
      </c>
      <c r="H141" s="2"/>
      <c r="I141" s="2" t="s">
        <v>488</v>
      </c>
      <c r="J141" s="2" t="s">
        <v>289</v>
      </c>
      <c r="K141" s="2" t="s">
        <v>2331</v>
      </c>
      <c r="L141" s="3">
        <v>41813</v>
      </c>
      <c r="M141" s="2" t="s">
        <v>2332</v>
      </c>
      <c r="N141" s="2" t="s">
        <v>1231</v>
      </c>
      <c r="O141" s="2" t="s">
        <v>2130</v>
      </c>
      <c r="P141" s="2" t="s">
        <v>2131</v>
      </c>
      <c r="Q141" s="2" t="s">
        <v>2333</v>
      </c>
      <c r="R141" s="2" t="s">
        <v>2334</v>
      </c>
      <c r="S141" s="2" t="s">
        <v>332</v>
      </c>
      <c r="T141" s="2" t="s">
        <v>333</v>
      </c>
      <c r="U141" s="2" t="s">
        <v>41</v>
      </c>
      <c r="V141" s="2" t="s">
        <v>42</v>
      </c>
      <c r="W141" s="2" t="s">
        <v>43</v>
      </c>
      <c r="X141" s="2"/>
      <c r="Y141" s="4"/>
    </row>
    <row r="142" spans="1:25" x14ac:dyDescent="0.25">
      <c r="A142" s="2">
        <v>2014</v>
      </c>
      <c r="B142" s="2">
        <v>424</v>
      </c>
      <c r="C142" s="2" t="s">
        <v>2125</v>
      </c>
      <c r="D142" s="2" t="s">
        <v>2126</v>
      </c>
      <c r="E142" s="2" t="s">
        <v>2127</v>
      </c>
      <c r="F142" s="2" t="s">
        <v>1967</v>
      </c>
      <c r="G142" s="2" t="s">
        <v>1968</v>
      </c>
      <c r="H142" s="2"/>
      <c r="I142" s="2" t="s">
        <v>488</v>
      </c>
      <c r="J142" s="2" t="s">
        <v>111</v>
      </c>
      <c r="K142" s="2" t="s">
        <v>2335</v>
      </c>
      <c r="L142" s="3">
        <v>41814</v>
      </c>
      <c r="M142" s="2" t="s">
        <v>2336</v>
      </c>
      <c r="N142" s="2" t="s">
        <v>1231</v>
      </c>
      <c r="O142" s="2" t="s">
        <v>2130</v>
      </c>
      <c r="P142" s="2" t="s">
        <v>2290</v>
      </c>
      <c r="Q142" s="2" t="s">
        <v>2337</v>
      </c>
      <c r="R142" s="2" t="s">
        <v>2338</v>
      </c>
      <c r="S142" s="2" t="s">
        <v>332</v>
      </c>
      <c r="T142" s="2" t="s">
        <v>333</v>
      </c>
      <c r="U142" s="2" t="s">
        <v>41</v>
      </c>
      <c r="V142" s="2" t="s">
        <v>42</v>
      </c>
      <c r="W142" s="2" t="s">
        <v>43</v>
      </c>
      <c r="X142" s="2"/>
      <c r="Y142" s="4"/>
    </row>
    <row r="143" spans="1:25" x14ac:dyDescent="0.25">
      <c r="A143" s="2">
        <v>2016</v>
      </c>
      <c r="B143" s="2">
        <v>534</v>
      </c>
      <c r="C143" s="2" t="s">
        <v>1564</v>
      </c>
      <c r="D143" s="2" t="s">
        <v>1565</v>
      </c>
      <c r="E143" s="2" t="s">
        <v>1566</v>
      </c>
      <c r="F143" s="2" t="s">
        <v>1567</v>
      </c>
      <c r="G143" s="2" t="s">
        <v>1568</v>
      </c>
      <c r="H143" s="2"/>
      <c r="I143" s="2" t="s">
        <v>393</v>
      </c>
      <c r="J143" s="2" t="s">
        <v>411</v>
      </c>
      <c r="K143" s="2" t="s">
        <v>1569</v>
      </c>
      <c r="L143" s="3">
        <v>42621</v>
      </c>
      <c r="M143" s="2" t="s">
        <v>1570</v>
      </c>
      <c r="N143" s="2" t="s">
        <v>2091</v>
      </c>
      <c r="O143" s="2" t="s">
        <v>1571</v>
      </c>
      <c r="P143" s="2" t="s">
        <v>1575</v>
      </c>
      <c r="Q143" s="2" t="s">
        <v>3814</v>
      </c>
      <c r="R143" s="2" t="s">
        <v>3956</v>
      </c>
      <c r="S143" s="2" t="s">
        <v>332</v>
      </c>
      <c r="T143" s="2" t="s">
        <v>333</v>
      </c>
      <c r="U143" s="2" t="s">
        <v>3332</v>
      </c>
      <c r="V143" s="2" t="s">
        <v>43</v>
      </c>
      <c r="W143" s="2" t="s">
        <v>42</v>
      </c>
      <c r="X143" s="2"/>
      <c r="Y143" s="4"/>
    </row>
    <row r="144" spans="1:25" x14ac:dyDescent="0.25">
      <c r="A144" s="2">
        <v>2014</v>
      </c>
      <c r="B144" s="2">
        <v>427</v>
      </c>
      <c r="C144" s="2" t="s">
        <v>2344</v>
      </c>
      <c r="D144" s="2" t="s">
        <v>2345</v>
      </c>
      <c r="E144" s="2" t="s">
        <v>2346</v>
      </c>
      <c r="F144" s="2" t="s">
        <v>2347</v>
      </c>
      <c r="G144" s="2" t="s">
        <v>2248</v>
      </c>
      <c r="H144" s="2"/>
      <c r="I144" s="2" t="s">
        <v>488</v>
      </c>
      <c r="J144" s="2" t="s">
        <v>31</v>
      </c>
      <c r="K144" s="2" t="s">
        <v>2348</v>
      </c>
      <c r="L144" s="3">
        <v>41976</v>
      </c>
      <c r="M144" s="2" t="s">
        <v>71</v>
      </c>
      <c r="N144" s="2" t="s">
        <v>2153</v>
      </c>
      <c r="O144" s="2" t="s">
        <v>2349</v>
      </c>
      <c r="P144" s="2" t="s">
        <v>2350</v>
      </c>
      <c r="Q144" s="2" t="s">
        <v>2351</v>
      </c>
      <c r="R144" s="2" t="s">
        <v>2352</v>
      </c>
      <c r="S144" s="2" t="s">
        <v>332</v>
      </c>
      <c r="T144" s="2" t="s">
        <v>333</v>
      </c>
      <c r="U144" s="2" t="s">
        <v>41</v>
      </c>
      <c r="V144" s="2" t="s">
        <v>42</v>
      </c>
      <c r="W144" s="2" t="s">
        <v>43</v>
      </c>
      <c r="X144" s="2" t="s">
        <v>2353</v>
      </c>
      <c r="Y144" s="4"/>
    </row>
    <row r="145" spans="1:25" x14ac:dyDescent="0.25">
      <c r="A145" s="2">
        <v>2016</v>
      </c>
      <c r="B145" s="2">
        <v>579</v>
      </c>
      <c r="C145" s="2" t="s">
        <v>2098</v>
      </c>
      <c r="D145" s="2" t="s">
        <v>2099</v>
      </c>
      <c r="E145" s="2" t="s">
        <v>2100</v>
      </c>
      <c r="F145" s="2" t="s">
        <v>1610</v>
      </c>
      <c r="G145" s="2" t="s">
        <v>1968</v>
      </c>
      <c r="H145" s="2"/>
      <c r="I145" s="2" t="s">
        <v>393</v>
      </c>
      <c r="J145" s="2" t="s">
        <v>50</v>
      </c>
      <c r="K145" s="2" t="s">
        <v>2205</v>
      </c>
      <c r="L145" s="3">
        <v>42706</v>
      </c>
      <c r="M145" s="2" t="s">
        <v>2102</v>
      </c>
      <c r="N145" s="2" t="s">
        <v>3496</v>
      </c>
      <c r="O145" s="2" t="s">
        <v>1664</v>
      </c>
      <c r="P145" s="2" t="s">
        <v>2103</v>
      </c>
      <c r="Q145" s="2" t="s">
        <v>3843</v>
      </c>
      <c r="R145" s="2" t="s">
        <v>3974</v>
      </c>
      <c r="S145" s="2" t="s">
        <v>332</v>
      </c>
      <c r="T145" s="2" t="s">
        <v>333</v>
      </c>
      <c r="U145" s="2" t="s">
        <v>3332</v>
      </c>
      <c r="V145" s="2" t="s">
        <v>43</v>
      </c>
      <c r="W145" s="2" t="s">
        <v>42</v>
      </c>
      <c r="X145" s="2"/>
      <c r="Y145" s="4"/>
    </row>
    <row r="146" spans="1:25" x14ac:dyDescent="0.25">
      <c r="A146" s="2">
        <v>2016</v>
      </c>
      <c r="B146" s="2">
        <v>580</v>
      </c>
      <c r="C146" s="2" t="s">
        <v>3975</v>
      </c>
      <c r="D146" s="2" t="s">
        <v>3976</v>
      </c>
      <c r="E146" s="2" t="s">
        <v>3977</v>
      </c>
      <c r="F146" s="2" t="s">
        <v>3978</v>
      </c>
      <c r="G146" s="2" t="s">
        <v>3979</v>
      </c>
      <c r="H146" s="2"/>
      <c r="I146" s="2" t="s">
        <v>489</v>
      </c>
      <c r="J146" s="2" t="s">
        <v>347</v>
      </c>
      <c r="K146" s="2" t="s">
        <v>3980</v>
      </c>
      <c r="L146" s="3">
        <v>42661</v>
      </c>
      <c r="M146" s="2" t="s">
        <v>3981</v>
      </c>
      <c r="N146" s="2" t="s">
        <v>2153</v>
      </c>
      <c r="O146" s="2" t="s">
        <v>3982</v>
      </c>
      <c r="P146" s="2" t="s">
        <v>3983</v>
      </c>
      <c r="Q146" s="2" t="s">
        <v>2599</v>
      </c>
      <c r="R146" s="2" t="s">
        <v>3984</v>
      </c>
      <c r="S146" s="2" t="s">
        <v>2180</v>
      </c>
      <c r="T146" s="2" t="s">
        <v>333</v>
      </c>
      <c r="U146" s="2" t="s">
        <v>3332</v>
      </c>
      <c r="V146" s="2" t="s">
        <v>338</v>
      </c>
      <c r="W146" s="2" t="s">
        <v>42</v>
      </c>
      <c r="X146" s="2"/>
      <c r="Y146" s="4"/>
    </row>
    <row r="147" spans="1:25" x14ac:dyDescent="0.25">
      <c r="A147" s="2">
        <v>2014</v>
      </c>
      <c r="B147" s="2">
        <v>430</v>
      </c>
      <c r="C147" s="2" t="s">
        <v>1885</v>
      </c>
      <c r="D147" s="2" t="s">
        <v>1886</v>
      </c>
      <c r="E147" s="2" t="s">
        <v>1887</v>
      </c>
      <c r="F147" s="2" t="s">
        <v>1888</v>
      </c>
      <c r="G147" s="2" t="s">
        <v>1889</v>
      </c>
      <c r="H147" s="2"/>
      <c r="I147" s="2" t="s">
        <v>484</v>
      </c>
      <c r="J147" s="2" t="s">
        <v>289</v>
      </c>
      <c r="K147" s="2" t="s">
        <v>1940</v>
      </c>
      <c r="L147" s="3">
        <v>41954</v>
      </c>
      <c r="M147" s="2" t="s">
        <v>1891</v>
      </c>
      <c r="N147" s="2" t="s">
        <v>1688</v>
      </c>
      <c r="O147" s="2" t="s">
        <v>2357</v>
      </c>
      <c r="P147" s="2" t="s">
        <v>2241</v>
      </c>
      <c r="Q147" s="2" t="s">
        <v>2358</v>
      </c>
      <c r="R147" s="2" t="s">
        <v>1896</v>
      </c>
      <c r="S147" s="2" t="s">
        <v>332</v>
      </c>
      <c r="T147" s="2" t="s">
        <v>333</v>
      </c>
      <c r="U147" s="2" t="s">
        <v>41</v>
      </c>
      <c r="V147" s="2" t="s">
        <v>42</v>
      </c>
      <c r="W147" s="2" t="s">
        <v>43</v>
      </c>
      <c r="X147" s="2"/>
      <c r="Y147" s="4"/>
    </row>
    <row r="148" spans="1:25" x14ac:dyDescent="0.25">
      <c r="A148" s="2">
        <v>2014</v>
      </c>
      <c r="B148" s="2">
        <v>433</v>
      </c>
      <c r="C148" s="2" t="s">
        <v>1885</v>
      </c>
      <c r="D148" s="2" t="s">
        <v>1886</v>
      </c>
      <c r="E148" s="2" t="s">
        <v>1887</v>
      </c>
      <c r="F148" s="2" t="s">
        <v>1888</v>
      </c>
      <c r="G148" s="2" t="s">
        <v>1889</v>
      </c>
      <c r="H148" s="2"/>
      <c r="I148" s="2" t="s">
        <v>484</v>
      </c>
      <c r="J148" s="2" t="s">
        <v>289</v>
      </c>
      <c r="K148" s="2" t="s">
        <v>1940</v>
      </c>
      <c r="L148" s="3">
        <v>41955</v>
      </c>
      <c r="M148" s="2" t="s">
        <v>1891</v>
      </c>
      <c r="N148" s="2" t="s">
        <v>1688</v>
      </c>
      <c r="O148" s="2" t="s">
        <v>2357</v>
      </c>
      <c r="P148" s="2" t="s">
        <v>2241</v>
      </c>
      <c r="Q148" s="2" t="s">
        <v>2358</v>
      </c>
      <c r="R148" s="2" t="s">
        <v>1896</v>
      </c>
      <c r="S148" s="2" t="s">
        <v>332</v>
      </c>
      <c r="T148" s="2" t="s">
        <v>333</v>
      </c>
      <c r="U148" s="2" t="s">
        <v>41</v>
      </c>
      <c r="V148" s="2" t="s">
        <v>42</v>
      </c>
      <c r="W148" s="2" t="s">
        <v>43</v>
      </c>
      <c r="X148" s="2"/>
      <c r="Y148" s="4"/>
    </row>
    <row r="149" spans="1:25" x14ac:dyDescent="0.25">
      <c r="A149" s="2">
        <v>2014</v>
      </c>
      <c r="B149" s="2">
        <v>438</v>
      </c>
      <c r="C149" s="2" t="s">
        <v>1885</v>
      </c>
      <c r="D149" s="2" t="s">
        <v>1886</v>
      </c>
      <c r="E149" s="2" t="s">
        <v>1887</v>
      </c>
      <c r="F149" s="2" t="s">
        <v>1888</v>
      </c>
      <c r="G149" s="2" t="s">
        <v>1889</v>
      </c>
      <c r="H149" s="2"/>
      <c r="I149" s="2" t="s">
        <v>484</v>
      </c>
      <c r="J149" s="2" t="s">
        <v>289</v>
      </c>
      <c r="K149" s="2" t="s">
        <v>1940</v>
      </c>
      <c r="L149" s="3">
        <v>41972</v>
      </c>
      <c r="M149" s="2" t="s">
        <v>1891</v>
      </c>
      <c r="N149" s="2" t="s">
        <v>1688</v>
      </c>
      <c r="O149" s="2" t="s">
        <v>2357</v>
      </c>
      <c r="P149" s="2" t="s">
        <v>2241</v>
      </c>
      <c r="Q149" s="2" t="s">
        <v>2358</v>
      </c>
      <c r="R149" s="2" t="s">
        <v>1896</v>
      </c>
      <c r="S149" s="2" t="s">
        <v>332</v>
      </c>
      <c r="T149" s="2" t="s">
        <v>333</v>
      </c>
      <c r="U149" s="2" t="s">
        <v>41</v>
      </c>
      <c r="V149" s="2" t="s">
        <v>42</v>
      </c>
      <c r="W149" s="2" t="s">
        <v>43</v>
      </c>
      <c r="X149" s="2"/>
      <c r="Y149" s="4"/>
    </row>
    <row r="150" spans="1:25" x14ac:dyDescent="0.25">
      <c r="A150" s="2">
        <v>2014</v>
      </c>
      <c r="B150" s="2">
        <v>439</v>
      </c>
      <c r="C150" s="2" t="s">
        <v>2366</v>
      </c>
      <c r="D150" s="2" t="s">
        <v>2367</v>
      </c>
      <c r="E150" s="2" t="s">
        <v>2368</v>
      </c>
      <c r="F150" s="2" t="s">
        <v>2324</v>
      </c>
      <c r="G150" s="2" t="s">
        <v>687</v>
      </c>
      <c r="H150" s="2"/>
      <c r="I150" s="2" t="s">
        <v>488</v>
      </c>
      <c r="J150" s="2" t="s">
        <v>291</v>
      </c>
      <c r="K150" s="2" t="s">
        <v>2369</v>
      </c>
      <c r="L150" s="3">
        <v>41984</v>
      </c>
      <c r="M150" s="2" t="s">
        <v>2370</v>
      </c>
      <c r="N150" s="2" t="s">
        <v>1656</v>
      </c>
      <c r="O150" s="2" t="s">
        <v>2357</v>
      </c>
      <c r="P150" s="2" t="s">
        <v>2371</v>
      </c>
      <c r="Q150" s="2" t="s">
        <v>2372</v>
      </c>
      <c r="R150" s="2" t="s">
        <v>1896</v>
      </c>
      <c r="S150" s="2" t="s">
        <v>332</v>
      </c>
      <c r="T150" s="2" t="s">
        <v>333</v>
      </c>
      <c r="U150" s="2" t="s">
        <v>41</v>
      </c>
      <c r="V150" s="2" t="s">
        <v>42</v>
      </c>
      <c r="W150" s="2" t="s">
        <v>43</v>
      </c>
      <c r="X150" s="2"/>
      <c r="Y150" s="4"/>
    </row>
    <row r="151" spans="1:25" x14ac:dyDescent="0.25">
      <c r="A151" s="2">
        <v>2014</v>
      </c>
      <c r="B151" s="2">
        <v>443</v>
      </c>
      <c r="C151" s="2" t="s">
        <v>2366</v>
      </c>
      <c r="D151" s="2" t="s">
        <v>2367</v>
      </c>
      <c r="E151" s="2" t="s">
        <v>2368</v>
      </c>
      <c r="F151" s="2" t="s">
        <v>2324</v>
      </c>
      <c r="G151" s="2" t="s">
        <v>687</v>
      </c>
      <c r="H151" s="2"/>
      <c r="I151" s="2" t="s">
        <v>488</v>
      </c>
      <c r="J151" s="2" t="s">
        <v>291</v>
      </c>
      <c r="K151" s="2" t="s">
        <v>2369</v>
      </c>
      <c r="L151" s="3">
        <v>41985</v>
      </c>
      <c r="M151" s="2" t="s">
        <v>2370</v>
      </c>
      <c r="N151" s="2" t="s">
        <v>1656</v>
      </c>
      <c r="O151" s="2" t="s">
        <v>2357</v>
      </c>
      <c r="P151" s="2" t="s">
        <v>2371</v>
      </c>
      <c r="Q151" s="2" t="s">
        <v>2372</v>
      </c>
      <c r="R151" s="2" t="s">
        <v>1896</v>
      </c>
      <c r="S151" s="2" t="s">
        <v>332</v>
      </c>
      <c r="T151" s="2" t="s">
        <v>333</v>
      </c>
      <c r="U151" s="2" t="s">
        <v>41</v>
      </c>
      <c r="V151" s="2" t="s">
        <v>42</v>
      </c>
      <c r="W151" s="2" t="s">
        <v>43</v>
      </c>
      <c r="X151" s="2"/>
      <c r="Y151" s="4"/>
    </row>
    <row r="152" spans="1:25" x14ac:dyDescent="0.25">
      <c r="A152" s="2">
        <v>2014</v>
      </c>
      <c r="B152" s="2">
        <v>447</v>
      </c>
      <c r="C152" s="2" t="s">
        <v>2321</v>
      </c>
      <c r="D152" s="2" t="s">
        <v>2322</v>
      </c>
      <c r="E152" s="2" t="s">
        <v>2323</v>
      </c>
      <c r="F152" s="2" t="s">
        <v>2324</v>
      </c>
      <c r="G152" s="2" t="s">
        <v>687</v>
      </c>
      <c r="H152" s="2"/>
      <c r="I152" s="2" t="s">
        <v>488</v>
      </c>
      <c r="J152" s="2" t="s">
        <v>203</v>
      </c>
      <c r="K152" s="2" t="s">
        <v>1898</v>
      </c>
      <c r="L152" s="3">
        <v>41988</v>
      </c>
      <c r="M152" s="2" t="s">
        <v>2380</v>
      </c>
      <c r="N152" s="2" t="s">
        <v>1688</v>
      </c>
      <c r="O152" s="2" t="s">
        <v>2357</v>
      </c>
      <c r="P152" s="2" t="s">
        <v>2371</v>
      </c>
      <c r="Q152" s="2" t="s">
        <v>2381</v>
      </c>
      <c r="R152" s="2" t="s">
        <v>1896</v>
      </c>
      <c r="S152" s="2" t="s">
        <v>332</v>
      </c>
      <c r="T152" s="2" t="s">
        <v>333</v>
      </c>
      <c r="U152" s="2" t="s">
        <v>41</v>
      </c>
      <c r="V152" s="2" t="s">
        <v>42</v>
      </c>
      <c r="W152" s="2" t="s">
        <v>43</v>
      </c>
      <c r="X152" s="2"/>
      <c r="Y152" s="4"/>
    </row>
    <row r="153" spans="1:25" x14ac:dyDescent="0.25">
      <c r="A153" s="2">
        <v>2014</v>
      </c>
      <c r="B153" s="2">
        <v>449</v>
      </c>
      <c r="C153" s="2" t="s">
        <v>2321</v>
      </c>
      <c r="D153" s="2" t="s">
        <v>2322</v>
      </c>
      <c r="E153" s="2" t="s">
        <v>2323</v>
      </c>
      <c r="F153" s="2" t="s">
        <v>2324</v>
      </c>
      <c r="G153" s="2" t="s">
        <v>687</v>
      </c>
      <c r="H153" s="2"/>
      <c r="I153" s="2" t="s">
        <v>488</v>
      </c>
      <c r="J153" s="2" t="s">
        <v>203</v>
      </c>
      <c r="K153" s="2" t="s">
        <v>1898</v>
      </c>
      <c r="L153" s="3">
        <v>41989</v>
      </c>
      <c r="M153" s="2" t="s">
        <v>2380</v>
      </c>
      <c r="N153" s="2" t="s">
        <v>1688</v>
      </c>
      <c r="O153" s="2" t="s">
        <v>2357</v>
      </c>
      <c r="P153" s="2" t="s">
        <v>2371</v>
      </c>
      <c r="Q153" s="2" t="s">
        <v>2381</v>
      </c>
      <c r="R153" s="2" t="s">
        <v>1896</v>
      </c>
      <c r="S153" s="2" t="s">
        <v>332</v>
      </c>
      <c r="T153" s="2" t="s">
        <v>333</v>
      </c>
      <c r="U153" s="2" t="s">
        <v>41</v>
      </c>
      <c r="V153" s="2" t="s">
        <v>42</v>
      </c>
      <c r="W153" s="2" t="s">
        <v>43</v>
      </c>
      <c r="X153" s="2"/>
      <c r="Y153" s="4"/>
    </row>
    <row r="154" spans="1:25" x14ac:dyDescent="0.25">
      <c r="A154" s="2">
        <v>2015</v>
      </c>
      <c r="B154" s="2">
        <v>263</v>
      </c>
      <c r="C154" s="2" t="s">
        <v>2366</v>
      </c>
      <c r="D154" s="2" t="s">
        <v>2367</v>
      </c>
      <c r="E154" s="2" t="s">
        <v>2368</v>
      </c>
      <c r="F154" s="2" t="s">
        <v>2324</v>
      </c>
      <c r="G154" s="2" t="s">
        <v>687</v>
      </c>
      <c r="H154" s="2"/>
      <c r="I154" s="2" t="s">
        <v>488</v>
      </c>
      <c r="J154" s="2" t="s">
        <v>291</v>
      </c>
      <c r="K154" s="2" t="s">
        <v>2369</v>
      </c>
      <c r="L154" s="3">
        <v>42152</v>
      </c>
      <c r="M154" s="2" t="s">
        <v>2598</v>
      </c>
      <c r="N154" s="2" t="s">
        <v>3387</v>
      </c>
      <c r="O154" s="2" t="s">
        <v>2900</v>
      </c>
      <c r="P154" s="2" t="s">
        <v>2241</v>
      </c>
      <c r="Q154" s="2" t="s">
        <v>3443</v>
      </c>
      <c r="R154" s="2" t="s">
        <v>1896</v>
      </c>
      <c r="S154" s="2" t="s">
        <v>332</v>
      </c>
      <c r="T154" s="2" t="s">
        <v>333</v>
      </c>
      <c r="U154" s="2" t="s">
        <v>3332</v>
      </c>
      <c r="V154" s="2" t="s">
        <v>42</v>
      </c>
      <c r="W154" s="2" t="s">
        <v>43</v>
      </c>
      <c r="X154" s="2"/>
      <c r="Y154" s="4"/>
    </row>
    <row r="155" spans="1:25" x14ac:dyDescent="0.25">
      <c r="A155" s="2">
        <v>2015</v>
      </c>
      <c r="B155" s="2">
        <v>266</v>
      </c>
      <c r="C155" s="2" t="s">
        <v>2125</v>
      </c>
      <c r="D155" s="2" t="s">
        <v>2126</v>
      </c>
      <c r="E155" s="2" t="s">
        <v>2127</v>
      </c>
      <c r="F155" s="2" t="s">
        <v>1967</v>
      </c>
      <c r="G155" s="2" t="s">
        <v>1968</v>
      </c>
      <c r="H155" s="2"/>
      <c r="I155" s="2" t="s">
        <v>488</v>
      </c>
      <c r="J155" s="2" t="s">
        <v>340</v>
      </c>
      <c r="K155" s="2" t="s">
        <v>2427</v>
      </c>
      <c r="L155" s="3">
        <v>42186</v>
      </c>
      <c r="M155" s="2" t="s">
        <v>2428</v>
      </c>
      <c r="N155" s="2" t="s">
        <v>1231</v>
      </c>
      <c r="O155" s="2" t="s">
        <v>1675</v>
      </c>
      <c r="P155" s="2" t="s">
        <v>1801</v>
      </c>
      <c r="Q155" s="2" t="s">
        <v>3444</v>
      </c>
      <c r="R155" s="2" t="s">
        <v>1896</v>
      </c>
      <c r="S155" s="2" t="s">
        <v>332</v>
      </c>
      <c r="T155" s="2" t="s">
        <v>333</v>
      </c>
      <c r="U155" s="2" t="s">
        <v>3332</v>
      </c>
      <c r="V155" s="2" t="s">
        <v>42</v>
      </c>
      <c r="W155" s="2" t="s">
        <v>43</v>
      </c>
      <c r="X155" s="2"/>
      <c r="Y155" s="4"/>
    </row>
    <row r="156" spans="1:25" x14ac:dyDescent="0.25">
      <c r="A156" s="2">
        <v>2015</v>
      </c>
      <c r="B156" s="2">
        <v>271</v>
      </c>
      <c r="C156" s="2" t="s">
        <v>3445</v>
      </c>
      <c r="D156" s="2" t="s">
        <v>3446</v>
      </c>
      <c r="E156" s="2" t="s">
        <v>3447</v>
      </c>
      <c r="F156" s="2" t="s">
        <v>2324</v>
      </c>
      <c r="G156" s="2" t="s">
        <v>2248</v>
      </c>
      <c r="H156" s="2"/>
      <c r="I156" s="2" t="s">
        <v>488</v>
      </c>
      <c r="J156" s="2" t="s">
        <v>31</v>
      </c>
      <c r="K156" s="2" t="s">
        <v>3448</v>
      </c>
      <c r="L156" s="3">
        <v>42179</v>
      </c>
      <c r="M156" s="2" t="s">
        <v>2689</v>
      </c>
      <c r="N156" s="2" t="s">
        <v>2153</v>
      </c>
      <c r="O156" s="2" t="s">
        <v>3438</v>
      </c>
      <c r="P156" s="2" t="s">
        <v>3359</v>
      </c>
      <c r="Q156" s="2" t="s">
        <v>3449</v>
      </c>
      <c r="R156" s="2" t="s">
        <v>1896</v>
      </c>
      <c r="S156" s="2" t="s">
        <v>2180</v>
      </c>
      <c r="T156" s="2" t="s">
        <v>333</v>
      </c>
      <c r="U156" s="2" t="s">
        <v>3332</v>
      </c>
      <c r="V156" s="2" t="s">
        <v>42</v>
      </c>
      <c r="W156" s="2" t="s">
        <v>43</v>
      </c>
      <c r="X156" s="2"/>
      <c r="Y156" s="4"/>
    </row>
    <row r="157" spans="1:25" x14ac:dyDescent="0.25">
      <c r="A157" s="2">
        <v>2016</v>
      </c>
      <c r="B157" s="2">
        <v>581</v>
      </c>
      <c r="C157" s="2" t="s">
        <v>2125</v>
      </c>
      <c r="D157" s="2" t="s">
        <v>2126</v>
      </c>
      <c r="E157" s="2" t="s">
        <v>2127</v>
      </c>
      <c r="F157" s="2" t="s">
        <v>1967</v>
      </c>
      <c r="G157" s="2" t="s">
        <v>1968</v>
      </c>
      <c r="H157" s="2"/>
      <c r="I157" s="2" t="s">
        <v>488</v>
      </c>
      <c r="J157" s="2" t="s">
        <v>111</v>
      </c>
      <c r="K157" s="2" t="s">
        <v>2335</v>
      </c>
      <c r="L157" s="3">
        <v>42527</v>
      </c>
      <c r="M157" s="2" t="s">
        <v>2336</v>
      </c>
      <c r="N157" s="2" t="s">
        <v>2091</v>
      </c>
      <c r="O157" s="2" t="s">
        <v>1675</v>
      </c>
      <c r="P157" s="2" t="s">
        <v>3774</v>
      </c>
      <c r="Q157" s="2" t="s">
        <v>35</v>
      </c>
      <c r="R157" s="2" t="s">
        <v>1896</v>
      </c>
      <c r="S157" s="2" t="s">
        <v>861</v>
      </c>
      <c r="T157" s="2" t="s">
        <v>333</v>
      </c>
      <c r="U157" s="2" t="s">
        <v>3332</v>
      </c>
      <c r="V157" s="2" t="s">
        <v>43</v>
      </c>
      <c r="W157" s="2" t="s">
        <v>42</v>
      </c>
      <c r="X157" s="2"/>
      <c r="Y157" s="4"/>
    </row>
    <row r="158" spans="1:25" x14ac:dyDescent="0.25">
      <c r="A158" s="2">
        <v>2016</v>
      </c>
      <c r="B158" s="2">
        <v>582</v>
      </c>
      <c r="C158" s="2" t="s">
        <v>2125</v>
      </c>
      <c r="D158" s="2" t="s">
        <v>2126</v>
      </c>
      <c r="E158" s="2" t="s">
        <v>2127</v>
      </c>
      <c r="F158" s="2" t="s">
        <v>1967</v>
      </c>
      <c r="G158" s="2" t="s">
        <v>1968</v>
      </c>
      <c r="H158" s="2"/>
      <c r="I158" s="2" t="s">
        <v>488</v>
      </c>
      <c r="J158" s="2" t="s">
        <v>206</v>
      </c>
      <c r="K158" s="2" t="s">
        <v>2128</v>
      </c>
      <c r="L158" s="3">
        <v>42527</v>
      </c>
      <c r="M158" s="2" t="s">
        <v>2129</v>
      </c>
      <c r="N158" s="2" t="s">
        <v>2091</v>
      </c>
      <c r="O158" s="2" t="s">
        <v>1675</v>
      </c>
      <c r="P158" s="2" t="s">
        <v>3774</v>
      </c>
      <c r="Q158" s="2" t="s">
        <v>3985</v>
      </c>
      <c r="R158" s="2" t="s">
        <v>1896</v>
      </c>
      <c r="S158" s="2" t="s">
        <v>861</v>
      </c>
      <c r="T158" s="2" t="s">
        <v>333</v>
      </c>
      <c r="U158" s="2" t="s">
        <v>3332</v>
      </c>
      <c r="V158" s="2" t="s">
        <v>43</v>
      </c>
      <c r="W158" s="2" t="s">
        <v>42</v>
      </c>
      <c r="X158" s="2"/>
      <c r="Y158" s="4"/>
    </row>
    <row r="159" spans="1:25" x14ac:dyDescent="0.25">
      <c r="A159" s="2">
        <v>2016</v>
      </c>
      <c r="B159" s="2">
        <v>590</v>
      </c>
      <c r="C159" s="2" t="s">
        <v>2261</v>
      </c>
      <c r="D159" s="2" t="s">
        <v>2262</v>
      </c>
      <c r="E159" s="2" t="s">
        <v>2263</v>
      </c>
      <c r="F159" s="2" t="s">
        <v>2264</v>
      </c>
      <c r="G159" s="2" t="s">
        <v>2265</v>
      </c>
      <c r="H159" s="2"/>
      <c r="I159" s="2" t="s">
        <v>153</v>
      </c>
      <c r="J159" s="2" t="s">
        <v>50</v>
      </c>
      <c r="K159" s="2" t="s">
        <v>2266</v>
      </c>
      <c r="L159" s="3">
        <v>42635</v>
      </c>
      <c r="M159" s="2" t="s">
        <v>2689</v>
      </c>
      <c r="N159" s="2" t="s">
        <v>3986</v>
      </c>
      <c r="O159" s="2" t="s">
        <v>3372</v>
      </c>
      <c r="P159" s="2" t="s">
        <v>2241</v>
      </c>
      <c r="Q159" s="2" t="s">
        <v>3987</v>
      </c>
      <c r="R159" s="2" t="s">
        <v>1896</v>
      </c>
      <c r="S159" s="2" t="s">
        <v>332</v>
      </c>
      <c r="T159" s="2" t="s">
        <v>333</v>
      </c>
      <c r="U159" s="2" t="s">
        <v>3332</v>
      </c>
      <c r="V159" s="2" t="s">
        <v>43</v>
      </c>
      <c r="W159" s="2" t="s">
        <v>42</v>
      </c>
      <c r="X159" s="2"/>
      <c r="Y159" s="4"/>
    </row>
    <row r="160" spans="1:25" x14ac:dyDescent="0.25">
      <c r="A160" s="2">
        <v>2016</v>
      </c>
      <c r="B160" s="2">
        <v>591</v>
      </c>
      <c r="C160" s="2" t="s">
        <v>2261</v>
      </c>
      <c r="D160" s="2" t="s">
        <v>2262</v>
      </c>
      <c r="E160" s="2" t="s">
        <v>2263</v>
      </c>
      <c r="F160" s="2" t="s">
        <v>2264</v>
      </c>
      <c r="G160" s="2" t="s">
        <v>2265</v>
      </c>
      <c r="H160" s="2"/>
      <c r="I160" s="2" t="s">
        <v>153</v>
      </c>
      <c r="J160" s="2" t="s">
        <v>31</v>
      </c>
      <c r="K160" s="2" t="s">
        <v>2266</v>
      </c>
      <c r="L160" s="3">
        <v>42635</v>
      </c>
      <c r="M160" s="2" t="s">
        <v>2689</v>
      </c>
      <c r="N160" s="2" t="s">
        <v>3986</v>
      </c>
      <c r="O160" s="2" t="s">
        <v>3372</v>
      </c>
      <c r="P160" s="2" t="s">
        <v>2241</v>
      </c>
      <c r="Q160" s="2" t="s">
        <v>3988</v>
      </c>
      <c r="R160" s="2" t="s">
        <v>1896</v>
      </c>
      <c r="S160" s="2" t="s">
        <v>332</v>
      </c>
      <c r="T160" s="2" t="s">
        <v>333</v>
      </c>
      <c r="U160" s="2" t="s">
        <v>3332</v>
      </c>
      <c r="V160" s="2" t="s">
        <v>43</v>
      </c>
      <c r="W160" s="2" t="s">
        <v>42</v>
      </c>
      <c r="X160" s="2"/>
      <c r="Y160" s="4"/>
    </row>
    <row r="161" spans="1:25" x14ac:dyDescent="0.25">
      <c r="A161" s="2">
        <v>2016</v>
      </c>
      <c r="B161" s="2">
        <v>592</v>
      </c>
      <c r="C161" s="2" t="s">
        <v>2261</v>
      </c>
      <c r="D161" s="2" t="s">
        <v>2262</v>
      </c>
      <c r="E161" s="2" t="s">
        <v>2263</v>
      </c>
      <c r="F161" s="2" t="s">
        <v>2264</v>
      </c>
      <c r="G161" s="2" t="s">
        <v>2265</v>
      </c>
      <c r="H161" s="2"/>
      <c r="I161" s="2" t="s">
        <v>153</v>
      </c>
      <c r="J161" s="2" t="s">
        <v>111</v>
      </c>
      <c r="K161" s="2" t="s">
        <v>2266</v>
      </c>
      <c r="L161" s="3">
        <v>42635</v>
      </c>
      <c r="M161" s="2" t="s">
        <v>2689</v>
      </c>
      <c r="N161" s="2" t="s">
        <v>3986</v>
      </c>
      <c r="O161" s="2" t="s">
        <v>3372</v>
      </c>
      <c r="P161" s="2" t="s">
        <v>2241</v>
      </c>
      <c r="Q161" s="2" t="s">
        <v>3989</v>
      </c>
      <c r="R161" s="2" t="s">
        <v>1896</v>
      </c>
      <c r="S161" s="2" t="s">
        <v>332</v>
      </c>
      <c r="T161" s="2" t="s">
        <v>333</v>
      </c>
      <c r="U161" s="2" t="s">
        <v>3332</v>
      </c>
      <c r="V161" s="2" t="s">
        <v>43</v>
      </c>
      <c r="W161" s="2" t="s">
        <v>42</v>
      </c>
      <c r="X161" s="2"/>
      <c r="Y161" s="4"/>
    </row>
    <row r="162" spans="1:25" hidden="1" x14ac:dyDescent="0.25">
      <c r="A162" s="2">
        <v>2011</v>
      </c>
      <c r="B162" s="2">
        <v>360</v>
      </c>
      <c r="C162" s="2" t="s">
        <v>873</v>
      </c>
      <c r="D162" s="2" t="s">
        <v>874</v>
      </c>
      <c r="E162" s="2" t="s">
        <v>875</v>
      </c>
      <c r="F162" s="2" t="s">
        <v>876</v>
      </c>
      <c r="G162" s="2" t="s">
        <v>877</v>
      </c>
      <c r="H162" s="2"/>
      <c r="I162" s="2" t="s">
        <v>409</v>
      </c>
      <c r="J162" s="2" t="s">
        <v>310</v>
      </c>
      <c r="K162" s="2" t="s">
        <v>878</v>
      </c>
      <c r="L162" s="3">
        <v>40722</v>
      </c>
      <c r="M162" s="2" t="s">
        <v>1098</v>
      </c>
      <c r="N162" s="2" t="s">
        <v>799</v>
      </c>
      <c r="O162" s="2" t="s">
        <v>1134</v>
      </c>
      <c r="P162" s="2" t="s">
        <v>1135</v>
      </c>
      <c r="Q162" s="2" t="s">
        <v>1136</v>
      </c>
      <c r="R162" s="2" t="s">
        <v>607</v>
      </c>
      <c r="S162" s="2" t="s">
        <v>332</v>
      </c>
      <c r="T162" s="2" t="s">
        <v>333</v>
      </c>
      <c r="U162" s="2" t="s">
        <v>41</v>
      </c>
      <c r="V162" s="2" t="s">
        <v>42</v>
      </c>
      <c r="W162" s="2" t="s">
        <v>43</v>
      </c>
      <c r="X162" s="2" t="s">
        <v>1137</v>
      </c>
      <c r="Y162" s="4"/>
    </row>
    <row r="163" spans="1:25" hidden="1" x14ac:dyDescent="0.25">
      <c r="A163" s="2">
        <v>2016</v>
      </c>
      <c r="B163" s="2">
        <v>593</v>
      </c>
      <c r="C163" s="2" t="s">
        <v>3990</v>
      </c>
      <c r="D163" s="2" t="s">
        <v>3991</v>
      </c>
      <c r="E163" s="2" t="s">
        <v>3992</v>
      </c>
      <c r="F163" s="2" t="s">
        <v>486</v>
      </c>
      <c r="G163" s="2" t="s">
        <v>487</v>
      </c>
      <c r="H163" s="2"/>
      <c r="I163" s="2" t="s">
        <v>488</v>
      </c>
      <c r="J163" s="2" t="s">
        <v>50</v>
      </c>
      <c r="K163" s="2" t="s">
        <v>3993</v>
      </c>
      <c r="L163" s="3">
        <v>42509</v>
      </c>
      <c r="M163" s="2" t="s">
        <v>3887</v>
      </c>
      <c r="N163" s="2" t="s">
        <v>1892</v>
      </c>
      <c r="O163" s="2" t="s">
        <v>3418</v>
      </c>
      <c r="P163" s="2" t="s">
        <v>1502</v>
      </c>
      <c r="Q163" s="2" t="s">
        <v>3994</v>
      </c>
      <c r="R163" s="2" t="s">
        <v>607</v>
      </c>
      <c r="S163" s="2" t="s">
        <v>332</v>
      </c>
      <c r="T163" s="2" t="s">
        <v>333</v>
      </c>
      <c r="U163" s="2" t="s">
        <v>3332</v>
      </c>
      <c r="V163" s="2" t="s">
        <v>43</v>
      </c>
      <c r="W163" s="2" t="s">
        <v>42</v>
      </c>
      <c r="X163" s="2"/>
      <c r="Y163" s="4"/>
    </row>
    <row r="164" spans="1:25" x14ac:dyDescent="0.25">
      <c r="A164" s="2">
        <v>2016</v>
      </c>
      <c r="B164" s="2">
        <v>594</v>
      </c>
      <c r="C164" s="2" t="s">
        <v>1641</v>
      </c>
      <c r="D164" s="2" t="s">
        <v>1642</v>
      </c>
      <c r="E164" s="2" t="s">
        <v>1643</v>
      </c>
      <c r="F164" s="2" t="s">
        <v>868</v>
      </c>
      <c r="G164" s="2" t="s">
        <v>869</v>
      </c>
      <c r="H164" s="2"/>
      <c r="I164" s="2" t="s">
        <v>393</v>
      </c>
      <c r="J164" s="2" t="s">
        <v>411</v>
      </c>
      <c r="K164" s="2" t="s">
        <v>1687</v>
      </c>
      <c r="L164" s="3">
        <v>42376</v>
      </c>
      <c r="M164" s="2" t="s">
        <v>1645</v>
      </c>
      <c r="N164" s="2" t="s">
        <v>1231</v>
      </c>
      <c r="O164" s="2" t="s">
        <v>1664</v>
      </c>
      <c r="P164" s="2" t="s">
        <v>3503</v>
      </c>
      <c r="Q164" s="2" t="s">
        <v>3129</v>
      </c>
      <c r="R164" s="2" t="s">
        <v>3995</v>
      </c>
      <c r="S164" s="2" t="s">
        <v>332</v>
      </c>
      <c r="T164" s="2" t="s">
        <v>333</v>
      </c>
      <c r="U164" s="2" t="s">
        <v>3332</v>
      </c>
      <c r="V164" s="2" t="s">
        <v>43</v>
      </c>
      <c r="W164" s="2" t="s">
        <v>42</v>
      </c>
      <c r="X164" s="2"/>
      <c r="Y164" s="4"/>
    </row>
    <row r="165" spans="1:25" x14ac:dyDescent="0.25">
      <c r="A165" s="2">
        <v>2016</v>
      </c>
      <c r="B165" s="2">
        <v>595</v>
      </c>
      <c r="C165" s="2" t="s">
        <v>1564</v>
      </c>
      <c r="D165" s="2" t="s">
        <v>1565</v>
      </c>
      <c r="E165" s="2" t="s">
        <v>1566</v>
      </c>
      <c r="F165" s="2" t="s">
        <v>1567</v>
      </c>
      <c r="G165" s="2" t="s">
        <v>1568</v>
      </c>
      <c r="H165" s="2"/>
      <c r="I165" s="2" t="s">
        <v>393</v>
      </c>
      <c r="J165" s="2" t="s">
        <v>346</v>
      </c>
      <c r="K165" s="2" t="s">
        <v>1569</v>
      </c>
      <c r="L165" s="3">
        <v>42621</v>
      </c>
      <c r="M165" s="2" t="s">
        <v>1570</v>
      </c>
      <c r="N165" s="2" t="s">
        <v>2091</v>
      </c>
      <c r="O165" s="2" t="s">
        <v>1571</v>
      </c>
      <c r="P165" s="2" t="s">
        <v>1575</v>
      </c>
      <c r="Q165" s="2" t="s">
        <v>3814</v>
      </c>
      <c r="R165" s="2" t="s">
        <v>3996</v>
      </c>
      <c r="S165" s="2" t="s">
        <v>332</v>
      </c>
      <c r="T165" s="2" t="s">
        <v>333</v>
      </c>
      <c r="U165" s="2" t="s">
        <v>3332</v>
      </c>
      <c r="V165" s="2" t="s">
        <v>43</v>
      </c>
      <c r="W165" s="2" t="s">
        <v>42</v>
      </c>
      <c r="X165" s="2"/>
      <c r="Y165" s="4"/>
    </row>
    <row r="166" spans="1:25" x14ac:dyDescent="0.25">
      <c r="A166" s="2">
        <v>2013</v>
      </c>
      <c r="B166" s="2">
        <v>234</v>
      </c>
      <c r="C166" s="2" t="s">
        <v>1564</v>
      </c>
      <c r="D166" s="2" t="s">
        <v>1565</v>
      </c>
      <c r="E166" s="2" t="s">
        <v>1566</v>
      </c>
      <c r="F166" s="2" t="s">
        <v>1567</v>
      </c>
      <c r="G166" s="2" t="s">
        <v>1568</v>
      </c>
      <c r="H166" s="2"/>
      <c r="I166" s="2" t="s">
        <v>393</v>
      </c>
      <c r="J166" s="2" t="s">
        <v>340</v>
      </c>
      <c r="K166" s="2" t="s">
        <v>1569</v>
      </c>
      <c r="L166" s="3">
        <v>41555</v>
      </c>
      <c r="M166" s="2" t="s">
        <v>1570</v>
      </c>
      <c r="N166" s="2" t="s">
        <v>1231</v>
      </c>
      <c r="O166" s="2" t="s">
        <v>1571</v>
      </c>
      <c r="P166" s="2" t="s">
        <v>1575</v>
      </c>
      <c r="Q166" s="2" t="s">
        <v>1719</v>
      </c>
      <c r="R166" s="2" t="s">
        <v>1720</v>
      </c>
      <c r="S166" s="2" t="s">
        <v>332</v>
      </c>
      <c r="T166" s="2" t="s">
        <v>333</v>
      </c>
      <c r="U166" s="2" t="s">
        <v>41</v>
      </c>
      <c r="V166" s="2" t="s">
        <v>42</v>
      </c>
      <c r="W166" s="2" t="s">
        <v>43</v>
      </c>
      <c r="X166" s="2"/>
      <c r="Y166" s="4"/>
    </row>
    <row r="167" spans="1:25" x14ac:dyDescent="0.25">
      <c r="A167" s="2">
        <v>2013</v>
      </c>
      <c r="B167" s="2">
        <v>245</v>
      </c>
      <c r="C167" s="2" t="s">
        <v>1564</v>
      </c>
      <c r="D167" s="2" t="s">
        <v>1565</v>
      </c>
      <c r="E167" s="2" t="s">
        <v>1566</v>
      </c>
      <c r="F167" s="2" t="s">
        <v>1567</v>
      </c>
      <c r="G167" s="2" t="s">
        <v>1568</v>
      </c>
      <c r="H167" s="2"/>
      <c r="I167" s="2" t="s">
        <v>393</v>
      </c>
      <c r="J167" s="2" t="s">
        <v>340</v>
      </c>
      <c r="K167" s="2" t="s">
        <v>1569</v>
      </c>
      <c r="L167" s="3">
        <v>41556</v>
      </c>
      <c r="M167" s="2" t="s">
        <v>1570</v>
      </c>
      <c r="N167" s="2" t="s">
        <v>1231</v>
      </c>
      <c r="O167" s="2" t="s">
        <v>1571</v>
      </c>
      <c r="P167" s="2" t="s">
        <v>1575</v>
      </c>
      <c r="Q167" s="2" t="s">
        <v>1719</v>
      </c>
      <c r="R167" s="2" t="s">
        <v>1720</v>
      </c>
      <c r="S167" s="2" t="s">
        <v>332</v>
      </c>
      <c r="T167" s="2" t="s">
        <v>333</v>
      </c>
      <c r="U167" s="2" t="s">
        <v>41</v>
      </c>
      <c r="V167" s="2" t="s">
        <v>42</v>
      </c>
      <c r="W167" s="2" t="s">
        <v>43</v>
      </c>
      <c r="X167" s="2"/>
      <c r="Y167" s="4"/>
    </row>
    <row r="168" spans="1:25" x14ac:dyDescent="0.25">
      <c r="A168" s="2">
        <v>2013</v>
      </c>
      <c r="B168" s="2">
        <v>305</v>
      </c>
      <c r="C168" s="2" t="s">
        <v>1564</v>
      </c>
      <c r="D168" s="2" t="s">
        <v>1565</v>
      </c>
      <c r="E168" s="2" t="s">
        <v>1566</v>
      </c>
      <c r="F168" s="2" t="s">
        <v>1567</v>
      </c>
      <c r="G168" s="2" t="s">
        <v>1568</v>
      </c>
      <c r="H168" s="2"/>
      <c r="I168" s="2" t="s">
        <v>393</v>
      </c>
      <c r="J168" s="2" t="s">
        <v>340</v>
      </c>
      <c r="K168" s="2" t="s">
        <v>1569</v>
      </c>
      <c r="L168" s="3">
        <v>41557</v>
      </c>
      <c r="M168" s="2" t="s">
        <v>1570</v>
      </c>
      <c r="N168" s="2" t="s">
        <v>1231</v>
      </c>
      <c r="O168" s="2" t="s">
        <v>1571</v>
      </c>
      <c r="P168" s="2" t="s">
        <v>1575</v>
      </c>
      <c r="Q168" s="2" t="s">
        <v>1719</v>
      </c>
      <c r="R168" s="2" t="s">
        <v>1720</v>
      </c>
      <c r="S168" s="2" t="s">
        <v>332</v>
      </c>
      <c r="T168" s="2" t="s">
        <v>333</v>
      </c>
      <c r="U168" s="2" t="s">
        <v>41</v>
      </c>
      <c r="V168" s="2" t="s">
        <v>42</v>
      </c>
      <c r="W168" s="2" t="s">
        <v>43</v>
      </c>
      <c r="X168" s="2"/>
      <c r="Y168" s="4"/>
    </row>
    <row r="169" spans="1:25" x14ac:dyDescent="0.25">
      <c r="A169" s="2">
        <v>2013</v>
      </c>
      <c r="B169" s="2">
        <v>157</v>
      </c>
      <c r="C169" s="2" t="s">
        <v>1564</v>
      </c>
      <c r="D169" s="2" t="s">
        <v>1565</v>
      </c>
      <c r="E169" s="2" t="s">
        <v>1566</v>
      </c>
      <c r="F169" s="2" t="s">
        <v>1567</v>
      </c>
      <c r="G169" s="2" t="s">
        <v>1568</v>
      </c>
      <c r="H169" s="2"/>
      <c r="I169" s="2" t="s">
        <v>393</v>
      </c>
      <c r="J169" s="2" t="s">
        <v>414</v>
      </c>
      <c r="K169" s="2" t="s">
        <v>1583</v>
      </c>
      <c r="L169" s="3">
        <v>41555</v>
      </c>
      <c r="M169" s="2" t="s">
        <v>1570</v>
      </c>
      <c r="N169" s="2" t="s">
        <v>1231</v>
      </c>
      <c r="O169" s="2" t="s">
        <v>1584</v>
      </c>
      <c r="P169" s="2" t="s">
        <v>1590</v>
      </c>
      <c r="Q169" s="2" t="s">
        <v>1586</v>
      </c>
      <c r="R169" s="2" t="s">
        <v>1593</v>
      </c>
      <c r="S169" s="2" t="s">
        <v>332</v>
      </c>
      <c r="T169" s="2" t="s">
        <v>333</v>
      </c>
      <c r="U169" s="2" t="s">
        <v>41</v>
      </c>
      <c r="V169" s="2" t="s">
        <v>42</v>
      </c>
      <c r="W169" s="2" t="s">
        <v>43</v>
      </c>
      <c r="X169" s="2"/>
      <c r="Y169" s="4"/>
    </row>
    <row r="170" spans="1:25" x14ac:dyDescent="0.25">
      <c r="A170" s="2">
        <v>2013</v>
      </c>
      <c r="B170" s="2">
        <v>294</v>
      </c>
      <c r="C170" s="2" t="s">
        <v>1564</v>
      </c>
      <c r="D170" s="2" t="s">
        <v>1565</v>
      </c>
      <c r="E170" s="2" t="s">
        <v>1566</v>
      </c>
      <c r="F170" s="2" t="s">
        <v>1567</v>
      </c>
      <c r="G170" s="2" t="s">
        <v>1568</v>
      </c>
      <c r="H170" s="2"/>
      <c r="I170" s="2" t="s">
        <v>393</v>
      </c>
      <c r="J170" s="2" t="s">
        <v>414</v>
      </c>
      <c r="K170" s="2" t="s">
        <v>1583</v>
      </c>
      <c r="L170" s="3">
        <v>41556</v>
      </c>
      <c r="M170" s="2" t="s">
        <v>1570</v>
      </c>
      <c r="N170" s="2" t="s">
        <v>1231</v>
      </c>
      <c r="O170" s="2" t="s">
        <v>1584</v>
      </c>
      <c r="P170" s="2" t="s">
        <v>1590</v>
      </c>
      <c r="Q170" s="2" t="s">
        <v>1586</v>
      </c>
      <c r="R170" s="2" t="s">
        <v>1593</v>
      </c>
      <c r="S170" s="2" t="s">
        <v>332</v>
      </c>
      <c r="T170" s="2" t="s">
        <v>333</v>
      </c>
      <c r="U170" s="2" t="s">
        <v>41</v>
      </c>
      <c r="V170" s="2" t="s">
        <v>42</v>
      </c>
      <c r="W170" s="2" t="s">
        <v>43</v>
      </c>
      <c r="X170" s="2"/>
      <c r="Y170" s="4"/>
    </row>
    <row r="171" spans="1:25" x14ac:dyDescent="0.25">
      <c r="A171" s="2">
        <v>2013</v>
      </c>
      <c r="B171" s="2">
        <v>323</v>
      </c>
      <c r="C171" s="2" t="s">
        <v>1564</v>
      </c>
      <c r="D171" s="2" t="s">
        <v>1565</v>
      </c>
      <c r="E171" s="2" t="s">
        <v>1566</v>
      </c>
      <c r="F171" s="2" t="s">
        <v>1567</v>
      </c>
      <c r="G171" s="2" t="s">
        <v>1568</v>
      </c>
      <c r="H171" s="2"/>
      <c r="I171" s="2" t="s">
        <v>393</v>
      </c>
      <c r="J171" s="2" t="s">
        <v>414</v>
      </c>
      <c r="K171" s="2" t="s">
        <v>1583</v>
      </c>
      <c r="L171" s="3">
        <v>41557</v>
      </c>
      <c r="M171" s="2" t="s">
        <v>1570</v>
      </c>
      <c r="N171" s="2" t="s">
        <v>1231</v>
      </c>
      <c r="O171" s="2" t="s">
        <v>1584</v>
      </c>
      <c r="P171" s="2" t="s">
        <v>1590</v>
      </c>
      <c r="Q171" s="2" t="s">
        <v>1586</v>
      </c>
      <c r="R171" s="2" t="s">
        <v>1593</v>
      </c>
      <c r="S171" s="2" t="s">
        <v>332</v>
      </c>
      <c r="T171" s="2" t="s">
        <v>333</v>
      </c>
      <c r="U171" s="2" t="s">
        <v>41</v>
      </c>
      <c r="V171" s="2" t="s">
        <v>42</v>
      </c>
      <c r="W171" s="2" t="s">
        <v>43</v>
      </c>
      <c r="X171" s="2"/>
      <c r="Y171" s="4"/>
    </row>
    <row r="172" spans="1:25" x14ac:dyDescent="0.25">
      <c r="A172" s="2">
        <v>2014</v>
      </c>
      <c r="B172" s="2">
        <v>453</v>
      </c>
      <c r="C172" s="2" t="s">
        <v>2244</v>
      </c>
      <c r="D172" s="2" t="s">
        <v>2245</v>
      </c>
      <c r="E172" s="2" t="s">
        <v>2246</v>
      </c>
      <c r="F172" s="2" t="s">
        <v>2247</v>
      </c>
      <c r="G172" s="2" t="s">
        <v>2248</v>
      </c>
      <c r="H172" s="2"/>
      <c r="I172" s="2" t="s">
        <v>488</v>
      </c>
      <c r="J172" s="2" t="s">
        <v>291</v>
      </c>
      <c r="K172" s="2" t="s">
        <v>2385</v>
      </c>
      <c r="L172" s="3">
        <v>41808</v>
      </c>
      <c r="M172" s="2" t="s">
        <v>2386</v>
      </c>
      <c r="N172" s="2" t="s">
        <v>2310</v>
      </c>
      <c r="O172" s="2" t="s">
        <v>2240</v>
      </c>
      <c r="P172" s="2" t="s">
        <v>2311</v>
      </c>
      <c r="Q172" s="2" t="s">
        <v>2387</v>
      </c>
      <c r="R172" s="2" t="s">
        <v>2388</v>
      </c>
      <c r="S172" s="2" t="s">
        <v>332</v>
      </c>
      <c r="T172" s="2" t="s">
        <v>333</v>
      </c>
      <c r="U172" s="2" t="s">
        <v>41</v>
      </c>
      <c r="V172" s="2" t="s">
        <v>42</v>
      </c>
      <c r="W172" s="2" t="s">
        <v>43</v>
      </c>
      <c r="X172" s="2"/>
      <c r="Y172" s="4"/>
    </row>
    <row r="173" spans="1:25" x14ac:dyDescent="0.25">
      <c r="A173" s="2">
        <v>2014</v>
      </c>
      <c r="B173" s="2">
        <v>454</v>
      </c>
      <c r="C173" s="2" t="s">
        <v>2244</v>
      </c>
      <c r="D173" s="2" t="s">
        <v>2245</v>
      </c>
      <c r="E173" s="2" t="s">
        <v>2246</v>
      </c>
      <c r="F173" s="2" t="s">
        <v>2247</v>
      </c>
      <c r="G173" s="2" t="s">
        <v>2248</v>
      </c>
      <c r="H173" s="2"/>
      <c r="I173" s="2" t="s">
        <v>488</v>
      </c>
      <c r="J173" s="2" t="s">
        <v>291</v>
      </c>
      <c r="K173" s="2" t="s">
        <v>2385</v>
      </c>
      <c r="L173" s="3">
        <v>41894</v>
      </c>
      <c r="M173" s="2" t="s">
        <v>2313</v>
      </c>
      <c r="N173" s="2" t="s">
        <v>2314</v>
      </c>
      <c r="O173" s="2" t="s">
        <v>1818</v>
      </c>
      <c r="P173" s="2" t="s">
        <v>2315</v>
      </c>
      <c r="Q173" s="2" t="s">
        <v>2389</v>
      </c>
      <c r="R173" s="2" t="s">
        <v>2021</v>
      </c>
      <c r="S173" s="2" t="s">
        <v>332</v>
      </c>
      <c r="T173" s="2" t="s">
        <v>333</v>
      </c>
      <c r="U173" s="2" t="s">
        <v>41</v>
      </c>
      <c r="V173" s="2" t="s">
        <v>42</v>
      </c>
      <c r="W173" s="2" t="s">
        <v>43</v>
      </c>
      <c r="X173" s="2"/>
      <c r="Y173" s="4"/>
    </row>
    <row r="174" spans="1:25" x14ac:dyDescent="0.25">
      <c r="A174" s="2">
        <v>2015</v>
      </c>
      <c r="B174" s="2">
        <v>274</v>
      </c>
      <c r="C174" s="2" t="s">
        <v>2244</v>
      </c>
      <c r="D174" s="2" t="s">
        <v>2245</v>
      </c>
      <c r="E174" s="2" t="s">
        <v>2246</v>
      </c>
      <c r="F174" s="2" t="s">
        <v>2247</v>
      </c>
      <c r="G174" s="2" t="s">
        <v>2248</v>
      </c>
      <c r="H174" s="2"/>
      <c r="I174" s="2" t="s">
        <v>488</v>
      </c>
      <c r="J174" s="2" t="s">
        <v>289</v>
      </c>
      <c r="K174" s="2" t="s">
        <v>2308</v>
      </c>
      <c r="L174" s="3">
        <v>42107</v>
      </c>
      <c r="M174" s="2" t="s">
        <v>2313</v>
      </c>
      <c r="N174" s="2" t="s">
        <v>1656</v>
      </c>
      <c r="O174" s="2" t="s">
        <v>3418</v>
      </c>
      <c r="P174" s="2" t="s">
        <v>2311</v>
      </c>
      <c r="Q174" s="2" t="s">
        <v>3450</v>
      </c>
      <c r="R174" s="2" t="s">
        <v>3451</v>
      </c>
      <c r="S174" s="2" t="s">
        <v>332</v>
      </c>
      <c r="T174" s="2" t="s">
        <v>333</v>
      </c>
      <c r="U174" s="2" t="s">
        <v>3332</v>
      </c>
      <c r="V174" s="2" t="s">
        <v>42</v>
      </c>
      <c r="W174" s="2" t="s">
        <v>43</v>
      </c>
      <c r="X174" s="2"/>
      <c r="Y174" s="4"/>
    </row>
    <row r="175" spans="1:25" x14ac:dyDescent="0.25">
      <c r="A175" s="2">
        <v>2015</v>
      </c>
      <c r="B175" s="2">
        <v>276</v>
      </c>
      <c r="C175" s="2" t="s">
        <v>2321</v>
      </c>
      <c r="D175" s="2" t="s">
        <v>2322</v>
      </c>
      <c r="E175" s="2" t="s">
        <v>2323</v>
      </c>
      <c r="F175" s="2" t="s">
        <v>2324</v>
      </c>
      <c r="G175" s="2" t="s">
        <v>687</v>
      </c>
      <c r="H175" s="2"/>
      <c r="I175" s="2" t="s">
        <v>488</v>
      </c>
      <c r="J175" s="2" t="s">
        <v>50</v>
      </c>
      <c r="K175" s="2" t="s">
        <v>2325</v>
      </c>
      <c r="L175" s="3">
        <v>42110</v>
      </c>
      <c r="M175" s="2" t="s">
        <v>2326</v>
      </c>
      <c r="N175" s="2" t="s">
        <v>1656</v>
      </c>
      <c r="O175" s="2" t="s">
        <v>3452</v>
      </c>
      <c r="P175" s="2" t="s">
        <v>2241</v>
      </c>
      <c r="Q175" s="2" t="s">
        <v>3453</v>
      </c>
      <c r="R175" s="2" t="s">
        <v>3451</v>
      </c>
      <c r="S175" s="2" t="s">
        <v>332</v>
      </c>
      <c r="T175" s="2" t="s">
        <v>333</v>
      </c>
      <c r="U175" s="2" t="s">
        <v>3332</v>
      </c>
      <c r="V175" s="2" t="s">
        <v>42</v>
      </c>
      <c r="W175" s="2" t="s">
        <v>43</v>
      </c>
      <c r="X175" s="2"/>
      <c r="Y175" s="4"/>
    </row>
    <row r="176" spans="1:25" x14ac:dyDescent="0.25">
      <c r="A176" s="2">
        <v>2015</v>
      </c>
      <c r="B176" s="2">
        <v>278</v>
      </c>
      <c r="C176" s="2" t="s">
        <v>3428</v>
      </c>
      <c r="D176" s="2" t="s">
        <v>3429</v>
      </c>
      <c r="E176" s="2" t="s">
        <v>3430</v>
      </c>
      <c r="F176" s="2" t="s">
        <v>2648</v>
      </c>
      <c r="G176" s="2" t="s">
        <v>2649</v>
      </c>
      <c r="H176" s="2"/>
      <c r="I176" s="2" t="s">
        <v>815</v>
      </c>
      <c r="J176" s="2" t="s">
        <v>50</v>
      </c>
      <c r="K176" s="2" t="s">
        <v>3431</v>
      </c>
      <c r="L176" s="3">
        <v>42030</v>
      </c>
      <c r="M176" s="2" t="s">
        <v>3432</v>
      </c>
      <c r="N176" s="2" t="s">
        <v>2176</v>
      </c>
      <c r="O176" s="2" t="s">
        <v>35</v>
      </c>
      <c r="P176" s="2" t="s">
        <v>2241</v>
      </c>
      <c r="Q176" s="2" t="s">
        <v>3454</v>
      </c>
      <c r="R176" s="2" t="s">
        <v>3451</v>
      </c>
      <c r="S176" s="2" t="s">
        <v>2180</v>
      </c>
      <c r="T176" s="2" t="s">
        <v>333</v>
      </c>
      <c r="U176" s="2" t="s">
        <v>3332</v>
      </c>
      <c r="V176" s="2" t="s">
        <v>42</v>
      </c>
      <c r="W176" s="2" t="s">
        <v>43</v>
      </c>
      <c r="X176" s="2"/>
      <c r="Y176" s="4"/>
    </row>
    <row r="177" spans="1:25" x14ac:dyDescent="0.25">
      <c r="A177" s="2">
        <v>2016</v>
      </c>
      <c r="B177" s="2">
        <v>596</v>
      </c>
      <c r="C177" s="2" t="s">
        <v>2366</v>
      </c>
      <c r="D177" s="2" t="s">
        <v>2367</v>
      </c>
      <c r="E177" s="2" t="s">
        <v>2368</v>
      </c>
      <c r="F177" s="2" t="s">
        <v>2324</v>
      </c>
      <c r="G177" s="2" t="s">
        <v>687</v>
      </c>
      <c r="H177" s="2"/>
      <c r="I177" s="2" t="s">
        <v>488</v>
      </c>
      <c r="J177" s="2" t="s">
        <v>289</v>
      </c>
      <c r="K177" s="2" t="s">
        <v>1940</v>
      </c>
      <c r="L177" s="3">
        <v>42503</v>
      </c>
      <c r="M177" s="2" t="s">
        <v>3909</v>
      </c>
      <c r="N177" s="2" t="s">
        <v>1892</v>
      </c>
      <c r="O177" s="2" t="s">
        <v>2900</v>
      </c>
      <c r="P177" s="2" t="s">
        <v>2241</v>
      </c>
      <c r="Q177" s="2" t="s">
        <v>3997</v>
      </c>
      <c r="R177" s="2" t="s">
        <v>3451</v>
      </c>
      <c r="S177" s="2" t="s">
        <v>332</v>
      </c>
      <c r="T177" s="2" t="s">
        <v>333</v>
      </c>
      <c r="U177" s="2" t="s">
        <v>3332</v>
      </c>
      <c r="V177" s="2" t="s">
        <v>43</v>
      </c>
      <c r="W177" s="2" t="s">
        <v>42</v>
      </c>
      <c r="X177" s="2"/>
      <c r="Y177" s="4"/>
    </row>
    <row r="178" spans="1:25" x14ac:dyDescent="0.25">
      <c r="A178" s="2">
        <v>2016</v>
      </c>
      <c r="B178" s="2">
        <v>608</v>
      </c>
      <c r="C178" s="2" t="s">
        <v>2321</v>
      </c>
      <c r="D178" s="2" t="s">
        <v>2322</v>
      </c>
      <c r="E178" s="2" t="s">
        <v>2323</v>
      </c>
      <c r="F178" s="2" t="s">
        <v>2324</v>
      </c>
      <c r="G178" s="2" t="s">
        <v>687</v>
      </c>
      <c r="H178" s="2"/>
      <c r="I178" s="2" t="s">
        <v>488</v>
      </c>
      <c r="J178" s="2" t="s">
        <v>206</v>
      </c>
      <c r="K178" s="2" t="s">
        <v>1906</v>
      </c>
      <c r="L178" s="3">
        <v>42474</v>
      </c>
      <c r="M178" s="2" t="s">
        <v>3998</v>
      </c>
      <c r="N178" s="2" t="s">
        <v>1688</v>
      </c>
      <c r="O178" s="2" t="s">
        <v>2900</v>
      </c>
      <c r="P178" s="2" t="s">
        <v>2241</v>
      </c>
      <c r="Q178" s="2" t="s">
        <v>3999</v>
      </c>
      <c r="R178" s="2" t="s">
        <v>3451</v>
      </c>
      <c r="S178" s="2" t="s">
        <v>332</v>
      </c>
      <c r="T178" s="2" t="s">
        <v>333</v>
      </c>
      <c r="U178" s="2" t="s">
        <v>3332</v>
      </c>
      <c r="V178" s="2" t="s">
        <v>338</v>
      </c>
      <c r="W178" s="2" t="s">
        <v>42</v>
      </c>
      <c r="X178" s="2" t="s">
        <v>4000</v>
      </c>
      <c r="Y178" s="4"/>
    </row>
    <row r="179" spans="1:25" x14ac:dyDescent="0.25">
      <c r="A179" s="2">
        <v>2016</v>
      </c>
      <c r="B179" s="2">
        <v>609</v>
      </c>
      <c r="C179" s="2" t="s">
        <v>2125</v>
      </c>
      <c r="D179" s="2" t="s">
        <v>2126</v>
      </c>
      <c r="E179" s="2" t="s">
        <v>2127</v>
      </c>
      <c r="F179" s="2" t="s">
        <v>1967</v>
      </c>
      <c r="G179" s="2" t="s">
        <v>1968</v>
      </c>
      <c r="H179" s="2"/>
      <c r="I179" s="2" t="s">
        <v>488</v>
      </c>
      <c r="J179" s="2" t="s">
        <v>50</v>
      </c>
      <c r="K179" s="2" t="s">
        <v>2420</v>
      </c>
      <c r="L179" s="3">
        <v>42527</v>
      </c>
      <c r="M179" s="2" t="s">
        <v>2421</v>
      </c>
      <c r="N179" s="2" t="s">
        <v>2091</v>
      </c>
      <c r="O179" s="2" t="s">
        <v>1675</v>
      </c>
      <c r="P179" s="2" t="s">
        <v>3774</v>
      </c>
      <c r="Q179" s="2" t="s">
        <v>3916</v>
      </c>
      <c r="R179" s="2" t="s">
        <v>3451</v>
      </c>
      <c r="S179" s="2" t="s">
        <v>861</v>
      </c>
      <c r="T179" s="2" t="s">
        <v>333</v>
      </c>
      <c r="U179" s="2" t="s">
        <v>3332</v>
      </c>
      <c r="V179" s="2" t="s">
        <v>43</v>
      </c>
      <c r="W179" s="2" t="s">
        <v>42</v>
      </c>
      <c r="X179" s="2"/>
      <c r="Y179" s="4"/>
    </row>
    <row r="180" spans="1:25" x14ac:dyDescent="0.25">
      <c r="A180" s="2">
        <v>2016</v>
      </c>
      <c r="B180" s="2">
        <v>610</v>
      </c>
      <c r="C180" s="2" t="s">
        <v>2125</v>
      </c>
      <c r="D180" s="2" t="s">
        <v>2126</v>
      </c>
      <c r="E180" s="2" t="s">
        <v>2127</v>
      </c>
      <c r="F180" s="2" t="s">
        <v>1967</v>
      </c>
      <c r="G180" s="2" t="s">
        <v>1968</v>
      </c>
      <c r="H180" s="2"/>
      <c r="I180" s="2" t="s">
        <v>488</v>
      </c>
      <c r="J180" s="2" t="s">
        <v>203</v>
      </c>
      <c r="K180" s="2" t="s">
        <v>2431</v>
      </c>
      <c r="L180" s="3">
        <v>42527</v>
      </c>
      <c r="M180" s="2" t="s">
        <v>2432</v>
      </c>
      <c r="N180" s="2" t="s">
        <v>2091</v>
      </c>
      <c r="O180" s="2" t="s">
        <v>1675</v>
      </c>
      <c r="P180" s="2" t="s">
        <v>3774</v>
      </c>
      <c r="Q180" s="2" t="s">
        <v>4001</v>
      </c>
      <c r="R180" s="2" t="s">
        <v>3451</v>
      </c>
      <c r="S180" s="2" t="s">
        <v>861</v>
      </c>
      <c r="T180" s="2" t="s">
        <v>333</v>
      </c>
      <c r="U180" s="2" t="s">
        <v>3332</v>
      </c>
      <c r="V180" s="2" t="s">
        <v>43</v>
      </c>
      <c r="W180" s="2" t="s">
        <v>42</v>
      </c>
      <c r="X180" s="2"/>
      <c r="Y180" s="4"/>
    </row>
    <row r="181" spans="1:25" x14ac:dyDescent="0.25">
      <c r="A181" s="2">
        <v>2016</v>
      </c>
      <c r="B181" s="2">
        <v>611</v>
      </c>
      <c r="C181" s="2" t="s">
        <v>2125</v>
      </c>
      <c r="D181" s="2" t="s">
        <v>2126</v>
      </c>
      <c r="E181" s="2" t="s">
        <v>2127</v>
      </c>
      <c r="F181" s="2" t="s">
        <v>1967</v>
      </c>
      <c r="G181" s="2" t="s">
        <v>1968</v>
      </c>
      <c r="H181" s="2"/>
      <c r="I181" s="2" t="s">
        <v>488</v>
      </c>
      <c r="J181" s="2" t="s">
        <v>289</v>
      </c>
      <c r="K181" s="2" t="s">
        <v>2331</v>
      </c>
      <c r="L181" s="3">
        <v>42527</v>
      </c>
      <c r="M181" s="2" t="s">
        <v>2332</v>
      </c>
      <c r="N181" s="2" t="s">
        <v>2091</v>
      </c>
      <c r="O181" s="2" t="s">
        <v>1675</v>
      </c>
      <c r="P181" s="2" t="s">
        <v>3774</v>
      </c>
      <c r="Q181" s="2" t="s">
        <v>3985</v>
      </c>
      <c r="R181" s="2" t="s">
        <v>3451</v>
      </c>
      <c r="S181" s="2" t="s">
        <v>861</v>
      </c>
      <c r="T181" s="2" t="s">
        <v>333</v>
      </c>
      <c r="U181" s="2" t="s">
        <v>3332</v>
      </c>
      <c r="V181" s="2" t="s">
        <v>43</v>
      </c>
      <c r="W181" s="2" t="s">
        <v>42</v>
      </c>
      <c r="X181" s="2"/>
      <c r="Y181" s="4"/>
    </row>
    <row r="182" spans="1:25" x14ac:dyDescent="0.25">
      <c r="A182" s="2">
        <v>2016</v>
      </c>
      <c r="B182" s="2">
        <v>612</v>
      </c>
      <c r="C182" s="2" t="s">
        <v>2125</v>
      </c>
      <c r="D182" s="2" t="s">
        <v>2126</v>
      </c>
      <c r="E182" s="2" t="s">
        <v>2127</v>
      </c>
      <c r="F182" s="2" t="s">
        <v>1967</v>
      </c>
      <c r="G182" s="2" t="s">
        <v>1968</v>
      </c>
      <c r="H182" s="2"/>
      <c r="I182" s="2" t="s">
        <v>488</v>
      </c>
      <c r="J182" s="2" t="s">
        <v>394</v>
      </c>
      <c r="K182" s="2" t="s">
        <v>2284</v>
      </c>
      <c r="L182" s="3">
        <v>42528</v>
      </c>
      <c r="M182" s="2" t="s">
        <v>2285</v>
      </c>
      <c r="N182" s="2" t="s">
        <v>2091</v>
      </c>
      <c r="O182" s="2" t="s">
        <v>1675</v>
      </c>
      <c r="P182" s="2" t="s">
        <v>3774</v>
      </c>
      <c r="Q182" s="2" t="s">
        <v>4002</v>
      </c>
      <c r="R182" s="2" t="s">
        <v>3451</v>
      </c>
      <c r="S182" s="2" t="s">
        <v>861</v>
      </c>
      <c r="T182" s="2" t="s">
        <v>333</v>
      </c>
      <c r="U182" s="2" t="s">
        <v>3332</v>
      </c>
      <c r="V182" s="2" t="s">
        <v>43</v>
      </c>
      <c r="W182" s="2" t="s">
        <v>42</v>
      </c>
      <c r="X182" s="2"/>
      <c r="Y182" s="4"/>
    </row>
    <row r="183" spans="1:25" x14ac:dyDescent="0.25">
      <c r="A183" s="2">
        <v>2016</v>
      </c>
      <c r="B183" s="2">
        <v>613</v>
      </c>
      <c r="C183" s="2" t="s">
        <v>3776</v>
      </c>
      <c r="D183" s="2" t="s">
        <v>3777</v>
      </c>
      <c r="E183" s="2" t="s">
        <v>3778</v>
      </c>
      <c r="F183" s="2" t="s">
        <v>3779</v>
      </c>
      <c r="G183" s="2" t="s">
        <v>1081</v>
      </c>
      <c r="H183" s="2"/>
      <c r="I183" s="2" t="s">
        <v>153</v>
      </c>
      <c r="J183" s="2" t="s">
        <v>289</v>
      </c>
      <c r="K183" s="2" t="s">
        <v>3780</v>
      </c>
      <c r="L183" s="3">
        <v>42398</v>
      </c>
      <c r="M183" s="2" t="s">
        <v>4003</v>
      </c>
      <c r="N183" s="2" t="s">
        <v>2176</v>
      </c>
      <c r="O183" s="2" t="s">
        <v>35</v>
      </c>
      <c r="P183" s="2" t="s">
        <v>3525</v>
      </c>
      <c r="Q183" s="2" t="s">
        <v>4004</v>
      </c>
      <c r="R183" s="2" t="s">
        <v>3451</v>
      </c>
      <c r="S183" s="2" t="s">
        <v>2180</v>
      </c>
      <c r="T183" s="2" t="s">
        <v>333</v>
      </c>
      <c r="U183" s="2" t="s">
        <v>3332</v>
      </c>
      <c r="V183" s="2" t="s">
        <v>43</v>
      </c>
      <c r="W183" s="2" t="s">
        <v>42</v>
      </c>
      <c r="X183" s="2"/>
      <c r="Y183" s="4"/>
    </row>
    <row r="184" spans="1:25" hidden="1" x14ac:dyDescent="0.25">
      <c r="A184" s="2">
        <v>2016</v>
      </c>
      <c r="B184" s="2">
        <v>614</v>
      </c>
      <c r="C184" s="2" t="s">
        <v>4005</v>
      </c>
      <c r="D184" s="2" t="s">
        <v>4006</v>
      </c>
      <c r="E184" s="2" t="s">
        <v>4007</v>
      </c>
      <c r="F184" s="2" t="s">
        <v>3896</v>
      </c>
      <c r="G184" s="2" t="s">
        <v>3897</v>
      </c>
      <c r="H184" s="2"/>
      <c r="I184" s="2" t="s">
        <v>153</v>
      </c>
      <c r="J184" s="2" t="s">
        <v>206</v>
      </c>
      <c r="K184" s="2" t="s">
        <v>4008</v>
      </c>
      <c r="L184" s="3">
        <v>42382</v>
      </c>
      <c r="M184" s="2" t="s">
        <v>4009</v>
      </c>
      <c r="N184" s="2" t="s">
        <v>3787</v>
      </c>
      <c r="O184" s="2" t="s">
        <v>3418</v>
      </c>
      <c r="P184" s="2" t="s">
        <v>458</v>
      </c>
      <c r="Q184" s="2" t="s">
        <v>4010</v>
      </c>
      <c r="R184" s="2" t="s">
        <v>895</v>
      </c>
      <c r="S184" s="2" t="s">
        <v>861</v>
      </c>
      <c r="T184" s="2" t="s">
        <v>333</v>
      </c>
      <c r="U184" s="2" t="s">
        <v>3332</v>
      </c>
      <c r="V184" s="2" t="s">
        <v>43</v>
      </c>
      <c r="W184" s="2" t="s">
        <v>42</v>
      </c>
      <c r="X184" s="2"/>
      <c r="Y184" s="4"/>
    </row>
    <row r="185" spans="1:25" x14ac:dyDescent="0.25">
      <c r="A185" s="2">
        <v>2016</v>
      </c>
      <c r="B185" s="2">
        <v>630</v>
      </c>
      <c r="C185" s="2" t="s">
        <v>1564</v>
      </c>
      <c r="D185" s="2" t="s">
        <v>1565</v>
      </c>
      <c r="E185" s="2" t="s">
        <v>1566</v>
      </c>
      <c r="F185" s="2" t="s">
        <v>1567</v>
      </c>
      <c r="G185" s="2" t="s">
        <v>1568</v>
      </c>
      <c r="H185" s="2"/>
      <c r="I185" s="2" t="s">
        <v>393</v>
      </c>
      <c r="J185" s="2" t="s">
        <v>291</v>
      </c>
      <c r="K185" s="2" t="s">
        <v>1569</v>
      </c>
      <c r="L185" s="3">
        <v>42621</v>
      </c>
      <c r="M185" s="2" t="s">
        <v>1570</v>
      </c>
      <c r="N185" s="2" t="s">
        <v>2091</v>
      </c>
      <c r="O185" s="2" t="s">
        <v>1571</v>
      </c>
      <c r="P185" s="2" t="s">
        <v>1575</v>
      </c>
      <c r="Q185" s="2" t="s">
        <v>3814</v>
      </c>
      <c r="R185" s="2" t="s">
        <v>4011</v>
      </c>
      <c r="S185" s="2" t="s">
        <v>332</v>
      </c>
      <c r="T185" s="2" t="s">
        <v>333</v>
      </c>
      <c r="U185" s="2" t="s">
        <v>3332</v>
      </c>
      <c r="V185" s="2" t="s">
        <v>43</v>
      </c>
      <c r="W185" s="2" t="s">
        <v>42</v>
      </c>
      <c r="X185" s="2"/>
      <c r="Y185" s="4"/>
    </row>
    <row r="186" spans="1:25" x14ac:dyDescent="0.25">
      <c r="A186" s="2">
        <v>2013</v>
      </c>
      <c r="B186" s="2">
        <v>241</v>
      </c>
      <c r="C186" s="2" t="s">
        <v>1564</v>
      </c>
      <c r="D186" s="2" t="s">
        <v>1565</v>
      </c>
      <c r="E186" s="2" t="s">
        <v>1566</v>
      </c>
      <c r="F186" s="2" t="s">
        <v>1567</v>
      </c>
      <c r="G186" s="2" t="s">
        <v>1568</v>
      </c>
      <c r="H186" s="2"/>
      <c r="I186" s="2" t="s">
        <v>393</v>
      </c>
      <c r="J186" s="2" t="s">
        <v>347</v>
      </c>
      <c r="K186" s="2" t="s">
        <v>1569</v>
      </c>
      <c r="L186" s="3">
        <v>41555</v>
      </c>
      <c r="M186" s="2" t="s">
        <v>1570</v>
      </c>
      <c r="N186" s="2" t="s">
        <v>1231</v>
      </c>
      <c r="O186" s="2" t="s">
        <v>1571</v>
      </c>
      <c r="P186" s="2" t="s">
        <v>1575</v>
      </c>
      <c r="Q186" s="2" t="s">
        <v>1727</v>
      </c>
      <c r="R186" s="2" t="s">
        <v>1729</v>
      </c>
      <c r="S186" s="2" t="s">
        <v>332</v>
      </c>
      <c r="T186" s="2" t="s">
        <v>333</v>
      </c>
      <c r="U186" s="2" t="s">
        <v>41</v>
      </c>
      <c r="V186" s="2" t="s">
        <v>42</v>
      </c>
      <c r="W186" s="2" t="s">
        <v>43</v>
      </c>
      <c r="X186" s="2"/>
      <c r="Y186" s="4"/>
    </row>
    <row r="187" spans="1:25" x14ac:dyDescent="0.25">
      <c r="A187" s="2">
        <v>2013</v>
      </c>
      <c r="B187" s="2">
        <v>282</v>
      </c>
      <c r="C187" s="2" t="s">
        <v>1564</v>
      </c>
      <c r="D187" s="2" t="s">
        <v>1565</v>
      </c>
      <c r="E187" s="2" t="s">
        <v>1566</v>
      </c>
      <c r="F187" s="2" t="s">
        <v>1567</v>
      </c>
      <c r="G187" s="2" t="s">
        <v>1568</v>
      </c>
      <c r="H187" s="2"/>
      <c r="I187" s="2" t="s">
        <v>393</v>
      </c>
      <c r="J187" s="2" t="s">
        <v>347</v>
      </c>
      <c r="K187" s="2" t="s">
        <v>1569</v>
      </c>
      <c r="L187" s="3">
        <v>41556</v>
      </c>
      <c r="M187" s="2" t="s">
        <v>1570</v>
      </c>
      <c r="N187" s="2" t="s">
        <v>1231</v>
      </c>
      <c r="O187" s="2" t="s">
        <v>1571</v>
      </c>
      <c r="P187" s="2" t="s">
        <v>1575</v>
      </c>
      <c r="Q187" s="2" t="s">
        <v>1727</v>
      </c>
      <c r="R187" s="2" t="s">
        <v>1729</v>
      </c>
      <c r="S187" s="2" t="s">
        <v>332</v>
      </c>
      <c r="T187" s="2" t="s">
        <v>333</v>
      </c>
      <c r="U187" s="2" t="s">
        <v>41</v>
      </c>
      <c r="V187" s="2" t="s">
        <v>42</v>
      </c>
      <c r="W187" s="2" t="s">
        <v>43</v>
      </c>
      <c r="X187" s="2"/>
      <c r="Y187" s="4"/>
    </row>
    <row r="188" spans="1:25" x14ac:dyDescent="0.25">
      <c r="A188" s="2">
        <v>2013</v>
      </c>
      <c r="B188" s="2">
        <v>310</v>
      </c>
      <c r="C188" s="2" t="s">
        <v>1564</v>
      </c>
      <c r="D188" s="2" t="s">
        <v>1565</v>
      </c>
      <c r="E188" s="2" t="s">
        <v>1566</v>
      </c>
      <c r="F188" s="2" t="s">
        <v>1567</v>
      </c>
      <c r="G188" s="2" t="s">
        <v>1568</v>
      </c>
      <c r="H188" s="2"/>
      <c r="I188" s="2" t="s">
        <v>393</v>
      </c>
      <c r="J188" s="2" t="s">
        <v>347</v>
      </c>
      <c r="K188" s="2" t="s">
        <v>1569</v>
      </c>
      <c r="L188" s="3">
        <v>41557</v>
      </c>
      <c r="M188" s="2" t="s">
        <v>1570</v>
      </c>
      <c r="N188" s="2" t="s">
        <v>1231</v>
      </c>
      <c r="O188" s="2" t="s">
        <v>1571</v>
      </c>
      <c r="P188" s="2" t="s">
        <v>1575</v>
      </c>
      <c r="Q188" s="2" t="s">
        <v>1727</v>
      </c>
      <c r="R188" s="2" t="s">
        <v>1729</v>
      </c>
      <c r="S188" s="2" t="s">
        <v>332</v>
      </c>
      <c r="T188" s="2" t="s">
        <v>333</v>
      </c>
      <c r="U188" s="2" t="s">
        <v>41</v>
      </c>
      <c r="V188" s="2" t="s">
        <v>42</v>
      </c>
      <c r="W188" s="2" t="s">
        <v>43</v>
      </c>
      <c r="X188" s="2"/>
      <c r="Y188" s="4"/>
    </row>
    <row r="189" spans="1:25" x14ac:dyDescent="0.25">
      <c r="A189" s="2">
        <v>2016</v>
      </c>
      <c r="B189" s="2">
        <v>639</v>
      </c>
      <c r="C189" s="2" t="s">
        <v>3975</v>
      </c>
      <c r="D189" s="2" t="s">
        <v>3976</v>
      </c>
      <c r="E189" s="2" t="s">
        <v>3977</v>
      </c>
      <c r="F189" s="2" t="s">
        <v>3978</v>
      </c>
      <c r="G189" s="2" t="s">
        <v>3979</v>
      </c>
      <c r="H189" s="2"/>
      <c r="I189" s="2" t="s">
        <v>489</v>
      </c>
      <c r="J189" s="2" t="s">
        <v>411</v>
      </c>
      <c r="K189" s="2" t="s">
        <v>3980</v>
      </c>
      <c r="L189" s="3">
        <v>42661</v>
      </c>
      <c r="M189" s="2" t="s">
        <v>3981</v>
      </c>
      <c r="N189" s="2" t="s">
        <v>2153</v>
      </c>
      <c r="O189" s="2" t="s">
        <v>3982</v>
      </c>
      <c r="P189" s="2" t="s">
        <v>3983</v>
      </c>
      <c r="Q189" s="2" t="s">
        <v>4012</v>
      </c>
      <c r="R189" s="2" t="s">
        <v>3000</v>
      </c>
      <c r="S189" s="2" t="s">
        <v>2180</v>
      </c>
      <c r="T189" s="2" t="s">
        <v>333</v>
      </c>
      <c r="U189" s="2" t="s">
        <v>3332</v>
      </c>
      <c r="V189" s="2" t="s">
        <v>338</v>
      </c>
      <c r="W189" s="2" t="s">
        <v>42</v>
      </c>
      <c r="X189" s="2"/>
      <c r="Y189" s="4"/>
    </row>
    <row r="190" spans="1:25" x14ac:dyDescent="0.25">
      <c r="A190" s="2">
        <v>2016</v>
      </c>
      <c r="B190" s="2">
        <v>640</v>
      </c>
      <c r="C190" s="2" t="s">
        <v>2098</v>
      </c>
      <c r="D190" s="2" t="s">
        <v>2099</v>
      </c>
      <c r="E190" s="2" t="s">
        <v>2100</v>
      </c>
      <c r="F190" s="2" t="s">
        <v>1610</v>
      </c>
      <c r="G190" s="2" t="s">
        <v>1968</v>
      </c>
      <c r="H190" s="2"/>
      <c r="I190" s="2" t="s">
        <v>393</v>
      </c>
      <c r="J190" s="2" t="s">
        <v>206</v>
      </c>
      <c r="K190" s="2" t="s">
        <v>2219</v>
      </c>
      <c r="L190" s="3">
        <v>42706</v>
      </c>
      <c r="M190" s="2" t="s">
        <v>2102</v>
      </c>
      <c r="N190" s="2" t="s">
        <v>3496</v>
      </c>
      <c r="O190" s="2" t="s">
        <v>1664</v>
      </c>
      <c r="P190" s="2" t="s">
        <v>2103</v>
      </c>
      <c r="Q190" s="2" t="s">
        <v>3849</v>
      </c>
      <c r="R190" s="2" t="s">
        <v>4013</v>
      </c>
      <c r="S190" s="2" t="s">
        <v>332</v>
      </c>
      <c r="T190" s="2" t="s">
        <v>333</v>
      </c>
      <c r="U190" s="2" t="s">
        <v>3332</v>
      </c>
      <c r="V190" s="2" t="s">
        <v>43</v>
      </c>
      <c r="W190" s="2" t="s">
        <v>42</v>
      </c>
      <c r="X190" s="2"/>
      <c r="Y190" s="4"/>
    </row>
    <row r="191" spans="1:25" x14ac:dyDescent="0.25">
      <c r="A191" s="2">
        <v>2015</v>
      </c>
      <c r="B191" s="2">
        <v>282</v>
      </c>
      <c r="C191" s="2" t="s">
        <v>3353</v>
      </c>
      <c r="D191" s="2" t="s">
        <v>3354</v>
      </c>
      <c r="E191" s="2" t="s">
        <v>3355</v>
      </c>
      <c r="F191" s="2" t="s">
        <v>2648</v>
      </c>
      <c r="G191" s="2" t="s">
        <v>2649</v>
      </c>
      <c r="H191" s="2"/>
      <c r="I191" s="2" t="s">
        <v>815</v>
      </c>
      <c r="J191" s="2" t="s">
        <v>111</v>
      </c>
      <c r="K191" s="2" t="s">
        <v>3455</v>
      </c>
      <c r="L191" s="3">
        <v>42143</v>
      </c>
      <c r="M191" s="2" t="s">
        <v>3456</v>
      </c>
      <c r="N191" s="2" t="s">
        <v>3366</v>
      </c>
      <c r="O191" s="2" t="s">
        <v>3457</v>
      </c>
      <c r="P191" s="2" t="s">
        <v>2241</v>
      </c>
      <c r="Q191" s="2" t="s">
        <v>3458</v>
      </c>
      <c r="R191" s="2" t="s">
        <v>3459</v>
      </c>
      <c r="S191" s="2" t="s">
        <v>2180</v>
      </c>
      <c r="T191" s="2" t="s">
        <v>333</v>
      </c>
      <c r="U191" s="2" t="s">
        <v>3332</v>
      </c>
      <c r="V191" s="2" t="s">
        <v>42</v>
      </c>
      <c r="W191" s="2" t="s">
        <v>43</v>
      </c>
      <c r="X191" s="2"/>
      <c r="Y191" s="4"/>
    </row>
    <row r="192" spans="1:25" x14ac:dyDescent="0.25">
      <c r="A192" s="2">
        <v>2014</v>
      </c>
      <c r="B192" s="2">
        <v>458</v>
      </c>
      <c r="C192" s="2" t="s">
        <v>1943</v>
      </c>
      <c r="D192" s="2" t="s">
        <v>1944</v>
      </c>
      <c r="E192" s="2" t="s">
        <v>1945</v>
      </c>
      <c r="F192" s="2" t="s">
        <v>486</v>
      </c>
      <c r="G192" s="2" t="s">
        <v>487</v>
      </c>
      <c r="H192" s="2"/>
      <c r="I192" s="2" t="s">
        <v>488</v>
      </c>
      <c r="J192" s="2" t="s">
        <v>293</v>
      </c>
      <c r="K192" s="2" t="s">
        <v>1956</v>
      </c>
      <c r="L192" s="3">
        <v>41992</v>
      </c>
      <c r="M192" s="2" t="s">
        <v>2390</v>
      </c>
      <c r="N192" s="2" t="s">
        <v>2310</v>
      </c>
      <c r="O192" s="2" t="s">
        <v>1948</v>
      </c>
      <c r="P192" s="2" t="s">
        <v>2311</v>
      </c>
      <c r="Q192" s="2" t="s">
        <v>2391</v>
      </c>
      <c r="R192" s="2" t="s">
        <v>1900</v>
      </c>
      <c r="S192" s="2" t="s">
        <v>332</v>
      </c>
      <c r="T192" s="2" t="s">
        <v>333</v>
      </c>
      <c r="U192" s="2" t="s">
        <v>41</v>
      </c>
      <c r="V192" s="2" t="s">
        <v>42</v>
      </c>
      <c r="W192" s="2" t="s">
        <v>43</v>
      </c>
      <c r="X192" s="2"/>
      <c r="Y192" s="4"/>
    </row>
    <row r="193" spans="1:25" x14ac:dyDescent="0.25">
      <c r="A193" s="2">
        <v>2014</v>
      </c>
      <c r="B193" s="2">
        <v>462</v>
      </c>
      <c r="C193" s="2" t="s">
        <v>1975</v>
      </c>
      <c r="D193" s="2" t="s">
        <v>1976</v>
      </c>
      <c r="E193" s="2" t="s">
        <v>1977</v>
      </c>
      <c r="F193" s="2" t="s">
        <v>486</v>
      </c>
      <c r="G193" s="2" t="s">
        <v>487</v>
      </c>
      <c r="H193" s="2"/>
      <c r="I193" s="2" t="s">
        <v>488</v>
      </c>
      <c r="J193" s="2" t="s">
        <v>50</v>
      </c>
      <c r="K193" s="2" t="s">
        <v>1995</v>
      </c>
      <c r="L193" s="3">
        <v>41953</v>
      </c>
      <c r="M193" s="2" t="s">
        <v>1996</v>
      </c>
      <c r="N193" s="2" t="s">
        <v>2392</v>
      </c>
      <c r="O193" s="2" t="s">
        <v>1571</v>
      </c>
      <c r="P193" s="2" t="s">
        <v>2092</v>
      </c>
      <c r="Q193" s="2" t="s">
        <v>1657</v>
      </c>
      <c r="R193" s="2" t="s">
        <v>2393</v>
      </c>
      <c r="S193" s="2" t="s">
        <v>332</v>
      </c>
      <c r="T193" s="2" t="s">
        <v>333</v>
      </c>
      <c r="U193" s="2" t="s">
        <v>41</v>
      </c>
      <c r="V193" s="2" t="s">
        <v>42</v>
      </c>
      <c r="W193" s="2" t="s">
        <v>43</v>
      </c>
      <c r="X193" s="2" t="s">
        <v>2394</v>
      </c>
      <c r="Y193" s="4"/>
    </row>
    <row r="194" spans="1:25" x14ac:dyDescent="0.25">
      <c r="A194" s="2">
        <v>2015</v>
      </c>
      <c r="B194" s="2">
        <v>286</v>
      </c>
      <c r="C194" s="2" t="s">
        <v>2244</v>
      </c>
      <c r="D194" s="2" t="s">
        <v>2245</v>
      </c>
      <c r="E194" s="2" t="s">
        <v>2246</v>
      </c>
      <c r="F194" s="2" t="s">
        <v>2247</v>
      </c>
      <c r="G194" s="2" t="s">
        <v>2248</v>
      </c>
      <c r="H194" s="2"/>
      <c r="I194" s="2" t="s">
        <v>488</v>
      </c>
      <c r="J194" s="2" t="s">
        <v>291</v>
      </c>
      <c r="K194" s="2" t="s">
        <v>2385</v>
      </c>
      <c r="L194" s="3">
        <v>42107</v>
      </c>
      <c r="M194" s="2" t="s">
        <v>2313</v>
      </c>
      <c r="N194" s="2" t="s">
        <v>1656</v>
      </c>
      <c r="O194" s="2" t="s">
        <v>3418</v>
      </c>
      <c r="P194" s="2" t="s">
        <v>2311</v>
      </c>
      <c r="Q194" s="2" t="s">
        <v>3460</v>
      </c>
      <c r="R194" s="2" t="s">
        <v>1900</v>
      </c>
      <c r="S194" s="2" t="s">
        <v>332</v>
      </c>
      <c r="T194" s="2" t="s">
        <v>333</v>
      </c>
      <c r="U194" s="2" t="s">
        <v>3332</v>
      </c>
      <c r="V194" s="2" t="s">
        <v>42</v>
      </c>
      <c r="W194" s="2" t="s">
        <v>43</v>
      </c>
      <c r="X194" s="2"/>
      <c r="Y194" s="4"/>
    </row>
    <row r="195" spans="1:25" x14ac:dyDescent="0.25">
      <c r="A195" s="2">
        <v>2015</v>
      </c>
      <c r="B195" s="2">
        <v>287</v>
      </c>
      <c r="C195" s="2" t="s">
        <v>2125</v>
      </c>
      <c r="D195" s="2" t="s">
        <v>2126</v>
      </c>
      <c r="E195" s="2" t="s">
        <v>2127</v>
      </c>
      <c r="F195" s="2" t="s">
        <v>1967</v>
      </c>
      <c r="G195" s="2" t="s">
        <v>1968</v>
      </c>
      <c r="H195" s="2"/>
      <c r="I195" s="2" t="s">
        <v>488</v>
      </c>
      <c r="J195" s="2" t="s">
        <v>111</v>
      </c>
      <c r="K195" s="2" t="s">
        <v>2335</v>
      </c>
      <c r="L195" s="3">
        <v>42177</v>
      </c>
      <c r="M195" s="2" t="s">
        <v>2336</v>
      </c>
      <c r="N195" s="2" t="s">
        <v>1231</v>
      </c>
      <c r="O195" s="2" t="s">
        <v>1675</v>
      </c>
      <c r="P195" s="2" t="s">
        <v>1801</v>
      </c>
      <c r="Q195" s="2" t="s">
        <v>3461</v>
      </c>
      <c r="R195" s="2" t="s">
        <v>1900</v>
      </c>
      <c r="S195" s="2" t="s">
        <v>332</v>
      </c>
      <c r="T195" s="2" t="s">
        <v>333</v>
      </c>
      <c r="U195" s="2" t="s">
        <v>3332</v>
      </c>
      <c r="V195" s="2" t="s">
        <v>42</v>
      </c>
      <c r="W195" s="2" t="s">
        <v>43</v>
      </c>
      <c r="X195" s="2"/>
      <c r="Y195" s="4"/>
    </row>
    <row r="196" spans="1:25" x14ac:dyDescent="0.25">
      <c r="A196" s="2">
        <v>2015</v>
      </c>
      <c r="B196" s="2">
        <v>291</v>
      </c>
      <c r="C196" s="2" t="s">
        <v>2125</v>
      </c>
      <c r="D196" s="2" t="s">
        <v>2126</v>
      </c>
      <c r="E196" s="2" t="s">
        <v>2127</v>
      </c>
      <c r="F196" s="2" t="s">
        <v>1967</v>
      </c>
      <c r="G196" s="2" t="s">
        <v>1968</v>
      </c>
      <c r="H196" s="2"/>
      <c r="I196" s="2" t="s">
        <v>488</v>
      </c>
      <c r="J196" s="2" t="s">
        <v>293</v>
      </c>
      <c r="K196" s="2" t="s">
        <v>2288</v>
      </c>
      <c r="L196" s="3">
        <v>42178</v>
      </c>
      <c r="M196" s="2" t="s">
        <v>2289</v>
      </c>
      <c r="N196" s="2" t="s">
        <v>1231</v>
      </c>
      <c r="O196" s="2" t="s">
        <v>1675</v>
      </c>
      <c r="P196" s="2" t="s">
        <v>1801</v>
      </c>
      <c r="Q196" s="2" t="s">
        <v>3427</v>
      </c>
      <c r="R196" s="2" t="s">
        <v>1900</v>
      </c>
      <c r="S196" s="2" t="s">
        <v>332</v>
      </c>
      <c r="T196" s="2" t="s">
        <v>333</v>
      </c>
      <c r="U196" s="2" t="s">
        <v>3332</v>
      </c>
      <c r="V196" s="2" t="s">
        <v>42</v>
      </c>
      <c r="W196" s="2" t="s">
        <v>43</v>
      </c>
      <c r="X196" s="2"/>
      <c r="Y196" s="4"/>
    </row>
    <row r="197" spans="1:25" x14ac:dyDescent="0.25">
      <c r="A197" s="2">
        <v>2015</v>
      </c>
      <c r="B197" s="2">
        <v>294</v>
      </c>
      <c r="C197" s="2" t="s">
        <v>2125</v>
      </c>
      <c r="D197" s="2" t="s">
        <v>2126</v>
      </c>
      <c r="E197" s="2" t="s">
        <v>2127</v>
      </c>
      <c r="F197" s="2" t="s">
        <v>1967</v>
      </c>
      <c r="G197" s="2" t="s">
        <v>1968</v>
      </c>
      <c r="H197" s="2"/>
      <c r="I197" s="2" t="s">
        <v>488</v>
      </c>
      <c r="J197" s="2" t="s">
        <v>206</v>
      </c>
      <c r="K197" s="2" t="s">
        <v>2128</v>
      </c>
      <c r="L197" s="3">
        <v>42186</v>
      </c>
      <c r="M197" s="2" t="s">
        <v>2129</v>
      </c>
      <c r="N197" s="2" t="s">
        <v>1231</v>
      </c>
      <c r="O197" s="2" t="s">
        <v>1675</v>
      </c>
      <c r="P197" s="2" t="s">
        <v>1801</v>
      </c>
      <c r="Q197" s="2" t="s">
        <v>3462</v>
      </c>
      <c r="R197" s="2" t="s">
        <v>1900</v>
      </c>
      <c r="S197" s="2" t="s">
        <v>332</v>
      </c>
      <c r="T197" s="2" t="s">
        <v>333</v>
      </c>
      <c r="U197" s="2" t="s">
        <v>3332</v>
      </c>
      <c r="V197" s="2" t="s">
        <v>42</v>
      </c>
      <c r="W197" s="2" t="s">
        <v>43</v>
      </c>
      <c r="X197" s="2"/>
      <c r="Y197" s="4"/>
    </row>
    <row r="198" spans="1:25" x14ac:dyDescent="0.25">
      <c r="A198" s="2">
        <v>2015</v>
      </c>
      <c r="B198" s="2">
        <v>297</v>
      </c>
      <c r="C198" s="2" t="s">
        <v>2301</v>
      </c>
      <c r="D198" s="2" t="s">
        <v>2302</v>
      </c>
      <c r="E198" s="2" t="s">
        <v>2303</v>
      </c>
      <c r="F198" s="2" t="s">
        <v>1080</v>
      </c>
      <c r="G198" s="2" t="s">
        <v>1081</v>
      </c>
      <c r="H198" s="2"/>
      <c r="I198" s="2" t="s">
        <v>815</v>
      </c>
      <c r="J198" s="2" t="s">
        <v>50</v>
      </c>
      <c r="K198" s="2" t="s">
        <v>2304</v>
      </c>
      <c r="L198" s="3">
        <v>42121</v>
      </c>
      <c r="M198" s="2" t="s">
        <v>3463</v>
      </c>
      <c r="N198" s="2" t="s">
        <v>1688</v>
      </c>
      <c r="O198" s="2" t="s">
        <v>3464</v>
      </c>
      <c r="P198" s="2" t="s">
        <v>2311</v>
      </c>
      <c r="Q198" s="2" t="s">
        <v>3465</v>
      </c>
      <c r="R198" s="2" t="s">
        <v>1900</v>
      </c>
      <c r="S198" s="2" t="s">
        <v>332</v>
      </c>
      <c r="T198" s="2" t="s">
        <v>333</v>
      </c>
      <c r="U198" s="2" t="s">
        <v>3332</v>
      </c>
      <c r="V198" s="2" t="s">
        <v>42</v>
      </c>
      <c r="W198" s="2" t="s">
        <v>43</v>
      </c>
      <c r="X198" s="2"/>
      <c r="Y198" s="4"/>
    </row>
    <row r="199" spans="1:25" x14ac:dyDescent="0.25">
      <c r="A199" s="2">
        <v>2016</v>
      </c>
      <c r="B199" s="2">
        <v>641</v>
      </c>
      <c r="C199" s="2" t="s">
        <v>1885</v>
      </c>
      <c r="D199" s="2" t="s">
        <v>1886</v>
      </c>
      <c r="E199" s="2" t="s">
        <v>3905</v>
      </c>
      <c r="F199" s="2" t="s">
        <v>1888</v>
      </c>
      <c r="G199" s="2" t="s">
        <v>1889</v>
      </c>
      <c r="H199" s="2"/>
      <c r="I199" s="2" t="s">
        <v>484</v>
      </c>
      <c r="J199" s="2" t="s">
        <v>206</v>
      </c>
      <c r="K199" s="2" t="s">
        <v>1906</v>
      </c>
      <c r="L199" s="3">
        <v>42599</v>
      </c>
      <c r="M199" s="2" t="s">
        <v>1891</v>
      </c>
      <c r="N199" s="2" t="s">
        <v>3417</v>
      </c>
      <c r="O199" s="2" t="s">
        <v>2357</v>
      </c>
      <c r="P199" s="2" t="s">
        <v>3774</v>
      </c>
      <c r="Q199" s="2" t="s">
        <v>4014</v>
      </c>
      <c r="R199" s="2" t="s">
        <v>1900</v>
      </c>
      <c r="S199" s="2" t="s">
        <v>332</v>
      </c>
      <c r="T199" s="2" t="s">
        <v>333</v>
      </c>
      <c r="U199" s="2" t="s">
        <v>3332</v>
      </c>
      <c r="V199" s="2" t="s">
        <v>43</v>
      </c>
      <c r="W199" s="2" t="s">
        <v>42</v>
      </c>
      <c r="X199" s="2"/>
      <c r="Y199" s="4"/>
    </row>
    <row r="200" spans="1:25" x14ac:dyDescent="0.25">
      <c r="A200" s="2">
        <v>2016</v>
      </c>
      <c r="B200" s="2">
        <v>642</v>
      </c>
      <c r="C200" s="2" t="s">
        <v>2366</v>
      </c>
      <c r="D200" s="2" t="s">
        <v>2367</v>
      </c>
      <c r="E200" s="2" t="s">
        <v>2368</v>
      </c>
      <c r="F200" s="2" t="s">
        <v>2324</v>
      </c>
      <c r="G200" s="2" t="s">
        <v>687</v>
      </c>
      <c r="H200" s="2"/>
      <c r="I200" s="2" t="s">
        <v>488</v>
      </c>
      <c r="J200" s="2" t="s">
        <v>206</v>
      </c>
      <c r="K200" s="2" t="s">
        <v>1906</v>
      </c>
      <c r="L200" s="3">
        <v>42503</v>
      </c>
      <c r="M200" s="2" t="s">
        <v>3909</v>
      </c>
      <c r="N200" s="2" t="s">
        <v>1892</v>
      </c>
      <c r="O200" s="2" t="s">
        <v>2900</v>
      </c>
      <c r="P200" s="2" t="s">
        <v>2241</v>
      </c>
      <c r="Q200" s="2" t="s">
        <v>4015</v>
      </c>
      <c r="R200" s="2" t="s">
        <v>1900</v>
      </c>
      <c r="S200" s="2" t="s">
        <v>332</v>
      </c>
      <c r="T200" s="2" t="s">
        <v>333</v>
      </c>
      <c r="U200" s="2" t="s">
        <v>3332</v>
      </c>
      <c r="V200" s="2" t="s">
        <v>43</v>
      </c>
      <c r="W200" s="2" t="s">
        <v>42</v>
      </c>
      <c r="X200" s="2"/>
      <c r="Y200" s="4"/>
    </row>
    <row r="201" spans="1:25" x14ac:dyDescent="0.25">
      <c r="A201" s="2">
        <v>2016</v>
      </c>
      <c r="B201" s="2">
        <v>643</v>
      </c>
      <c r="C201" s="2" t="s">
        <v>2366</v>
      </c>
      <c r="D201" s="2" t="s">
        <v>2367</v>
      </c>
      <c r="E201" s="2" t="s">
        <v>2368</v>
      </c>
      <c r="F201" s="2" t="s">
        <v>2324</v>
      </c>
      <c r="G201" s="2" t="s">
        <v>687</v>
      </c>
      <c r="H201" s="2"/>
      <c r="I201" s="2" t="s">
        <v>488</v>
      </c>
      <c r="J201" s="2" t="s">
        <v>50</v>
      </c>
      <c r="K201" s="2" t="s">
        <v>2325</v>
      </c>
      <c r="L201" s="3">
        <v>42488</v>
      </c>
      <c r="M201" s="2" t="s">
        <v>4016</v>
      </c>
      <c r="N201" s="2" t="s">
        <v>1688</v>
      </c>
      <c r="O201" s="2" t="s">
        <v>3452</v>
      </c>
      <c r="P201" s="2" t="s">
        <v>4017</v>
      </c>
      <c r="Q201" s="2" t="s">
        <v>4018</v>
      </c>
      <c r="R201" s="2" t="s">
        <v>1900</v>
      </c>
      <c r="S201" s="2" t="s">
        <v>332</v>
      </c>
      <c r="T201" s="2" t="s">
        <v>333</v>
      </c>
      <c r="U201" s="2" t="s">
        <v>3332</v>
      </c>
      <c r="V201" s="2" t="s">
        <v>43</v>
      </c>
      <c r="W201" s="2" t="s">
        <v>42</v>
      </c>
      <c r="X201" s="2"/>
      <c r="Y201" s="4"/>
    </row>
    <row r="202" spans="1:25" x14ac:dyDescent="0.25">
      <c r="A202" s="2">
        <v>2016</v>
      </c>
      <c r="B202" s="2">
        <v>655</v>
      </c>
      <c r="C202" s="2" t="s">
        <v>2125</v>
      </c>
      <c r="D202" s="2" t="s">
        <v>2126</v>
      </c>
      <c r="E202" s="2" t="s">
        <v>2127</v>
      </c>
      <c r="F202" s="2" t="s">
        <v>1967</v>
      </c>
      <c r="G202" s="2" t="s">
        <v>1968</v>
      </c>
      <c r="H202" s="2"/>
      <c r="I202" s="2" t="s">
        <v>488</v>
      </c>
      <c r="J202" s="2" t="s">
        <v>293</v>
      </c>
      <c r="K202" s="2" t="s">
        <v>2288</v>
      </c>
      <c r="L202" s="3">
        <v>42528</v>
      </c>
      <c r="M202" s="2" t="s">
        <v>2289</v>
      </c>
      <c r="N202" s="2" t="s">
        <v>2091</v>
      </c>
      <c r="O202" s="2" t="s">
        <v>1675</v>
      </c>
      <c r="P202" s="2" t="s">
        <v>3774</v>
      </c>
      <c r="Q202" s="2" t="s">
        <v>4019</v>
      </c>
      <c r="R202" s="2" t="s">
        <v>1900</v>
      </c>
      <c r="S202" s="2" t="s">
        <v>861</v>
      </c>
      <c r="T202" s="2" t="s">
        <v>333</v>
      </c>
      <c r="U202" s="2" t="s">
        <v>3332</v>
      </c>
      <c r="V202" s="2" t="s">
        <v>43</v>
      </c>
      <c r="W202" s="2" t="s">
        <v>42</v>
      </c>
      <c r="X202" s="2"/>
      <c r="Y202" s="4"/>
    </row>
    <row r="203" spans="1:25" x14ac:dyDescent="0.25">
      <c r="A203" s="2">
        <v>2016</v>
      </c>
      <c r="B203" s="2">
        <v>656</v>
      </c>
      <c r="C203" s="2" t="s">
        <v>3776</v>
      </c>
      <c r="D203" s="2" t="s">
        <v>3777</v>
      </c>
      <c r="E203" s="2" t="s">
        <v>3778</v>
      </c>
      <c r="F203" s="2" t="s">
        <v>3779</v>
      </c>
      <c r="G203" s="2" t="s">
        <v>1081</v>
      </c>
      <c r="H203" s="2"/>
      <c r="I203" s="2" t="s">
        <v>153</v>
      </c>
      <c r="J203" s="2" t="s">
        <v>111</v>
      </c>
      <c r="K203" s="2" t="s">
        <v>3780</v>
      </c>
      <c r="L203" s="3">
        <v>42543</v>
      </c>
      <c r="M203" s="2" t="s">
        <v>3781</v>
      </c>
      <c r="N203" s="2" t="s">
        <v>1231</v>
      </c>
      <c r="O203" s="2" t="s">
        <v>35</v>
      </c>
      <c r="P203" s="2" t="s">
        <v>1797</v>
      </c>
      <c r="Q203" s="2" t="s">
        <v>35</v>
      </c>
      <c r="R203" s="2" t="s">
        <v>1900</v>
      </c>
      <c r="S203" s="2" t="s">
        <v>332</v>
      </c>
      <c r="T203" s="2" t="s">
        <v>333</v>
      </c>
      <c r="U203" s="2" t="s">
        <v>3332</v>
      </c>
      <c r="V203" s="2" t="s">
        <v>338</v>
      </c>
      <c r="W203" s="2" t="s">
        <v>42</v>
      </c>
      <c r="X203" s="2"/>
      <c r="Y203" s="4"/>
    </row>
    <row r="204" spans="1:25" x14ac:dyDescent="0.25">
      <c r="A204" s="2">
        <v>2011</v>
      </c>
      <c r="B204" s="2">
        <v>773</v>
      </c>
      <c r="C204" s="2" t="s">
        <v>1193</v>
      </c>
      <c r="D204" s="2" t="s">
        <v>1194</v>
      </c>
      <c r="E204" s="2" t="s">
        <v>1195</v>
      </c>
      <c r="F204" s="2" t="s">
        <v>813</v>
      </c>
      <c r="G204" s="2" t="s">
        <v>814</v>
      </c>
      <c r="H204" s="2"/>
      <c r="I204" s="2" t="s">
        <v>815</v>
      </c>
      <c r="J204" s="2" t="s">
        <v>31</v>
      </c>
      <c r="K204" s="2" t="s">
        <v>1206</v>
      </c>
      <c r="L204" s="3">
        <v>40631</v>
      </c>
      <c r="M204" s="2" t="s">
        <v>1197</v>
      </c>
      <c r="N204" s="2" t="s">
        <v>1198</v>
      </c>
      <c r="O204" s="2" t="s">
        <v>1199</v>
      </c>
      <c r="P204" s="2" t="s">
        <v>1204</v>
      </c>
      <c r="Q204" s="2" t="s">
        <v>1201</v>
      </c>
      <c r="R204" s="2" t="s">
        <v>1208</v>
      </c>
      <c r="S204" s="2" t="s">
        <v>332</v>
      </c>
      <c r="T204" s="2" t="s">
        <v>333</v>
      </c>
      <c r="U204" s="2" t="s">
        <v>41</v>
      </c>
      <c r="V204" s="2" t="s">
        <v>42</v>
      </c>
      <c r="W204" s="2" t="s">
        <v>43</v>
      </c>
      <c r="X204" s="2"/>
      <c r="Y204" s="4"/>
    </row>
    <row r="205" spans="1:25" hidden="1" x14ac:dyDescent="0.25">
      <c r="A205" s="2">
        <v>2016</v>
      </c>
      <c r="B205" s="2">
        <v>660</v>
      </c>
      <c r="C205" s="2" t="s">
        <v>4005</v>
      </c>
      <c r="D205" s="2" t="s">
        <v>4006</v>
      </c>
      <c r="E205" s="2" t="s">
        <v>4007</v>
      </c>
      <c r="F205" s="2" t="s">
        <v>3896</v>
      </c>
      <c r="G205" s="2" t="s">
        <v>3897</v>
      </c>
      <c r="H205" s="2"/>
      <c r="I205" s="2" t="s">
        <v>153</v>
      </c>
      <c r="J205" s="2" t="s">
        <v>50</v>
      </c>
      <c r="K205" s="2" t="s">
        <v>4020</v>
      </c>
      <c r="L205" s="3">
        <v>42382</v>
      </c>
      <c r="M205" s="2" t="s">
        <v>4021</v>
      </c>
      <c r="N205" s="2" t="s">
        <v>3787</v>
      </c>
      <c r="O205" s="2" t="s">
        <v>3418</v>
      </c>
      <c r="P205" s="2" t="s">
        <v>458</v>
      </c>
      <c r="Q205" s="2" t="s">
        <v>4010</v>
      </c>
      <c r="R205" s="2" t="s">
        <v>622</v>
      </c>
      <c r="S205" s="2" t="s">
        <v>861</v>
      </c>
      <c r="T205" s="2" t="s">
        <v>333</v>
      </c>
      <c r="U205" s="2" t="s">
        <v>3332</v>
      </c>
      <c r="V205" s="2" t="s">
        <v>43</v>
      </c>
      <c r="W205" s="2" t="s">
        <v>42</v>
      </c>
      <c r="X205" s="2"/>
      <c r="Y205" s="4"/>
    </row>
    <row r="206" spans="1:25" x14ac:dyDescent="0.25">
      <c r="A206" s="2">
        <v>2013</v>
      </c>
      <c r="B206" s="2">
        <v>155</v>
      </c>
      <c r="C206" s="2" t="s">
        <v>1564</v>
      </c>
      <c r="D206" s="2" t="s">
        <v>1565</v>
      </c>
      <c r="E206" s="2" t="s">
        <v>1566</v>
      </c>
      <c r="F206" s="2" t="s">
        <v>1567</v>
      </c>
      <c r="G206" s="2" t="s">
        <v>1568</v>
      </c>
      <c r="H206" s="2"/>
      <c r="I206" s="2" t="s">
        <v>393</v>
      </c>
      <c r="J206" s="2" t="s">
        <v>416</v>
      </c>
      <c r="K206" s="2" t="s">
        <v>1583</v>
      </c>
      <c r="L206" s="3">
        <v>41555</v>
      </c>
      <c r="M206" s="2" t="s">
        <v>1570</v>
      </c>
      <c r="N206" s="2" t="s">
        <v>1231</v>
      </c>
      <c r="O206" s="2" t="s">
        <v>1584</v>
      </c>
      <c r="P206" s="2" t="s">
        <v>1590</v>
      </c>
      <c r="Q206" s="2" t="s">
        <v>1586</v>
      </c>
      <c r="R206" s="2" t="s">
        <v>1591</v>
      </c>
      <c r="S206" s="2" t="s">
        <v>332</v>
      </c>
      <c r="T206" s="2" t="s">
        <v>333</v>
      </c>
      <c r="U206" s="2" t="s">
        <v>41</v>
      </c>
      <c r="V206" s="2" t="s">
        <v>42</v>
      </c>
      <c r="W206" s="2" t="s">
        <v>43</v>
      </c>
      <c r="X206" s="2"/>
      <c r="Y206" s="4"/>
    </row>
    <row r="207" spans="1:25" x14ac:dyDescent="0.25">
      <c r="A207" s="2">
        <v>2013</v>
      </c>
      <c r="B207" s="2">
        <v>290</v>
      </c>
      <c r="C207" s="2" t="s">
        <v>1564</v>
      </c>
      <c r="D207" s="2" t="s">
        <v>1565</v>
      </c>
      <c r="E207" s="2" t="s">
        <v>1566</v>
      </c>
      <c r="F207" s="2" t="s">
        <v>1567</v>
      </c>
      <c r="G207" s="2" t="s">
        <v>1568</v>
      </c>
      <c r="H207" s="2"/>
      <c r="I207" s="2" t="s">
        <v>393</v>
      </c>
      <c r="J207" s="2" t="s">
        <v>416</v>
      </c>
      <c r="K207" s="2" t="s">
        <v>1583</v>
      </c>
      <c r="L207" s="3">
        <v>41556</v>
      </c>
      <c r="M207" s="2" t="s">
        <v>1570</v>
      </c>
      <c r="N207" s="2" t="s">
        <v>1231</v>
      </c>
      <c r="O207" s="2" t="s">
        <v>1584</v>
      </c>
      <c r="P207" s="2" t="s">
        <v>1590</v>
      </c>
      <c r="Q207" s="2" t="s">
        <v>1586</v>
      </c>
      <c r="R207" s="2" t="s">
        <v>1591</v>
      </c>
      <c r="S207" s="2" t="s">
        <v>332</v>
      </c>
      <c r="T207" s="2" t="s">
        <v>333</v>
      </c>
      <c r="U207" s="2" t="s">
        <v>41</v>
      </c>
      <c r="V207" s="2" t="s">
        <v>42</v>
      </c>
      <c r="W207" s="2" t="s">
        <v>43</v>
      </c>
      <c r="X207" s="2"/>
      <c r="Y207" s="4"/>
    </row>
    <row r="208" spans="1:25" x14ac:dyDescent="0.25">
      <c r="A208" s="2">
        <v>2013</v>
      </c>
      <c r="B208" s="2">
        <v>320</v>
      </c>
      <c r="C208" s="2" t="s">
        <v>1564</v>
      </c>
      <c r="D208" s="2" t="s">
        <v>1565</v>
      </c>
      <c r="E208" s="2" t="s">
        <v>1566</v>
      </c>
      <c r="F208" s="2" t="s">
        <v>1567</v>
      </c>
      <c r="G208" s="2" t="s">
        <v>1568</v>
      </c>
      <c r="H208" s="2"/>
      <c r="I208" s="2" t="s">
        <v>393</v>
      </c>
      <c r="J208" s="2" t="s">
        <v>416</v>
      </c>
      <c r="K208" s="2" t="s">
        <v>1583</v>
      </c>
      <c r="L208" s="3">
        <v>41557</v>
      </c>
      <c r="M208" s="2" t="s">
        <v>1570</v>
      </c>
      <c r="N208" s="2" t="s">
        <v>1231</v>
      </c>
      <c r="O208" s="2" t="s">
        <v>1584</v>
      </c>
      <c r="P208" s="2" t="s">
        <v>1590</v>
      </c>
      <c r="Q208" s="2" t="s">
        <v>1586</v>
      </c>
      <c r="R208" s="2" t="s">
        <v>1591</v>
      </c>
      <c r="S208" s="2" t="s">
        <v>332</v>
      </c>
      <c r="T208" s="2" t="s">
        <v>333</v>
      </c>
      <c r="U208" s="2" t="s">
        <v>41</v>
      </c>
      <c r="V208" s="2" t="s">
        <v>42</v>
      </c>
      <c r="W208" s="2" t="s">
        <v>43</v>
      </c>
      <c r="X208" s="2"/>
      <c r="Y208" s="4"/>
    </row>
    <row r="209" spans="1:25" x14ac:dyDescent="0.25">
      <c r="A209" s="2">
        <v>2014</v>
      </c>
      <c r="B209" s="2">
        <v>465</v>
      </c>
      <c r="C209" s="2" t="s">
        <v>2301</v>
      </c>
      <c r="D209" s="2" t="s">
        <v>2302</v>
      </c>
      <c r="E209" s="2" t="s">
        <v>2303</v>
      </c>
      <c r="F209" s="2" t="s">
        <v>1080</v>
      </c>
      <c r="G209" s="2" t="s">
        <v>1081</v>
      </c>
      <c r="H209" s="2"/>
      <c r="I209" s="2" t="s">
        <v>815</v>
      </c>
      <c r="J209" s="2" t="s">
        <v>31</v>
      </c>
      <c r="K209" s="2" t="s">
        <v>2395</v>
      </c>
      <c r="L209" s="3">
        <v>41736</v>
      </c>
      <c r="M209" s="2" t="s">
        <v>2396</v>
      </c>
      <c r="N209" s="2" t="s">
        <v>1892</v>
      </c>
      <c r="O209" s="2" t="s">
        <v>1948</v>
      </c>
      <c r="P209" s="2" t="s">
        <v>2241</v>
      </c>
      <c r="Q209" s="2" t="s">
        <v>2397</v>
      </c>
      <c r="R209" s="2" t="s">
        <v>2398</v>
      </c>
      <c r="S209" s="2" t="s">
        <v>332</v>
      </c>
      <c r="T209" s="2" t="s">
        <v>333</v>
      </c>
      <c r="U209" s="2" t="s">
        <v>41</v>
      </c>
      <c r="V209" s="2" t="s">
        <v>42</v>
      </c>
      <c r="W209" s="2" t="s">
        <v>43</v>
      </c>
      <c r="X209" s="2"/>
      <c r="Y209" s="4"/>
    </row>
    <row r="210" spans="1:25" x14ac:dyDescent="0.25">
      <c r="A210" s="2">
        <v>2016</v>
      </c>
      <c r="B210" s="2">
        <v>661</v>
      </c>
      <c r="C210" s="2" t="s">
        <v>2098</v>
      </c>
      <c r="D210" s="2" t="s">
        <v>2099</v>
      </c>
      <c r="E210" s="2" t="s">
        <v>2100</v>
      </c>
      <c r="F210" s="2" t="s">
        <v>1610</v>
      </c>
      <c r="G210" s="2" t="s">
        <v>1968</v>
      </c>
      <c r="H210" s="2"/>
      <c r="I210" s="2" t="s">
        <v>393</v>
      </c>
      <c r="J210" s="2" t="s">
        <v>394</v>
      </c>
      <c r="K210" s="2" t="s">
        <v>2101</v>
      </c>
      <c r="L210" s="3">
        <v>42706</v>
      </c>
      <c r="M210" s="2" t="s">
        <v>2102</v>
      </c>
      <c r="N210" s="2" t="s">
        <v>3496</v>
      </c>
      <c r="O210" s="2" t="s">
        <v>1664</v>
      </c>
      <c r="P210" s="2" t="s">
        <v>2103</v>
      </c>
      <c r="Q210" s="2" t="s">
        <v>3857</v>
      </c>
      <c r="R210" s="2" t="s">
        <v>4022</v>
      </c>
      <c r="S210" s="2" t="s">
        <v>332</v>
      </c>
      <c r="T210" s="2" t="s">
        <v>333</v>
      </c>
      <c r="U210" s="2" t="s">
        <v>3332</v>
      </c>
      <c r="V210" s="2" t="s">
        <v>43</v>
      </c>
      <c r="W210" s="2" t="s">
        <v>42</v>
      </c>
      <c r="X210" s="2"/>
      <c r="Y210" s="4"/>
    </row>
    <row r="211" spans="1:25" x14ac:dyDescent="0.25">
      <c r="A211" s="2">
        <v>2014</v>
      </c>
      <c r="B211" s="2">
        <v>467</v>
      </c>
      <c r="C211" s="2" t="s">
        <v>2366</v>
      </c>
      <c r="D211" s="2" t="s">
        <v>2367</v>
      </c>
      <c r="E211" s="2" t="s">
        <v>2368</v>
      </c>
      <c r="F211" s="2" t="s">
        <v>2324</v>
      </c>
      <c r="G211" s="2" t="s">
        <v>687</v>
      </c>
      <c r="H211" s="2"/>
      <c r="I211" s="2" t="s">
        <v>488</v>
      </c>
      <c r="J211" s="2" t="s">
        <v>289</v>
      </c>
      <c r="K211" s="2" t="s">
        <v>1940</v>
      </c>
      <c r="L211" s="3">
        <v>41737</v>
      </c>
      <c r="M211" s="2" t="s">
        <v>2399</v>
      </c>
      <c r="N211" s="2" t="s">
        <v>1892</v>
      </c>
      <c r="O211" s="2" t="s">
        <v>2357</v>
      </c>
      <c r="P211" s="2" t="s">
        <v>2241</v>
      </c>
      <c r="Q211" s="2" t="s">
        <v>2400</v>
      </c>
      <c r="R211" s="2" t="s">
        <v>2401</v>
      </c>
      <c r="S211" s="2" t="s">
        <v>332</v>
      </c>
      <c r="T211" s="2" t="s">
        <v>333</v>
      </c>
      <c r="U211" s="2" t="s">
        <v>41</v>
      </c>
      <c r="V211" s="2" t="s">
        <v>42</v>
      </c>
      <c r="W211" s="2" t="s">
        <v>43</v>
      </c>
      <c r="X211" s="2"/>
      <c r="Y211" s="4"/>
    </row>
    <row r="212" spans="1:25" x14ac:dyDescent="0.25">
      <c r="A212" s="2">
        <v>2014</v>
      </c>
      <c r="B212" s="2">
        <v>469</v>
      </c>
      <c r="C212" s="2" t="s">
        <v>1975</v>
      </c>
      <c r="D212" s="2" t="s">
        <v>1976</v>
      </c>
      <c r="E212" s="2" t="s">
        <v>1977</v>
      </c>
      <c r="F212" s="2" t="s">
        <v>486</v>
      </c>
      <c r="G212" s="2" t="s">
        <v>487</v>
      </c>
      <c r="H212" s="2"/>
      <c r="I212" s="2" t="s">
        <v>488</v>
      </c>
      <c r="J212" s="2" t="s">
        <v>111</v>
      </c>
      <c r="K212" s="2" t="s">
        <v>1986</v>
      </c>
      <c r="L212" s="3">
        <v>41953</v>
      </c>
      <c r="M212" s="2" t="s">
        <v>2402</v>
      </c>
      <c r="N212" s="2" t="s">
        <v>2091</v>
      </c>
      <c r="O212" s="2" t="s">
        <v>1571</v>
      </c>
      <c r="P212" s="2" t="s">
        <v>2092</v>
      </c>
      <c r="Q212" s="2" t="s">
        <v>2403</v>
      </c>
      <c r="R212" s="2" t="s">
        <v>2404</v>
      </c>
      <c r="S212" s="2" t="s">
        <v>332</v>
      </c>
      <c r="T212" s="2" t="s">
        <v>333</v>
      </c>
      <c r="U212" s="2" t="s">
        <v>41</v>
      </c>
      <c r="V212" s="2" t="s">
        <v>42</v>
      </c>
      <c r="W212" s="2" t="s">
        <v>43</v>
      </c>
      <c r="X212" s="2" t="s">
        <v>2405</v>
      </c>
      <c r="Y212" s="4"/>
    </row>
    <row r="213" spans="1:25" x14ac:dyDescent="0.25">
      <c r="A213" s="2">
        <v>2015</v>
      </c>
      <c r="B213" s="2">
        <v>300</v>
      </c>
      <c r="C213" s="2" t="s">
        <v>2366</v>
      </c>
      <c r="D213" s="2" t="s">
        <v>2367</v>
      </c>
      <c r="E213" s="2" t="s">
        <v>2368</v>
      </c>
      <c r="F213" s="2" t="s">
        <v>2324</v>
      </c>
      <c r="G213" s="2" t="s">
        <v>687</v>
      </c>
      <c r="H213" s="2"/>
      <c r="I213" s="2" t="s">
        <v>488</v>
      </c>
      <c r="J213" s="2" t="s">
        <v>206</v>
      </c>
      <c r="K213" s="2" t="s">
        <v>1906</v>
      </c>
      <c r="L213" s="3">
        <v>42151</v>
      </c>
      <c r="M213" s="2" t="s">
        <v>2553</v>
      </c>
      <c r="N213" s="2" t="s">
        <v>3387</v>
      </c>
      <c r="O213" s="2" t="s">
        <v>2900</v>
      </c>
      <c r="P213" s="2" t="s">
        <v>2241</v>
      </c>
      <c r="Q213" s="2" t="s">
        <v>3466</v>
      </c>
      <c r="R213" s="2" t="s">
        <v>2401</v>
      </c>
      <c r="S213" s="2" t="s">
        <v>332</v>
      </c>
      <c r="T213" s="2" t="s">
        <v>333</v>
      </c>
      <c r="U213" s="2" t="s">
        <v>3332</v>
      </c>
      <c r="V213" s="2" t="s">
        <v>42</v>
      </c>
      <c r="W213" s="2" t="s">
        <v>43</v>
      </c>
      <c r="X213" s="2"/>
      <c r="Y213" s="4"/>
    </row>
    <row r="214" spans="1:25" x14ac:dyDescent="0.25">
      <c r="A214" s="2">
        <v>2015</v>
      </c>
      <c r="B214" s="2">
        <v>303</v>
      </c>
      <c r="C214" s="2" t="s">
        <v>2366</v>
      </c>
      <c r="D214" s="2" t="s">
        <v>2367</v>
      </c>
      <c r="E214" s="2" t="s">
        <v>2368</v>
      </c>
      <c r="F214" s="2" t="s">
        <v>2324</v>
      </c>
      <c r="G214" s="2" t="s">
        <v>687</v>
      </c>
      <c r="H214" s="2"/>
      <c r="I214" s="2" t="s">
        <v>488</v>
      </c>
      <c r="J214" s="2" t="s">
        <v>289</v>
      </c>
      <c r="K214" s="2" t="s">
        <v>1940</v>
      </c>
      <c r="L214" s="3">
        <v>42152</v>
      </c>
      <c r="M214" s="2" t="s">
        <v>2399</v>
      </c>
      <c r="N214" s="2" t="s">
        <v>3387</v>
      </c>
      <c r="O214" s="2" t="s">
        <v>2900</v>
      </c>
      <c r="P214" s="2" t="s">
        <v>2241</v>
      </c>
      <c r="Q214" s="2" t="s">
        <v>3467</v>
      </c>
      <c r="R214" s="2" t="s">
        <v>2401</v>
      </c>
      <c r="S214" s="2" t="s">
        <v>332</v>
      </c>
      <c r="T214" s="2" t="s">
        <v>333</v>
      </c>
      <c r="U214" s="2" t="s">
        <v>3332</v>
      </c>
      <c r="V214" s="2" t="s">
        <v>42</v>
      </c>
      <c r="W214" s="2" t="s">
        <v>43</v>
      </c>
      <c r="X214" s="2"/>
      <c r="Y214" s="4"/>
    </row>
    <row r="215" spans="1:25" x14ac:dyDescent="0.25">
      <c r="A215" s="2">
        <v>2015</v>
      </c>
      <c r="B215" s="2">
        <v>306</v>
      </c>
      <c r="C215" s="2" t="s">
        <v>2125</v>
      </c>
      <c r="D215" s="2" t="s">
        <v>2126</v>
      </c>
      <c r="E215" s="2" t="s">
        <v>2127</v>
      </c>
      <c r="F215" s="2" t="s">
        <v>1967</v>
      </c>
      <c r="G215" s="2" t="s">
        <v>1968</v>
      </c>
      <c r="H215" s="2"/>
      <c r="I215" s="2" t="s">
        <v>488</v>
      </c>
      <c r="J215" s="2" t="s">
        <v>289</v>
      </c>
      <c r="K215" s="2" t="s">
        <v>2331</v>
      </c>
      <c r="L215" s="3">
        <v>42177</v>
      </c>
      <c r="M215" s="2" t="s">
        <v>2332</v>
      </c>
      <c r="N215" s="2" t="s">
        <v>1231</v>
      </c>
      <c r="O215" s="2" t="s">
        <v>1675</v>
      </c>
      <c r="P215" s="2" t="s">
        <v>1801</v>
      </c>
      <c r="Q215" s="2" t="s">
        <v>3468</v>
      </c>
      <c r="R215" s="2" t="s">
        <v>2401</v>
      </c>
      <c r="S215" s="2" t="s">
        <v>332</v>
      </c>
      <c r="T215" s="2" t="s">
        <v>333</v>
      </c>
      <c r="U215" s="2" t="s">
        <v>3332</v>
      </c>
      <c r="V215" s="2" t="s">
        <v>42</v>
      </c>
      <c r="W215" s="2" t="s">
        <v>43</v>
      </c>
      <c r="X215" s="2"/>
      <c r="Y215" s="4"/>
    </row>
    <row r="216" spans="1:25" x14ac:dyDescent="0.25">
      <c r="A216" s="2">
        <v>2015</v>
      </c>
      <c r="B216" s="2">
        <v>310</v>
      </c>
      <c r="C216" s="2" t="s">
        <v>2125</v>
      </c>
      <c r="D216" s="2" t="s">
        <v>2126</v>
      </c>
      <c r="E216" s="2" t="s">
        <v>2127</v>
      </c>
      <c r="F216" s="2" t="s">
        <v>1967</v>
      </c>
      <c r="G216" s="2" t="s">
        <v>1968</v>
      </c>
      <c r="H216" s="2"/>
      <c r="I216" s="2" t="s">
        <v>488</v>
      </c>
      <c r="J216" s="2" t="s">
        <v>203</v>
      </c>
      <c r="K216" s="2" t="s">
        <v>2431</v>
      </c>
      <c r="L216" s="3">
        <v>42186</v>
      </c>
      <c r="M216" s="2" t="s">
        <v>2432</v>
      </c>
      <c r="N216" s="2" t="s">
        <v>1231</v>
      </c>
      <c r="O216" s="2" t="s">
        <v>1675</v>
      </c>
      <c r="P216" s="2" t="s">
        <v>1801</v>
      </c>
      <c r="Q216" s="2" t="s">
        <v>3468</v>
      </c>
      <c r="R216" s="2" t="s">
        <v>2401</v>
      </c>
      <c r="S216" s="2" t="s">
        <v>332</v>
      </c>
      <c r="T216" s="2" t="s">
        <v>333</v>
      </c>
      <c r="U216" s="2" t="s">
        <v>3332</v>
      </c>
      <c r="V216" s="2" t="s">
        <v>42</v>
      </c>
      <c r="W216" s="2" t="s">
        <v>43</v>
      </c>
      <c r="X216" s="2"/>
      <c r="Y216" s="4"/>
    </row>
    <row r="217" spans="1:25" x14ac:dyDescent="0.25">
      <c r="A217" s="2">
        <v>2016</v>
      </c>
      <c r="B217" s="2">
        <v>717</v>
      </c>
      <c r="C217" s="2" t="s">
        <v>1885</v>
      </c>
      <c r="D217" s="2" t="s">
        <v>1886</v>
      </c>
      <c r="E217" s="2" t="s">
        <v>3905</v>
      </c>
      <c r="F217" s="2" t="s">
        <v>1888</v>
      </c>
      <c r="G217" s="2" t="s">
        <v>1889</v>
      </c>
      <c r="H217" s="2"/>
      <c r="I217" s="2" t="s">
        <v>484</v>
      </c>
      <c r="J217" s="2" t="s">
        <v>203</v>
      </c>
      <c r="K217" s="2" t="s">
        <v>1898</v>
      </c>
      <c r="L217" s="3">
        <v>42599</v>
      </c>
      <c r="M217" s="2" t="s">
        <v>1891</v>
      </c>
      <c r="N217" s="2" t="s">
        <v>3417</v>
      </c>
      <c r="O217" s="2" t="s">
        <v>2357</v>
      </c>
      <c r="P217" s="2" t="s">
        <v>3774</v>
      </c>
      <c r="Q217" s="2" t="s">
        <v>4023</v>
      </c>
      <c r="R217" s="2" t="s">
        <v>2401</v>
      </c>
      <c r="S217" s="2" t="s">
        <v>332</v>
      </c>
      <c r="T217" s="2" t="s">
        <v>333</v>
      </c>
      <c r="U217" s="2" t="s">
        <v>3332</v>
      </c>
      <c r="V217" s="2" t="s">
        <v>43</v>
      </c>
      <c r="W217" s="2" t="s">
        <v>42</v>
      </c>
      <c r="X217" s="2"/>
      <c r="Y217" s="4"/>
    </row>
    <row r="218" spans="1:25" x14ac:dyDescent="0.25">
      <c r="A218" s="2">
        <v>2016</v>
      </c>
      <c r="B218" s="2">
        <v>718</v>
      </c>
      <c r="C218" s="2" t="s">
        <v>1564</v>
      </c>
      <c r="D218" s="2" t="s">
        <v>1565</v>
      </c>
      <c r="E218" s="2" t="s">
        <v>1566</v>
      </c>
      <c r="F218" s="2" t="s">
        <v>1567</v>
      </c>
      <c r="G218" s="2" t="s">
        <v>1568</v>
      </c>
      <c r="H218" s="2"/>
      <c r="I218" s="2" t="s">
        <v>393</v>
      </c>
      <c r="J218" s="2" t="s">
        <v>414</v>
      </c>
      <c r="K218" s="2" t="s">
        <v>1583</v>
      </c>
      <c r="L218" s="3">
        <v>42621</v>
      </c>
      <c r="M218" s="2" t="s">
        <v>1570</v>
      </c>
      <c r="N218" s="2" t="s">
        <v>2091</v>
      </c>
      <c r="O218" s="2" t="s">
        <v>1584</v>
      </c>
      <c r="P218" s="2" t="s">
        <v>1590</v>
      </c>
      <c r="Q218" s="2" t="s">
        <v>3817</v>
      </c>
      <c r="R218" s="2" t="s">
        <v>4024</v>
      </c>
      <c r="S218" s="2" t="s">
        <v>332</v>
      </c>
      <c r="T218" s="2" t="s">
        <v>333</v>
      </c>
      <c r="U218" s="2" t="s">
        <v>3332</v>
      </c>
      <c r="V218" s="2" t="s">
        <v>43</v>
      </c>
      <c r="W218" s="2" t="s">
        <v>42</v>
      </c>
      <c r="X218" s="2"/>
      <c r="Y218" s="4"/>
    </row>
    <row r="219" spans="1:25" x14ac:dyDescent="0.25">
      <c r="A219" s="2">
        <v>2016</v>
      </c>
      <c r="B219" s="2">
        <v>719</v>
      </c>
      <c r="C219" s="2" t="s">
        <v>3428</v>
      </c>
      <c r="D219" s="2" t="s">
        <v>3429</v>
      </c>
      <c r="E219" s="2" t="s">
        <v>3430</v>
      </c>
      <c r="F219" s="2" t="s">
        <v>2648</v>
      </c>
      <c r="G219" s="2" t="s">
        <v>2649</v>
      </c>
      <c r="H219" s="2"/>
      <c r="I219" s="2" t="s">
        <v>815</v>
      </c>
      <c r="J219" s="2" t="s">
        <v>291</v>
      </c>
      <c r="K219" s="2" t="s">
        <v>3431</v>
      </c>
      <c r="L219" s="3">
        <v>42562</v>
      </c>
      <c r="M219" s="2" t="s">
        <v>4025</v>
      </c>
      <c r="N219" s="2" t="s">
        <v>1231</v>
      </c>
      <c r="O219" s="2" t="s">
        <v>2177</v>
      </c>
      <c r="P219" s="2" t="s">
        <v>2241</v>
      </c>
      <c r="Q219" s="2" t="s">
        <v>4026</v>
      </c>
      <c r="R219" s="2" t="s">
        <v>4027</v>
      </c>
      <c r="S219" s="2" t="s">
        <v>332</v>
      </c>
      <c r="T219" s="2" t="s">
        <v>333</v>
      </c>
      <c r="U219" s="2" t="s">
        <v>3332</v>
      </c>
      <c r="V219" s="2" t="s">
        <v>43</v>
      </c>
      <c r="W219" s="2" t="s">
        <v>42</v>
      </c>
      <c r="X219" s="2"/>
      <c r="Y219" s="4"/>
    </row>
    <row r="220" spans="1:25" x14ac:dyDescent="0.25">
      <c r="A220" s="2">
        <v>2014</v>
      </c>
      <c r="B220" s="2">
        <v>473</v>
      </c>
      <c r="C220" s="2" t="s">
        <v>2098</v>
      </c>
      <c r="D220" s="2" t="s">
        <v>2099</v>
      </c>
      <c r="E220" s="2" t="s">
        <v>2100</v>
      </c>
      <c r="F220" s="2" t="s">
        <v>1610</v>
      </c>
      <c r="G220" s="2" t="s">
        <v>1968</v>
      </c>
      <c r="H220" s="2"/>
      <c r="I220" s="2" t="s">
        <v>393</v>
      </c>
      <c r="J220" s="2" t="s">
        <v>31</v>
      </c>
      <c r="K220" s="2" t="s">
        <v>2211</v>
      </c>
      <c r="L220" s="3">
        <v>41988</v>
      </c>
      <c r="M220" s="2" t="s">
        <v>2102</v>
      </c>
      <c r="N220" s="2" t="s">
        <v>1613</v>
      </c>
      <c r="O220" s="2" t="s">
        <v>1664</v>
      </c>
      <c r="P220" s="2" t="s">
        <v>2103</v>
      </c>
      <c r="Q220" s="2" t="s">
        <v>2406</v>
      </c>
      <c r="R220" s="2" t="s">
        <v>2407</v>
      </c>
      <c r="S220" s="2" t="s">
        <v>332</v>
      </c>
      <c r="T220" s="2" t="s">
        <v>333</v>
      </c>
      <c r="U220" s="2" t="s">
        <v>41</v>
      </c>
      <c r="V220" s="2" t="s">
        <v>42</v>
      </c>
      <c r="W220" s="2" t="s">
        <v>43</v>
      </c>
      <c r="X220" s="2"/>
      <c r="Y220" s="4"/>
    </row>
    <row r="221" spans="1:25" x14ac:dyDescent="0.25">
      <c r="A221" s="2">
        <v>2014</v>
      </c>
      <c r="B221" s="2">
        <v>475</v>
      </c>
      <c r="C221" s="2" t="s">
        <v>2098</v>
      </c>
      <c r="D221" s="2" t="s">
        <v>2099</v>
      </c>
      <c r="E221" s="2" t="s">
        <v>2100</v>
      </c>
      <c r="F221" s="2" t="s">
        <v>1610</v>
      </c>
      <c r="G221" s="2" t="s">
        <v>1968</v>
      </c>
      <c r="H221" s="2"/>
      <c r="I221" s="2" t="s">
        <v>393</v>
      </c>
      <c r="J221" s="2" t="s">
        <v>31</v>
      </c>
      <c r="K221" s="2" t="s">
        <v>2211</v>
      </c>
      <c r="L221" s="3">
        <v>41989</v>
      </c>
      <c r="M221" s="2" t="s">
        <v>2102</v>
      </c>
      <c r="N221" s="2" t="s">
        <v>1613</v>
      </c>
      <c r="O221" s="2" t="s">
        <v>1664</v>
      </c>
      <c r="P221" s="2" t="s">
        <v>2103</v>
      </c>
      <c r="Q221" s="2" t="s">
        <v>2406</v>
      </c>
      <c r="R221" s="2" t="s">
        <v>2407</v>
      </c>
      <c r="S221" s="2" t="s">
        <v>332</v>
      </c>
      <c r="T221" s="2" t="s">
        <v>333</v>
      </c>
      <c r="U221" s="2" t="s">
        <v>41</v>
      </c>
      <c r="V221" s="2" t="s">
        <v>42</v>
      </c>
      <c r="W221" s="2" t="s">
        <v>43</v>
      </c>
      <c r="X221" s="2"/>
      <c r="Y221" s="4"/>
    </row>
    <row r="222" spans="1:25" x14ac:dyDescent="0.25">
      <c r="A222" s="2">
        <v>2014</v>
      </c>
      <c r="B222" s="2">
        <v>478</v>
      </c>
      <c r="C222" s="2" t="s">
        <v>2098</v>
      </c>
      <c r="D222" s="2" t="s">
        <v>2099</v>
      </c>
      <c r="E222" s="2" t="s">
        <v>2100</v>
      </c>
      <c r="F222" s="2" t="s">
        <v>1610</v>
      </c>
      <c r="G222" s="2" t="s">
        <v>1968</v>
      </c>
      <c r="H222" s="2"/>
      <c r="I222" s="2" t="s">
        <v>393</v>
      </c>
      <c r="J222" s="2" t="s">
        <v>31</v>
      </c>
      <c r="K222" s="2" t="s">
        <v>2211</v>
      </c>
      <c r="L222" s="3">
        <v>41990</v>
      </c>
      <c r="M222" s="2" t="s">
        <v>2102</v>
      </c>
      <c r="N222" s="2" t="s">
        <v>1613</v>
      </c>
      <c r="O222" s="2" t="s">
        <v>1664</v>
      </c>
      <c r="P222" s="2" t="s">
        <v>2103</v>
      </c>
      <c r="Q222" s="2" t="s">
        <v>2406</v>
      </c>
      <c r="R222" s="2" t="s">
        <v>2407</v>
      </c>
      <c r="S222" s="2" t="s">
        <v>332</v>
      </c>
      <c r="T222" s="2" t="s">
        <v>333</v>
      </c>
      <c r="U222" s="2" t="s">
        <v>41</v>
      </c>
      <c r="V222" s="2" t="s">
        <v>42</v>
      </c>
      <c r="W222" s="2" t="s">
        <v>43</v>
      </c>
      <c r="X222" s="2"/>
      <c r="Y222" s="4"/>
    </row>
    <row r="223" spans="1:25" x14ac:dyDescent="0.25">
      <c r="A223" s="2">
        <v>2014</v>
      </c>
      <c r="B223" s="2">
        <v>481</v>
      </c>
      <c r="C223" s="2" t="s">
        <v>1975</v>
      </c>
      <c r="D223" s="2" t="s">
        <v>1976</v>
      </c>
      <c r="E223" s="2" t="s">
        <v>1977</v>
      </c>
      <c r="F223" s="2" t="s">
        <v>486</v>
      </c>
      <c r="G223" s="2" t="s">
        <v>487</v>
      </c>
      <c r="H223" s="2"/>
      <c r="I223" s="2" t="s">
        <v>488</v>
      </c>
      <c r="J223" s="2" t="s">
        <v>206</v>
      </c>
      <c r="K223" s="2" t="s">
        <v>1991</v>
      </c>
      <c r="L223" s="3">
        <v>41954</v>
      </c>
      <c r="M223" s="2" t="s">
        <v>2408</v>
      </c>
      <c r="N223" s="2" t="s">
        <v>2091</v>
      </c>
      <c r="O223" s="2" t="s">
        <v>1571</v>
      </c>
      <c r="P223" s="2" t="s">
        <v>2092</v>
      </c>
      <c r="Q223" s="2" t="s">
        <v>2409</v>
      </c>
      <c r="R223" s="2" t="s">
        <v>2410</v>
      </c>
      <c r="S223" s="2" t="s">
        <v>332</v>
      </c>
      <c r="T223" s="2" t="s">
        <v>333</v>
      </c>
      <c r="U223" s="2" t="s">
        <v>41</v>
      </c>
      <c r="V223" s="2" t="s">
        <v>42</v>
      </c>
      <c r="W223" s="2" t="s">
        <v>43</v>
      </c>
      <c r="X223" s="2" t="s">
        <v>2411</v>
      </c>
      <c r="Y223" s="4"/>
    </row>
    <row r="224" spans="1:25" x14ac:dyDescent="0.25">
      <c r="A224" s="2">
        <v>2014</v>
      </c>
      <c r="B224" s="2">
        <v>484</v>
      </c>
      <c r="C224" s="2" t="s">
        <v>1975</v>
      </c>
      <c r="D224" s="2" t="s">
        <v>1976</v>
      </c>
      <c r="E224" s="2" t="s">
        <v>1977</v>
      </c>
      <c r="F224" s="2" t="s">
        <v>486</v>
      </c>
      <c r="G224" s="2" t="s">
        <v>487</v>
      </c>
      <c r="H224" s="2"/>
      <c r="I224" s="2" t="s">
        <v>488</v>
      </c>
      <c r="J224" s="2" t="s">
        <v>289</v>
      </c>
      <c r="K224" s="2" t="s">
        <v>2412</v>
      </c>
      <c r="L224" s="3">
        <v>41954</v>
      </c>
      <c r="M224" s="2" t="s">
        <v>2413</v>
      </c>
      <c r="N224" s="2" t="s">
        <v>2414</v>
      </c>
      <c r="O224" s="2" t="s">
        <v>1571</v>
      </c>
      <c r="P224" s="2" t="s">
        <v>2092</v>
      </c>
      <c r="Q224" s="2" t="s">
        <v>2415</v>
      </c>
      <c r="R224" s="2" t="s">
        <v>2410</v>
      </c>
      <c r="S224" s="2" t="s">
        <v>332</v>
      </c>
      <c r="T224" s="2" t="s">
        <v>333</v>
      </c>
      <c r="U224" s="2" t="s">
        <v>41</v>
      </c>
      <c r="V224" s="2" t="s">
        <v>42</v>
      </c>
      <c r="W224" s="2" t="s">
        <v>43</v>
      </c>
      <c r="X224" s="2" t="s">
        <v>2330</v>
      </c>
      <c r="Y224" s="4"/>
    </row>
    <row r="225" spans="1:25" x14ac:dyDescent="0.25">
      <c r="A225" s="2">
        <v>2014</v>
      </c>
      <c r="B225" s="2">
        <v>489</v>
      </c>
      <c r="C225" s="2" t="s">
        <v>1975</v>
      </c>
      <c r="D225" s="2" t="s">
        <v>1976</v>
      </c>
      <c r="E225" s="2" t="s">
        <v>1977</v>
      </c>
      <c r="F225" s="2" t="s">
        <v>486</v>
      </c>
      <c r="G225" s="2" t="s">
        <v>487</v>
      </c>
      <c r="H225" s="2"/>
      <c r="I225" s="2" t="s">
        <v>488</v>
      </c>
      <c r="J225" s="2" t="s">
        <v>291</v>
      </c>
      <c r="K225" s="2" t="s">
        <v>2416</v>
      </c>
      <c r="L225" s="3">
        <v>41955</v>
      </c>
      <c r="M225" s="2" t="s">
        <v>2417</v>
      </c>
      <c r="N225" s="2" t="s">
        <v>2414</v>
      </c>
      <c r="O225" s="2" t="s">
        <v>1571</v>
      </c>
      <c r="P225" s="2" t="s">
        <v>2092</v>
      </c>
      <c r="Q225" s="2" t="s">
        <v>2418</v>
      </c>
      <c r="R225" s="2" t="s">
        <v>2410</v>
      </c>
      <c r="S225" s="2" t="s">
        <v>332</v>
      </c>
      <c r="T225" s="2" t="s">
        <v>333</v>
      </c>
      <c r="U225" s="2" t="s">
        <v>41</v>
      </c>
      <c r="V225" s="2" t="s">
        <v>42</v>
      </c>
      <c r="W225" s="2" t="s">
        <v>43</v>
      </c>
      <c r="X225" s="2" t="s">
        <v>2419</v>
      </c>
      <c r="Y225" s="4"/>
    </row>
    <row r="226" spans="1:25" x14ac:dyDescent="0.25">
      <c r="A226" s="2">
        <v>2014</v>
      </c>
      <c r="B226" s="2">
        <v>492</v>
      </c>
      <c r="C226" s="2" t="s">
        <v>2125</v>
      </c>
      <c r="D226" s="2" t="s">
        <v>2126</v>
      </c>
      <c r="E226" s="2" t="s">
        <v>2127</v>
      </c>
      <c r="F226" s="2" t="s">
        <v>1967</v>
      </c>
      <c r="G226" s="2" t="s">
        <v>1968</v>
      </c>
      <c r="H226" s="2"/>
      <c r="I226" s="2" t="s">
        <v>488</v>
      </c>
      <c r="J226" s="2" t="s">
        <v>50</v>
      </c>
      <c r="K226" s="2" t="s">
        <v>2420</v>
      </c>
      <c r="L226" s="3">
        <v>41814</v>
      </c>
      <c r="M226" s="2" t="s">
        <v>2421</v>
      </c>
      <c r="N226" s="2" t="s">
        <v>1231</v>
      </c>
      <c r="O226" s="2" t="s">
        <v>2130</v>
      </c>
      <c r="P226" s="2" t="s">
        <v>2422</v>
      </c>
      <c r="Q226" s="2" t="s">
        <v>2423</v>
      </c>
      <c r="R226" s="2" t="s">
        <v>2410</v>
      </c>
      <c r="S226" s="2" t="s">
        <v>332</v>
      </c>
      <c r="T226" s="2" t="s">
        <v>333</v>
      </c>
      <c r="U226" s="2" t="s">
        <v>41</v>
      </c>
      <c r="V226" s="2" t="s">
        <v>42</v>
      </c>
      <c r="W226" s="2" t="s">
        <v>43</v>
      </c>
      <c r="X226" s="2"/>
      <c r="Y226" s="4"/>
    </row>
    <row r="227" spans="1:25" x14ac:dyDescent="0.25">
      <c r="A227" s="2">
        <v>2014</v>
      </c>
      <c r="B227" s="2">
        <v>494</v>
      </c>
      <c r="C227" s="2" t="s">
        <v>2125</v>
      </c>
      <c r="D227" s="2" t="s">
        <v>2126</v>
      </c>
      <c r="E227" s="2" t="s">
        <v>2127</v>
      </c>
      <c r="F227" s="2" t="s">
        <v>1967</v>
      </c>
      <c r="G227" s="2" t="s">
        <v>1968</v>
      </c>
      <c r="H227" s="2"/>
      <c r="I227" s="2" t="s">
        <v>488</v>
      </c>
      <c r="J227" s="2" t="s">
        <v>31</v>
      </c>
      <c r="K227" s="2" t="s">
        <v>2424</v>
      </c>
      <c r="L227" s="3">
        <v>41814</v>
      </c>
      <c r="M227" s="2" t="s">
        <v>2425</v>
      </c>
      <c r="N227" s="2" t="s">
        <v>1231</v>
      </c>
      <c r="O227" s="2" t="s">
        <v>2130</v>
      </c>
      <c r="P227" s="2" t="s">
        <v>2422</v>
      </c>
      <c r="Q227" s="2" t="s">
        <v>2426</v>
      </c>
      <c r="R227" s="2" t="s">
        <v>2410</v>
      </c>
      <c r="S227" s="2" t="s">
        <v>332</v>
      </c>
      <c r="T227" s="2" t="s">
        <v>333</v>
      </c>
      <c r="U227" s="2" t="s">
        <v>41</v>
      </c>
      <c r="V227" s="2" t="s">
        <v>42</v>
      </c>
      <c r="W227" s="2" t="s">
        <v>43</v>
      </c>
      <c r="X227" s="2"/>
      <c r="Y227" s="4"/>
    </row>
    <row r="228" spans="1:25" x14ac:dyDescent="0.25">
      <c r="A228" s="2">
        <v>2015</v>
      </c>
      <c r="B228" s="2">
        <v>339</v>
      </c>
      <c r="C228" s="2" t="s">
        <v>3353</v>
      </c>
      <c r="D228" s="2" t="s">
        <v>3354</v>
      </c>
      <c r="E228" s="2" t="s">
        <v>3355</v>
      </c>
      <c r="F228" s="2" t="s">
        <v>2648</v>
      </c>
      <c r="G228" s="2" t="s">
        <v>2649</v>
      </c>
      <c r="H228" s="2"/>
      <c r="I228" s="2" t="s">
        <v>815</v>
      </c>
      <c r="J228" s="2" t="s">
        <v>50</v>
      </c>
      <c r="K228" s="2" t="s">
        <v>3489</v>
      </c>
      <c r="L228" s="3">
        <v>42066</v>
      </c>
      <c r="M228" s="2" t="s">
        <v>3357</v>
      </c>
      <c r="N228" s="2" t="s">
        <v>3358</v>
      </c>
      <c r="O228" s="2" t="s">
        <v>3452</v>
      </c>
      <c r="P228" s="2" t="s">
        <v>3359</v>
      </c>
      <c r="Q228" s="2" t="s">
        <v>3490</v>
      </c>
      <c r="R228" s="2" t="s">
        <v>3153</v>
      </c>
      <c r="S228" s="2" t="s">
        <v>2180</v>
      </c>
      <c r="T228" s="2" t="s">
        <v>333</v>
      </c>
      <c r="U228" s="2" t="s">
        <v>3332</v>
      </c>
      <c r="V228" s="2" t="s">
        <v>42</v>
      </c>
      <c r="W228" s="2" t="s">
        <v>43</v>
      </c>
      <c r="X228" s="2"/>
      <c r="Y228" s="4"/>
    </row>
    <row r="229" spans="1:25" x14ac:dyDescent="0.25">
      <c r="A229" s="2">
        <v>2014</v>
      </c>
      <c r="B229" s="2">
        <v>496</v>
      </c>
      <c r="C229" s="2" t="s">
        <v>2125</v>
      </c>
      <c r="D229" s="2" t="s">
        <v>2126</v>
      </c>
      <c r="E229" s="2" t="s">
        <v>2127</v>
      </c>
      <c r="F229" s="2" t="s">
        <v>1967</v>
      </c>
      <c r="G229" s="2" t="s">
        <v>1968</v>
      </c>
      <c r="H229" s="2"/>
      <c r="I229" s="2" t="s">
        <v>488</v>
      </c>
      <c r="J229" s="2" t="s">
        <v>340</v>
      </c>
      <c r="K229" s="2" t="s">
        <v>2427</v>
      </c>
      <c r="L229" s="3">
        <v>41815</v>
      </c>
      <c r="M229" s="2" t="s">
        <v>2428</v>
      </c>
      <c r="N229" s="2" t="s">
        <v>1231</v>
      </c>
      <c r="O229" s="2" t="s">
        <v>2130</v>
      </c>
      <c r="P229" s="2" t="s">
        <v>2290</v>
      </c>
      <c r="Q229" s="2" t="s">
        <v>2429</v>
      </c>
      <c r="R229" s="2" t="s">
        <v>2430</v>
      </c>
      <c r="S229" s="2" t="s">
        <v>332</v>
      </c>
      <c r="T229" s="2" t="s">
        <v>333</v>
      </c>
      <c r="U229" s="2" t="s">
        <v>41</v>
      </c>
      <c r="V229" s="2" t="s">
        <v>43</v>
      </c>
      <c r="W229" s="2" t="s">
        <v>43</v>
      </c>
      <c r="X229" s="2"/>
      <c r="Y229" s="4"/>
    </row>
    <row r="230" spans="1:25" x14ac:dyDescent="0.25">
      <c r="A230" s="2">
        <v>2014</v>
      </c>
      <c r="B230" s="2">
        <v>499</v>
      </c>
      <c r="C230" s="2" t="s">
        <v>2125</v>
      </c>
      <c r="D230" s="2" t="s">
        <v>2126</v>
      </c>
      <c r="E230" s="2" t="s">
        <v>2127</v>
      </c>
      <c r="F230" s="2" t="s">
        <v>1967</v>
      </c>
      <c r="G230" s="2" t="s">
        <v>1968</v>
      </c>
      <c r="H230" s="2"/>
      <c r="I230" s="2" t="s">
        <v>488</v>
      </c>
      <c r="J230" s="2" t="s">
        <v>203</v>
      </c>
      <c r="K230" s="2" t="s">
        <v>2431</v>
      </c>
      <c r="L230" s="3">
        <v>41814</v>
      </c>
      <c r="M230" s="2" t="s">
        <v>2432</v>
      </c>
      <c r="N230" s="2" t="s">
        <v>1231</v>
      </c>
      <c r="O230" s="2" t="s">
        <v>2130</v>
      </c>
      <c r="P230" s="2" t="s">
        <v>2131</v>
      </c>
      <c r="Q230" s="2" t="s">
        <v>2433</v>
      </c>
      <c r="R230" s="2" t="s">
        <v>2434</v>
      </c>
      <c r="S230" s="2" t="s">
        <v>332</v>
      </c>
      <c r="T230" s="2" t="s">
        <v>333</v>
      </c>
      <c r="U230" s="2" t="s">
        <v>41</v>
      </c>
      <c r="V230" s="2" t="s">
        <v>42</v>
      </c>
      <c r="W230" s="2" t="s">
        <v>43</v>
      </c>
      <c r="X230" s="2"/>
      <c r="Y230" s="4"/>
    </row>
    <row r="231" spans="1:25" x14ac:dyDescent="0.25">
      <c r="A231" s="2">
        <v>2013</v>
      </c>
      <c r="B231" s="2">
        <v>190</v>
      </c>
      <c r="C231" s="2" t="s">
        <v>1625</v>
      </c>
      <c r="D231" s="2" t="s">
        <v>1626</v>
      </c>
      <c r="E231" s="2" t="s">
        <v>1627</v>
      </c>
      <c r="F231" s="2" t="s">
        <v>1610</v>
      </c>
      <c r="G231" s="2" t="s">
        <v>869</v>
      </c>
      <c r="H231" s="2"/>
      <c r="I231" s="2" t="s">
        <v>393</v>
      </c>
      <c r="J231" s="2" t="s">
        <v>31</v>
      </c>
      <c r="K231" s="2" t="s">
        <v>1628</v>
      </c>
      <c r="L231" s="3">
        <v>41416</v>
      </c>
      <c r="M231" s="2" t="s">
        <v>1355</v>
      </c>
      <c r="N231" s="2" t="s">
        <v>1613</v>
      </c>
      <c r="O231" s="2" t="s">
        <v>1634</v>
      </c>
      <c r="P231" s="2" t="s">
        <v>1635</v>
      </c>
      <c r="Q231" s="2" t="s">
        <v>1636</v>
      </c>
      <c r="R231" s="2" t="s">
        <v>1637</v>
      </c>
      <c r="S231" s="2" t="s">
        <v>332</v>
      </c>
      <c r="T231" s="2" t="s">
        <v>333</v>
      </c>
      <c r="U231" s="2" t="s">
        <v>41</v>
      </c>
      <c r="V231" s="2" t="s">
        <v>42</v>
      </c>
      <c r="W231" s="2" t="s">
        <v>43</v>
      </c>
      <c r="X231" s="2" t="s">
        <v>1633</v>
      </c>
      <c r="Y231" s="4"/>
    </row>
    <row r="232" spans="1:25" hidden="1" x14ac:dyDescent="0.25">
      <c r="A232" s="2">
        <v>2016</v>
      </c>
      <c r="B232" s="2">
        <v>724</v>
      </c>
      <c r="C232" s="2" t="s">
        <v>2321</v>
      </c>
      <c r="D232" s="2" t="s">
        <v>2322</v>
      </c>
      <c r="E232" s="2" t="s">
        <v>2323</v>
      </c>
      <c r="F232" s="2" t="s">
        <v>2324</v>
      </c>
      <c r="G232" s="2" t="s">
        <v>687</v>
      </c>
      <c r="H232" s="2"/>
      <c r="I232" s="2" t="s">
        <v>488</v>
      </c>
      <c r="J232" s="2" t="s">
        <v>203</v>
      </c>
      <c r="K232" s="2" t="s">
        <v>1898</v>
      </c>
      <c r="L232" s="3">
        <v>42474</v>
      </c>
      <c r="M232" s="2" t="s">
        <v>3998</v>
      </c>
      <c r="N232" s="2" t="s">
        <v>1688</v>
      </c>
      <c r="O232" s="2" t="s">
        <v>2900</v>
      </c>
      <c r="P232" s="2" t="s">
        <v>2241</v>
      </c>
      <c r="Q232" s="2" t="s">
        <v>4037</v>
      </c>
      <c r="R232" s="2" t="s">
        <v>4038</v>
      </c>
      <c r="S232" s="2" t="s">
        <v>332</v>
      </c>
      <c r="T232" s="2" t="s">
        <v>333</v>
      </c>
      <c r="U232" s="2" t="s">
        <v>3332</v>
      </c>
      <c r="V232" s="2" t="s">
        <v>338</v>
      </c>
      <c r="W232" s="2" t="s">
        <v>42</v>
      </c>
      <c r="X232" s="2" t="s">
        <v>4000</v>
      </c>
      <c r="Y232" s="4"/>
    </row>
    <row r="233" spans="1:25" x14ac:dyDescent="0.25">
      <c r="A233" s="2">
        <v>2014</v>
      </c>
      <c r="B233" s="2">
        <v>504</v>
      </c>
      <c r="C233" s="2" t="s">
        <v>2366</v>
      </c>
      <c r="D233" s="2" t="s">
        <v>2367</v>
      </c>
      <c r="E233" s="2" t="s">
        <v>2368</v>
      </c>
      <c r="F233" s="2" t="s">
        <v>2324</v>
      </c>
      <c r="G233" s="2" t="s">
        <v>687</v>
      </c>
      <c r="H233" s="2"/>
      <c r="I233" s="2" t="s">
        <v>488</v>
      </c>
      <c r="J233" s="2" t="s">
        <v>111</v>
      </c>
      <c r="K233" s="2" t="s">
        <v>1890</v>
      </c>
      <c r="L233" s="3">
        <v>41984</v>
      </c>
      <c r="M233" s="2" t="s">
        <v>2370</v>
      </c>
      <c r="N233" s="2" t="s">
        <v>1656</v>
      </c>
      <c r="O233" s="2" t="s">
        <v>2357</v>
      </c>
      <c r="P233" s="2" t="s">
        <v>2371</v>
      </c>
      <c r="Q233" s="2" t="s">
        <v>2435</v>
      </c>
      <c r="R233" s="2" t="s">
        <v>2436</v>
      </c>
      <c r="S233" s="2" t="s">
        <v>332</v>
      </c>
      <c r="T233" s="2" t="s">
        <v>333</v>
      </c>
      <c r="U233" s="2" t="s">
        <v>41</v>
      </c>
      <c r="V233" s="2" t="s">
        <v>42</v>
      </c>
      <c r="W233" s="2" t="s">
        <v>43</v>
      </c>
      <c r="X233" s="2"/>
      <c r="Y233" s="4"/>
    </row>
    <row r="234" spans="1:25" x14ac:dyDescent="0.25">
      <c r="A234" s="2">
        <v>2014</v>
      </c>
      <c r="B234" s="2">
        <v>505</v>
      </c>
      <c r="C234" s="2" t="s">
        <v>2366</v>
      </c>
      <c r="D234" s="2" t="s">
        <v>2367</v>
      </c>
      <c r="E234" s="2" t="s">
        <v>2368</v>
      </c>
      <c r="F234" s="2" t="s">
        <v>2324</v>
      </c>
      <c r="G234" s="2" t="s">
        <v>687</v>
      </c>
      <c r="H234" s="2"/>
      <c r="I234" s="2" t="s">
        <v>488</v>
      </c>
      <c r="J234" s="2" t="s">
        <v>111</v>
      </c>
      <c r="K234" s="2" t="s">
        <v>1890</v>
      </c>
      <c r="L234" s="3">
        <v>41985</v>
      </c>
      <c r="M234" s="2" t="s">
        <v>2370</v>
      </c>
      <c r="N234" s="2" t="s">
        <v>1656</v>
      </c>
      <c r="O234" s="2" t="s">
        <v>2357</v>
      </c>
      <c r="P234" s="2" t="s">
        <v>2371</v>
      </c>
      <c r="Q234" s="2" t="s">
        <v>2435</v>
      </c>
      <c r="R234" s="2" t="s">
        <v>2436</v>
      </c>
      <c r="S234" s="2" t="s">
        <v>332</v>
      </c>
      <c r="T234" s="2" t="s">
        <v>333</v>
      </c>
      <c r="U234" s="2" t="s">
        <v>41</v>
      </c>
      <c r="V234" s="2" t="s">
        <v>42</v>
      </c>
      <c r="W234" s="2" t="s">
        <v>43</v>
      </c>
      <c r="X234" s="2"/>
      <c r="Y234" s="4"/>
    </row>
    <row r="235" spans="1:25" x14ac:dyDescent="0.25">
      <c r="A235" s="2">
        <v>2014</v>
      </c>
      <c r="B235" s="2">
        <v>509</v>
      </c>
      <c r="C235" s="2" t="s">
        <v>2321</v>
      </c>
      <c r="D235" s="2" t="s">
        <v>2322</v>
      </c>
      <c r="E235" s="2" t="s">
        <v>2323</v>
      </c>
      <c r="F235" s="2" t="s">
        <v>2324</v>
      </c>
      <c r="G235" s="2" t="s">
        <v>687</v>
      </c>
      <c r="H235" s="2"/>
      <c r="I235" s="2" t="s">
        <v>488</v>
      </c>
      <c r="J235" s="2" t="s">
        <v>111</v>
      </c>
      <c r="K235" s="2" t="s">
        <v>1890</v>
      </c>
      <c r="L235" s="3">
        <v>41988</v>
      </c>
      <c r="M235" s="2" t="s">
        <v>2380</v>
      </c>
      <c r="N235" s="2" t="s">
        <v>1688</v>
      </c>
      <c r="O235" s="2" t="s">
        <v>2357</v>
      </c>
      <c r="P235" s="2" t="s">
        <v>2371</v>
      </c>
      <c r="Q235" s="2" t="s">
        <v>2437</v>
      </c>
      <c r="R235" s="2" t="s">
        <v>2436</v>
      </c>
      <c r="S235" s="2" t="s">
        <v>332</v>
      </c>
      <c r="T235" s="2" t="s">
        <v>333</v>
      </c>
      <c r="U235" s="2" t="s">
        <v>41</v>
      </c>
      <c r="V235" s="2" t="s">
        <v>42</v>
      </c>
      <c r="W235" s="2" t="s">
        <v>43</v>
      </c>
      <c r="X235" s="2"/>
      <c r="Y235" s="4"/>
    </row>
    <row r="236" spans="1:25" x14ac:dyDescent="0.25">
      <c r="A236" s="2">
        <v>2014</v>
      </c>
      <c r="B236" s="2">
        <v>513</v>
      </c>
      <c r="C236" s="2" t="s">
        <v>2321</v>
      </c>
      <c r="D236" s="2" t="s">
        <v>2322</v>
      </c>
      <c r="E236" s="2" t="s">
        <v>2323</v>
      </c>
      <c r="F236" s="2" t="s">
        <v>2324</v>
      </c>
      <c r="G236" s="2" t="s">
        <v>687</v>
      </c>
      <c r="H236" s="2"/>
      <c r="I236" s="2" t="s">
        <v>488</v>
      </c>
      <c r="J236" s="2" t="s">
        <v>111</v>
      </c>
      <c r="K236" s="2" t="s">
        <v>1890</v>
      </c>
      <c r="L236" s="3">
        <v>41989</v>
      </c>
      <c r="M236" s="2" t="s">
        <v>2380</v>
      </c>
      <c r="N236" s="2" t="s">
        <v>1688</v>
      </c>
      <c r="O236" s="2" t="s">
        <v>2357</v>
      </c>
      <c r="P236" s="2" t="s">
        <v>2371</v>
      </c>
      <c r="Q236" s="2" t="s">
        <v>2437</v>
      </c>
      <c r="R236" s="2" t="s">
        <v>2436</v>
      </c>
      <c r="S236" s="2" t="s">
        <v>332</v>
      </c>
      <c r="T236" s="2" t="s">
        <v>333</v>
      </c>
      <c r="U236" s="2" t="s">
        <v>41</v>
      </c>
      <c r="V236" s="2" t="s">
        <v>42</v>
      </c>
      <c r="W236" s="2" t="s">
        <v>43</v>
      </c>
      <c r="X236" s="2"/>
      <c r="Y236" s="4"/>
    </row>
    <row r="237" spans="1:25" x14ac:dyDescent="0.25">
      <c r="A237" s="2">
        <v>2015</v>
      </c>
      <c r="B237" s="2">
        <v>395</v>
      </c>
      <c r="C237" s="2" t="s">
        <v>2321</v>
      </c>
      <c r="D237" s="2" t="s">
        <v>2322</v>
      </c>
      <c r="E237" s="2" t="s">
        <v>2323</v>
      </c>
      <c r="F237" s="2" t="s">
        <v>2324</v>
      </c>
      <c r="G237" s="2" t="s">
        <v>687</v>
      </c>
      <c r="H237" s="2"/>
      <c r="I237" s="2" t="s">
        <v>488</v>
      </c>
      <c r="J237" s="2" t="s">
        <v>347</v>
      </c>
      <c r="K237" s="2" t="s">
        <v>2537</v>
      </c>
      <c r="L237" s="3">
        <v>42110</v>
      </c>
      <c r="M237" s="2" t="s">
        <v>3497</v>
      </c>
      <c r="N237" s="2" t="s">
        <v>1656</v>
      </c>
      <c r="O237" s="2" t="s">
        <v>3452</v>
      </c>
      <c r="P237" s="2" t="s">
        <v>2241</v>
      </c>
      <c r="Q237" s="2" t="s">
        <v>3498</v>
      </c>
      <c r="R237" s="2" t="s">
        <v>2436</v>
      </c>
      <c r="S237" s="2" t="s">
        <v>332</v>
      </c>
      <c r="T237" s="2" t="s">
        <v>333</v>
      </c>
      <c r="U237" s="2" t="s">
        <v>3332</v>
      </c>
      <c r="V237" s="2" t="s">
        <v>42</v>
      </c>
      <c r="W237" s="2" t="s">
        <v>43</v>
      </c>
      <c r="X237" s="2"/>
      <c r="Y237" s="4"/>
    </row>
    <row r="238" spans="1:25" x14ac:dyDescent="0.25">
      <c r="A238" s="2">
        <v>2015</v>
      </c>
      <c r="B238" s="2">
        <v>397</v>
      </c>
      <c r="C238" s="2" t="s">
        <v>2125</v>
      </c>
      <c r="D238" s="2" t="s">
        <v>2126</v>
      </c>
      <c r="E238" s="2" t="s">
        <v>2127</v>
      </c>
      <c r="F238" s="2" t="s">
        <v>1967</v>
      </c>
      <c r="G238" s="2" t="s">
        <v>1968</v>
      </c>
      <c r="H238" s="2"/>
      <c r="I238" s="2" t="s">
        <v>488</v>
      </c>
      <c r="J238" s="2" t="s">
        <v>291</v>
      </c>
      <c r="K238" s="2" t="s">
        <v>2297</v>
      </c>
      <c r="L238" s="3">
        <v>42186</v>
      </c>
      <c r="M238" s="2" t="s">
        <v>2298</v>
      </c>
      <c r="N238" s="2" t="s">
        <v>1231</v>
      </c>
      <c r="O238" s="2" t="s">
        <v>1675</v>
      </c>
      <c r="P238" s="2" t="s">
        <v>1801</v>
      </c>
      <c r="Q238" s="2" t="s">
        <v>3499</v>
      </c>
      <c r="R238" s="2" t="s">
        <v>2436</v>
      </c>
      <c r="S238" s="2" t="s">
        <v>332</v>
      </c>
      <c r="T238" s="2" t="s">
        <v>333</v>
      </c>
      <c r="U238" s="2" t="s">
        <v>3332</v>
      </c>
      <c r="V238" s="2" t="s">
        <v>42</v>
      </c>
      <c r="W238" s="2" t="s">
        <v>43</v>
      </c>
      <c r="X238" s="2"/>
      <c r="Y238" s="4"/>
    </row>
    <row r="239" spans="1:25" x14ac:dyDescent="0.25">
      <c r="A239" s="2">
        <v>2015</v>
      </c>
      <c r="B239" s="2">
        <v>400</v>
      </c>
      <c r="C239" s="2" t="s">
        <v>2125</v>
      </c>
      <c r="D239" s="2" t="s">
        <v>2126</v>
      </c>
      <c r="E239" s="2" t="s">
        <v>2127</v>
      </c>
      <c r="F239" s="2" t="s">
        <v>1967</v>
      </c>
      <c r="G239" s="2" t="s">
        <v>1968</v>
      </c>
      <c r="H239" s="2"/>
      <c r="I239" s="2" t="s">
        <v>488</v>
      </c>
      <c r="J239" s="2" t="s">
        <v>50</v>
      </c>
      <c r="K239" s="2" t="s">
        <v>2420</v>
      </c>
      <c r="L239" s="3">
        <v>42187</v>
      </c>
      <c r="M239" s="2" t="s">
        <v>2421</v>
      </c>
      <c r="N239" s="2" t="s">
        <v>1231</v>
      </c>
      <c r="O239" s="2" t="s">
        <v>1675</v>
      </c>
      <c r="P239" s="2" t="s">
        <v>1801</v>
      </c>
      <c r="Q239" s="2" t="s">
        <v>3500</v>
      </c>
      <c r="R239" s="2" t="s">
        <v>2436</v>
      </c>
      <c r="S239" s="2" t="s">
        <v>332</v>
      </c>
      <c r="T239" s="2" t="s">
        <v>333</v>
      </c>
      <c r="U239" s="2" t="s">
        <v>3332</v>
      </c>
      <c r="V239" s="2" t="s">
        <v>42</v>
      </c>
      <c r="W239" s="2" t="s">
        <v>43</v>
      </c>
      <c r="X239" s="2"/>
      <c r="Y239" s="4"/>
    </row>
    <row r="240" spans="1:25" x14ac:dyDescent="0.25">
      <c r="A240" s="2">
        <v>2016</v>
      </c>
      <c r="B240" s="2">
        <v>1134</v>
      </c>
      <c r="C240" s="2" t="s">
        <v>1885</v>
      </c>
      <c r="D240" s="2" t="s">
        <v>1886</v>
      </c>
      <c r="E240" s="2" t="s">
        <v>3905</v>
      </c>
      <c r="F240" s="2" t="s">
        <v>1888</v>
      </c>
      <c r="G240" s="2" t="s">
        <v>1889</v>
      </c>
      <c r="H240" s="2"/>
      <c r="I240" s="2" t="s">
        <v>484</v>
      </c>
      <c r="J240" s="2" t="s">
        <v>289</v>
      </c>
      <c r="K240" s="2" t="s">
        <v>1940</v>
      </c>
      <c r="L240" s="3">
        <v>42599</v>
      </c>
      <c r="M240" s="2" t="s">
        <v>1891</v>
      </c>
      <c r="N240" s="2" t="s">
        <v>3417</v>
      </c>
      <c r="O240" s="2" t="s">
        <v>2357</v>
      </c>
      <c r="P240" s="2" t="s">
        <v>3774</v>
      </c>
      <c r="Q240" s="2" t="s">
        <v>4106</v>
      </c>
      <c r="R240" s="2" t="s">
        <v>2436</v>
      </c>
      <c r="S240" s="2" t="s">
        <v>332</v>
      </c>
      <c r="T240" s="2" t="s">
        <v>333</v>
      </c>
      <c r="U240" s="2" t="s">
        <v>3332</v>
      </c>
      <c r="V240" s="2" t="s">
        <v>43</v>
      </c>
      <c r="W240" s="2" t="s">
        <v>42</v>
      </c>
      <c r="X240" s="2"/>
      <c r="Y240" s="4"/>
    </row>
    <row r="241" spans="1:25" x14ac:dyDescent="0.25">
      <c r="A241" s="2">
        <v>2016</v>
      </c>
      <c r="B241" s="2">
        <v>1136</v>
      </c>
      <c r="C241" s="2" t="s">
        <v>2366</v>
      </c>
      <c r="D241" s="2" t="s">
        <v>2367</v>
      </c>
      <c r="E241" s="2" t="s">
        <v>2368</v>
      </c>
      <c r="F241" s="2" t="s">
        <v>2324</v>
      </c>
      <c r="G241" s="2" t="s">
        <v>687</v>
      </c>
      <c r="H241" s="2"/>
      <c r="I241" s="2" t="s">
        <v>488</v>
      </c>
      <c r="J241" s="2" t="s">
        <v>31</v>
      </c>
      <c r="K241" s="2" t="s">
        <v>2497</v>
      </c>
      <c r="L241" s="3">
        <v>42488</v>
      </c>
      <c r="M241" s="2" t="s">
        <v>4016</v>
      </c>
      <c r="N241" s="2" t="s">
        <v>1688</v>
      </c>
      <c r="O241" s="2" t="s">
        <v>3452</v>
      </c>
      <c r="P241" s="2" t="s">
        <v>4109</v>
      </c>
      <c r="Q241" s="2" t="s">
        <v>4110</v>
      </c>
      <c r="R241" s="2" t="s">
        <v>2436</v>
      </c>
      <c r="S241" s="2" t="s">
        <v>332</v>
      </c>
      <c r="T241" s="2" t="s">
        <v>333</v>
      </c>
      <c r="U241" s="2" t="s">
        <v>3332</v>
      </c>
      <c r="V241" s="2" t="s">
        <v>43</v>
      </c>
      <c r="W241" s="2" t="s">
        <v>42</v>
      </c>
      <c r="X241" s="2"/>
      <c r="Y241" s="4"/>
    </row>
    <row r="242" spans="1:25" x14ac:dyDescent="0.25">
      <c r="A242" s="2">
        <v>2016</v>
      </c>
      <c r="B242" s="2">
        <v>1139</v>
      </c>
      <c r="C242" s="2" t="s">
        <v>2321</v>
      </c>
      <c r="D242" s="2" t="s">
        <v>2322</v>
      </c>
      <c r="E242" s="2" t="s">
        <v>2323</v>
      </c>
      <c r="F242" s="2" t="s">
        <v>2324</v>
      </c>
      <c r="G242" s="2" t="s">
        <v>687</v>
      </c>
      <c r="H242" s="2"/>
      <c r="I242" s="2" t="s">
        <v>488</v>
      </c>
      <c r="J242" s="2" t="s">
        <v>50</v>
      </c>
      <c r="K242" s="2" t="s">
        <v>2325</v>
      </c>
      <c r="L242" s="3">
        <v>42457</v>
      </c>
      <c r="M242" s="2" t="s">
        <v>4112</v>
      </c>
      <c r="N242" s="2" t="s">
        <v>1656</v>
      </c>
      <c r="O242" s="2" t="s">
        <v>3452</v>
      </c>
      <c r="P242" s="2" t="s">
        <v>2371</v>
      </c>
      <c r="Q242" s="2" t="s">
        <v>4113</v>
      </c>
      <c r="R242" s="2" t="s">
        <v>2436</v>
      </c>
      <c r="S242" s="2" t="s">
        <v>332</v>
      </c>
      <c r="T242" s="2" t="s">
        <v>333</v>
      </c>
      <c r="U242" s="2" t="s">
        <v>3332</v>
      </c>
      <c r="V242" s="2" t="s">
        <v>43</v>
      </c>
      <c r="W242" s="2" t="s">
        <v>42</v>
      </c>
      <c r="X242" s="2"/>
      <c r="Y242" s="4"/>
    </row>
    <row r="243" spans="1:25" x14ac:dyDescent="0.25">
      <c r="A243" s="2">
        <v>2016</v>
      </c>
      <c r="B243" s="2">
        <v>1140</v>
      </c>
      <c r="C243" s="2" t="s">
        <v>3776</v>
      </c>
      <c r="D243" s="2" t="s">
        <v>3777</v>
      </c>
      <c r="E243" s="2" t="s">
        <v>3778</v>
      </c>
      <c r="F243" s="2" t="s">
        <v>3779</v>
      </c>
      <c r="G243" s="2" t="s">
        <v>1081</v>
      </c>
      <c r="H243" s="2"/>
      <c r="I243" s="2" t="s">
        <v>153</v>
      </c>
      <c r="J243" s="2" t="s">
        <v>289</v>
      </c>
      <c r="K243" s="2" t="s">
        <v>3780</v>
      </c>
      <c r="L243" s="3">
        <v>42543</v>
      </c>
      <c r="M243" s="2" t="s">
        <v>3781</v>
      </c>
      <c r="N243" s="2" t="s">
        <v>1231</v>
      </c>
      <c r="O243" s="2" t="s">
        <v>35</v>
      </c>
      <c r="P243" s="2" t="s">
        <v>1797</v>
      </c>
      <c r="Q243" s="2" t="s">
        <v>35</v>
      </c>
      <c r="R243" s="2" t="s">
        <v>2436</v>
      </c>
      <c r="S243" s="2" t="s">
        <v>332</v>
      </c>
      <c r="T243" s="2" t="s">
        <v>333</v>
      </c>
      <c r="U243" s="2" t="s">
        <v>3332</v>
      </c>
      <c r="V243" s="2" t="s">
        <v>338</v>
      </c>
      <c r="W243" s="2" t="s">
        <v>42</v>
      </c>
      <c r="X243" s="2"/>
      <c r="Y243" s="4"/>
    </row>
    <row r="244" spans="1:25" x14ac:dyDescent="0.25">
      <c r="A244" s="2">
        <v>2016</v>
      </c>
      <c r="B244" s="2">
        <v>1141</v>
      </c>
      <c r="C244" s="2" t="s">
        <v>2301</v>
      </c>
      <c r="D244" s="2" t="s">
        <v>2302</v>
      </c>
      <c r="E244" s="2" t="s">
        <v>2303</v>
      </c>
      <c r="F244" s="2" t="s">
        <v>1080</v>
      </c>
      <c r="G244" s="2" t="s">
        <v>1081</v>
      </c>
      <c r="H244" s="2"/>
      <c r="I244" s="2" t="s">
        <v>815</v>
      </c>
      <c r="J244" s="2" t="s">
        <v>50</v>
      </c>
      <c r="K244" s="2" t="s">
        <v>2304</v>
      </c>
      <c r="L244" s="3">
        <v>42446</v>
      </c>
      <c r="M244" s="2" t="s">
        <v>3463</v>
      </c>
      <c r="N244" s="2" t="s">
        <v>3399</v>
      </c>
      <c r="O244" s="2" t="s">
        <v>4114</v>
      </c>
      <c r="P244" s="2" t="s">
        <v>2311</v>
      </c>
      <c r="Q244" s="2" t="s">
        <v>4045</v>
      </c>
      <c r="R244" s="2" t="s">
        <v>2436</v>
      </c>
      <c r="S244" s="2" t="s">
        <v>332</v>
      </c>
      <c r="T244" s="2" t="s">
        <v>333</v>
      </c>
      <c r="U244" s="2" t="s">
        <v>3332</v>
      </c>
      <c r="V244" s="2" t="s">
        <v>43</v>
      </c>
      <c r="W244" s="2" t="s">
        <v>42</v>
      </c>
      <c r="X244" s="2"/>
      <c r="Y244" s="4"/>
    </row>
    <row r="245" spans="1:25" x14ac:dyDescent="0.25">
      <c r="A245" s="2">
        <v>2016</v>
      </c>
      <c r="B245" s="2">
        <v>1142</v>
      </c>
      <c r="C245" s="2" t="s">
        <v>3782</v>
      </c>
      <c r="D245" s="2" t="s">
        <v>3783</v>
      </c>
      <c r="E245" s="2" t="s">
        <v>3784</v>
      </c>
      <c r="F245" s="2" t="s">
        <v>2648</v>
      </c>
      <c r="G245" s="2" t="s">
        <v>2649</v>
      </c>
      <c r="H245" s="2"/>
      <c r="I245" s="2" t="s">
        <v>815</v>
      </c>
      <c r="J245" s="2" t="s">
        <v>31</v>
      </c>
      <c r="K245" s="2" t="s">
        <v>3785</v>
      </c>
      <c r="L245" s="3">
        <v>42397</v>
      </c>
      <c r="M245" s="2" t="s">
        <v>3786</v>
      </c>
      <c r="N245" s="2" t="s">
        <v>3787</v>
      </c>
      <c r="O245" s="2" t="s">
        <v>35</v>
      </c>
      <c r="P245" s="2" t="s">
        <v>3774</v>
      </c>
      <c r="Q245" s="2" t="s">
        <v>4115</v>
      </c>
      <c r="R245" s="2" t="s">
        <v>2436</v>
      </c>
      <c r="S245" s="2" t="s">
        <v>861</v>
      </c>
      <c r="T245" s="2" t="s">
        <v>333</v>
      </c>
      <c r="U245" s="2" t="s">
        <v>3332</v>
      </c>
      <c r="V245" s="2" t="s">
        <v>43</v>
      </c>
      <c r="W245" s="2" t="s">
        <v>42</v>
      </c>
      <c r="X245" s="2"/>
      <c r="Y245" s="4"/>
    </row>
    <row r="246" spans="1:25" x14ac:dyDescent="0.25">
      <c r="A246" s="2">
        <v>2015</v>
      </c>
      <c r="B246" s="2">
        <v>404</v>
      </c>
      <c r="C246" s="2" t="s">
        <v>2321</v>
      </c>
      <c r="D246" s="2" t="s">
        <v>2322</v>
      </c>
      <c r="E246" s="2" t="s">
        <v>2323</v>
      </c>
      <c r="F246" s="2" t="s">
        <v>2324</v>
      </c>
      <c r="G246" s="2" t="s">
        <v>687</v>
      </c>
      <c r="H246" s="2"/>
      <c r="I246" s="2" t="s">
        <v>488</v>
      </c>
      <c r="J246" s="2" t="s">
        <v>31</v>
      </c>
      <c r="K246" s="2" t="s">
        <v>2521</v>
      </c>
      <c r="L246" s="3">
        <v>42111</v>
      </c>
      <c r="M246" s="2" t="s">
        <v>2498</v>
      </c>
      <c r="N246" s="2" t="s">
        <v>1656</v>
      </c>
      <c r="O246" s="2" t="s">
        <v>3452</v>
      </c>
      <c r="P246" s="2" t="s">
        <v>2241</v>
      </c>
      <c r="Q246" s="2" t="s">
        <v>3501</v>
      </c>
      <c r="R246" s="2" t="s">
        <v>3502</v>
      </c>
      <c r="S246" s="2" t="s">
        <v>332</v>
      </c>
      <c r="T246" s="2" t="s">
        <v>333</v>
      </c>
      <c r="U246" s="2" t="s">
        <v>3332</v>
      </c>
      <c r="V246" s="2" t="s">
        <v>42</v>
      </c>
      <c r="W246" s="2" t="s">
        <v>43</v>
      </c>
      <c r="X246" s="2"/>
      <c r="Y246" s="4"/>
    </row>
    <row r="247" spans="1:25" x14ac:dyDescent="0.25">
      <c r="A247" s="2">
        <v>2016</v>
      </c>
      <c r="B247" s="2">
        <v>1143</v>
      </c>
      <c r="C247" s="2" t="s">
        <v>2098</v>
      </c>
      <c r="D247" s="2" t="s">
        <v>2099</v>
      </c>
      <c r="E247" s="2" t="s">
        <v>2100</v>
      </c>
      <c r="F247" s="2" t="s">
        <v>1610</v>
      </c>
      <c r="G247" s="2" t="s">
        <v>1968</v>
      </c>
      <c r="H247" s="2"/>
      <c r="I247" s="2" t="s">
        <v>393</v>
      </c>
      <c r="J247" s="2" t="s">
        <v>340</v>
      </c>
      <c r="K247" s="2" t="s">
        <v>2140</v>
      </c>
      <c r="L247" s="3">
        <v>42706</v>
      </c>
      <c r="M247" s="2" t="s">
        <v>2102</v>
      </c>
      <c r="N247" s="2" t="s">
        <v>3496</v>
      </c>
      <c r="O247" s="2" t="s">
        <v>1664</v>
      </c>
      <c r="P247" s="2" t="s">
        <v>2103</v>
      </c>
      <c r="Q247" s="2" t="s">
        <v>3855</v>
      </c>
      <c r="R247" s="2" t="s">
        <v>4116</v>
      </c>
      <c r="S247" s="2" t="s">
        <v>332</v>
      </c>
      <c r="T247" s="2" t="s">
        <v>333</v>
      </c>
      <c r="U247" s="2" t="s">
        <v>3332</v>
      </c>
      <c r="V247" s="2" t="s">
        <v>43</v>
      </c>
      <c r="W247" s="2" t="s">
        <v>42</v>
      </c>
      <c r="X247" s="2"/>
      <c r="Y247" s="4"/>
    </row>
    <row r="248" spans="1:25" hidden="1" x14ac:dyDescent="0.25">
      <c r="A248" s="2">
        <v>2016</v>
      </c>
      <c r="B248" s="2">
        <v>1150</v>
      </c>
      <c r="C248" s="2" t="s">
        <v>4005</v>
      </c>
      <c r="D248" s="2" t="s">
        <v>4006</v>
      </c>
      <c r="E248" s="2" t="s">
        <v>4007</v>
      </c>
      <c r="F248" s="2" t="s">
        <v>3896</v>
      </c>
      <c r="G248" s="2" t="s">
        <v>3897</v>
      </c>
      <c r="H248" s="2"/>
      <c r="I248" s="2" t="s">
        <v>153</v>
      </c>
      <c r="J248" s="2" t="s">
        <v>31</v>
      </c>
      <c r="K248" s="2" t="s">
        <v>4135</v>
      </c>
      <c r="L248" s="3">
        <v>42382</v>
      </c>
      <c r="M248" s="2" t="s">
        <v>4136</v>
      </c>
      <c r="N248" s="2" t="s">
        <v>3787</v>
      </c>
      <c r="O248" s="2" t="s">
        <v>3418</v>
      </c>
      <c r="P248" s="2" t="s">
        <v>458</v>
      </c>
      <c r="Q248" s="2" t="s">
        <v>4137</v>
      </c>
      <c r="R248" s="2" t="s">
        <v>857</v>
      </c>
      <c r="S248" s="2" t="s">
        <v>861</v>
      </c>
      <c r="T248" s="2" t="s">
        <v>333</v>
      </c>
      <c r="U248" s="2" t="s">
        <v>3332</v>
      </c>
      <c r="V248" s="2" t="s">
        <v>43</v>
      </c>
      <c r="W248" s="2" t="s">
        <v>42</v>
      </c>
      <c r="X248" s="2"/>
      <c r="Y248" s="4"/>
    </row>
    <row r="249" spans="1:25" hidden="1" x14ac:dyDescent="0.25">
      <c r="A249" s="2">
        <v>2016</v>
      </c>
      <c r="B249" s="2">
        <v>1151</v>
      </c>
      <c r="C249" s="2" t="s">
        <v>4005</v>
      </c>
      <c r="D249" s="2" t="s">
        <v>4006</v>
      </c>
      <c r="E249" s="2" t="s">
        <v>4007</v>
      </c>
      <c r="F249" s="2" t="s">
        <v>3896</v>
      </c>
      <c r="G249" s="2" t="s">
        <v>3897</v>
      </c>
      <c r="H249" s="2"/>
      <c r="I249" s="2" t="s">
        <v>153</v>
      </c>
      <c r="J249" s="2" t="s">
        <v>111</v>
      </c>
      <c r="K249" s="2" t="s">
        <v>4138</v>
      </c>
      <c r="L249" s="3">
        <v>42383</v>
      </c>
      <c r="M249" s="2" t="s">
        <v>4139</v>
      </c>
      <c r="N249" s="2" t="s">
        <v>3787</v>
      </c>
      <c r="O249" s="2" t="s">
        <v>3418</v>
      </c>
      <c r="P249" s="2" t="s">
        <v>458</v>
      </c>
      <c r="Q249" s="2" t="s">
        <v>4140</v>
      </c>
      <c r="R249" s="2" t="s">
        <v>857</v>
      </c>
      <c r="S249" s="2" t="s">
        <v>861</v>
      </c>
      <c r="T249" s="2" t="s">
        <v>333</v>
      </c>
      <c r="U249" s="2" t="s">
        <v>3332</v>
      </c>
      <c r="V249" s="2" t="s">
        <v>43</v>
      </c>
      <c r="W249" s="2" t="s">
        <v>42</v>
      </c>
      <c r="X249" s="2"/>
      <c r="Y249" s="4"/>
    </row>
    <row r="250" spans="1:25" x14ac:dyDescent="0.25">
      <c r="A250" s="2">
        <v>2015</v>
      </c>
      <c r="B250" s="2">
        <v>406</v>
      </c>
      <c r="C250" s="2" t="s">
        <v>1641</v>
      </c>
      <c r="D250" s="2" t="s">
        <v>1642</v>
      </c>
      <c r="E250" s="2" t="s">
        <v>1643</v>
      </c>
      <c r="F250" s="2" t="s">
        <v>868</v>
      </c>
      <c r="G250" s="2" t="s">
        <v>869</v>
      </c>
      <c r="H250" s="2"/>
      <c r="I250" s="2" t="s">
        <v>393</v>
      </c>
      <c r="J250" s="2" t="s">
        <v>289</v>
      </c>
      <c r="K250" s="2" t="s">
        <v>1661</v>
      </c>
      <c r="L250" s="3">
        <v>42024</v>
      </c>
      <c r="M250" s="2" t="s">
        <v>1645</v>
      </c>
      <c r="N250" s="2" t="s">
        <v>1231</v>
      </c>
      <c r="O250" s="2" t="s">
        <v>1664</v>
      </c>
      <c r="P250" s="2" t="s">
        <v>3503</v>
      </c>
      <c r="Q250" s="2" t="s">
        <v>3391</v>
      </c>
      <c r="R250" s="2" t="s">
        <v>3504</v>
      </c>
      <c r="S250" s="2" t="s">
        <v>332</v>
      </c>
      <c r="T250" s="2" t="s">
        <v>333</v>
      </c>
      <c r="U250" s="2" t="s">
        <v>3332</v>
      </c>
      <c r="V250" s="2" t="s">
        <v>42</v>
      </c>
      <c r="W250" s="2" t="s">
        <v>43</v>
      </c>
      <c r="X250" s="2" t="s">
        <v>3339</v>
      </c>
      <c r="Y250" s="4"/>
    </row>
    <row r="251" spans="1:25" x14ac:dyDescent="0.25">
      <c r="A251" s="2">
        <v>2015</v>
      </c>
      <c r="B251" s="2">
        <v>410</v>
      </c>
      <c r="C251" s="2" t="s">
        <v>1641</v>
      </c>
      <c r="D251" s="2" t="s">
        <v>1642</v>
      </c>
      <c r="E251" s="2" t="s">
        <v>1643</v>
      </c>
      <c r="F251" s="2" t="s">
        <v>868</v>
      </c>
      <c r="G251" s="2" t="s">
        <v>869</v>
      </c>
      <c r="H251" s="2"/>
      <c r="I251" s="2" t="s">
        <v>393</v>
      </c>
      <c r="J251" s="2" t="s">
        <v>347</v>
      </c>
      <c r="K251" s="2" t="s">
        <v>1681</v>
      </c>
      <c r="L251" s="3">
        <v>42024</v>
      </c>
      <c r="M251" s="2" t="s">
        <v>1645</v>
      </c>
      <c r="N251" s="2" t="s">
        <v>1231</v>
      </c>
      <c r="O251" s="2" t="s">
        <v>1664</v>
      </c>
      <c r="P251" s="2" t="s">
        <v>3503</v>
      </c>
      <c r="Q251" s="2" t="s">
        <v>3412</v>
      </c>
      <c r="R251" s="2" t="s">
        <v>3504</v>
      </c>
      <c r="S251" s="2" t="s">
        <v>332</v>
      </c>
      <c r="T251" s="2" t="s">
        <v>333</v>
      </c>
      <c r="U251" s="2" t="s">
        <v>3332</v>
      </c>
      <c r="V251" s="2" t="s">
        <v>42</v>
      </c>
      <c r="W251" s="2" t="s">
        <v>43</v>
      </c>
      <c r="X251" s="2" t="s">
        <v>3339</v>
      </c>
      <c r="Y251" s="4"/>
    </row>
    <row r="252" spans="1:25" x14ac:dyDescent="0.25">
      <c r="A252" s="2">
        <v>2015</v>
      </c>
      <c r="B252" s="2">
        <v>412</v>
      </c>
      <c r="C252" s="2" t="s">
        <v>1641</v>
      </c>
      <c r="D252" s="2" t="s">
        <v>1642</v>
      </c>
      <c r="E252" s="2" t="s">
        <v>1643</v>
      </c>
      <c r="F252" s="2" t="s">
        <v>868</v>
      </c>
      <c r="G252" s="2" t="s">
        <v>869</v>
      </c>
      <c r="H252" s="2"/>
      <c r="I252" s="2" t="s">
        <v>393</v>
      </c>
      <c r="J252" s="2" t="s">
        <v>411</v>
      </c>
      <c r="K252" s="2" t="s">
        <v>1687</v>
      </c>
      <c r="L252" s="3">
        <v>42024</v>
      </c>
      <c r="M252" s="2" t="s">
        <v>1645</v>
      </c>
      <c r="N252" s="2" t="s">
        <v>1231</v>
      </c>
      <c r="O252" s="2" t="s">
        <v>1664</v>
      </c>
      <c r="P252" s="2" t="s">
        <v>3503</v>
      </c>
      <c r="Q252" s="2" t="s">
        <v>3350</v>
      </c>
      <c r="R252" s="2" t="s">
        <v>3504</v>
      </c>
      <c r="S252" s="2" t="s">
        <v>332</v>
      </c>
      <c r="T252" s="2" t="s">
        <v>333</v>
      </c>
      <c r="U252" s="2" t="s">
        <v>3332</v>
      </c>
      <c r="V252" s="2" t="s">
        <v>42</v>
      </c>
      <c r="W252" s="2" t="s">
        <v>43</v>
      </c>
      <c r="X252" s="2" t="s">
        <v>3339</v>
      </c>
      <c r="Y252" s="4"/>
    </row>
    <row r="253" spans="1:25" x14ac:dyDescent="0.25">
      <c r="A253" s="2">
        <v>2015</v>
      </c>
      <c r="B253" s="2">
        <v>414</v>
      </c>
      <c r="C253" s="2" t="s">
        <v>1641</v>
      </c>
      <c r="D253" s="2" t="s">
        <v>1642</v>
      </c>
      <c r="E253" s="2" t="s">
        <v>1643</v>
      </c>
      <c r="F253" s="2" t="s">
        <v>868</v>
      </c>
      <c r="G253" s="2" t="s">
        <v>869</v>
      </c>
      <c r="H253" s="2"/>
      <c r="I253" s="2" t="s">
        <v>393</v>
      </c>
      <c r="J253" s="2" t="s">
        <v>289</v>
      </c>
      <c r="K253" s="2" t="s">
        <v>1661</v>
      </c>
      <c r="L253" s="3">
        <v>42025</v>
      </c>
      <c r="M253" s="2" t="s">
        <v>1645</v>
      </c>
      <c r="N253" s="2" t="s">
        <v>1231</v>
      </c>
      <c r="O253" s="2" t="s">
        <v>1664</v>
      </c>
      <c r="P253" s="2" t="s">
        <v>3503</v>
      </c>
      <c r="Q253" s="2" t="s">
        <v>3391</v>
      </c>
      <c r="R253" s="2" t="s">
        <v>3504</v>
      </c>
      <c r="S253" s="2" t="s">
        <v>332</v>
      </c>
      <c r="T253" s="2" t="s">
        <v>333</v>
      </c>
      <c r="U253" s="2" t="s">
        <v>3332</v>
      </c>
      <c r="V253" s="2" t="s">
        <v>42</v>
      </c>
      <c r="W253" s="2" t="s">
        <v>43</v>
      </c>
      <c r="X253" s="2" t="s">
        <v>3339</v>
      </c>
      <c r="Y253" s="4"/>
    </row>
    <row r="254" spans="1:25" x14ac:dyDescent="0.25">
      <c r="A254" s="2">
        <v>2015</v>
      </c>
      <c r="B254" s="2">
        <v>419</v>
      </c>
      <c r="C254" s="2" t="s">
        <v>1641</v>
      </c>
      <c r="D254" s="2" t="s">
        <v>1642</v>
      </c>
      <c r="E254" s="2" t="s">
        <v>1643</v>
      </c>
      <c r="F254" s="2" t="s">
        <v>868</v>
      </c>
      <c r="G254" s="2" t="s">
        <v>869</v>
      </c>
      <c r="H254" s="2"/>
      <c r="I254" s="2" t="s">
        <v>393</v>
      </c>
      <c r="J254" s="2" t="s">
        <v>347</v>
      </c>
      <c r="K254" s="2" t="s">
        <v>1681</v>
      </c>
      <c r="L254" s="3">
        <v>42025</v>
      </c>
      <c r="M254" s="2" t="s">
        <v>1645</v>
      </c>
      <c r="N254" s="2" t="s">
        <v>1231</v>
      </c>
      <c r="O254" s="2" t="s">
        <v>1664</v>
      </c>
      <c r="P254" s="2" t="s">
        <v>3503</v>
      </c>
      <c r="Q254" s="2" t="s">
        <v>3412</v>
      </c>
      <c r="R254" s="2" t="s">
        <v>3504</v>
      </c>
      <c r="S254" s="2" t="s">
        <v>332</v>
      </c>
      <c r="T254" s="2" t="s">
        <v>333</v>
      </c>
      <c r="U254" s="2" t="s">
        <v>3332</v>
      </c>
      <c r="V254" s="2" t="s">
        <v>42</v>
      </c>
      <c r="W254" s="2" t="s">
        <v>43</v>
      </c>
      <c r="X254" s="2" t="s">
        <v>3339</v>
      </c>
      <c r="Y254" s="4"/>
    </row>
    <row r="255" spans="1:25" x14ac:dyDescent="0.25">
      <c r="A255" s="2">
        <v>2015</v>
      </c>
      <c r="B255" s="2">
        <v>422</v>
      </c>
      <c r="C255" s="2" t="s">
        <v>1641</v>
      </c>
      <c r="D255" s="2" t="s">
        <v>1642</v>
      </c>
      <c r="E255" s="2" t="s">
        <v>1643</v>
      </c>
      <c r="F255" s="2" t="s">
        <v>868</v>
      </c>
      <c r="G255" s="2" t="s">
        <v>869</v>
      </c>
      <c r="H255" s="2"/>
      <c r="I255" s="2" t="s">
        <v>393</v>
      </c>
      <c r="J255" s="2" t="s">
        <v>411</v>
      </c>
      <c r="K255" s="2" t="s">
        <v>1687</v>
      </c>
      <c r="L255" s="3">
        <v>42025</v>
      </c>
      <c r="M255" s="2" t="s">
        <v>1645</v>
      </c>
      <c r="N255" s="2" t="s">
        <v>1231</v>
      </c>
      <c r="O255" s="2" t="s">
        <v>1664</v>
      </c>
      <c r="P255" s="2" t="s">
        <v>3503</v>
      </c>
      <c r="Q255" s="2" t="s">
        <v>3350</v>
      </c>
      <c r="R255" s="2" t="s">
        <v>3504</v>
      </c>
      <c r="S255" s="2" t="s">
        <v>332</v>
      </c>
      <c r="T255" s="2" t="s">
        <v>333</v>
      </c>
      <c r="U255" s="2" t="s">
        <v>3332</v>
      </c>
      <c r="V255" s="2" t="s">
        <v>42</v>
      </c>
      <c r="W255" s="2" t="s">
        <v>43</v>
      </c>
      <c r="X255" s="2" t="s">
        <v>3339</v>
      </c>
      <c r="Y255" s="4"/>
    </row>
    <row r="256" spans="1:25" x14ac:dyDescent="0.25">
      <c r="A256" s="2">
        <v>2015</v>
      </c>
      <c r="B256" s="2">
        <v>423</v>
      </c>
      <c r="C256" s="2" t="s">
        <v>1641</v>
      </c>
      <c r="D256" s="2" t="s">
        <v>1642</v>
      </c>
      <c r="E256" s="2" t="s">
        <v>1643</v>
      </c>
      <c r="F256" s="2" t="s">
        <v>868</v>
      </c>
      <c r="G256" s="2" t="s">
        <v>869</v>
      </c>
      <c r="H256" s="2"/>
      <c r="I256" s="2" t="s">
        <v>393</v>
      </c>
      <c r="J256" s="2" t="s">
        <v>289</v>
      </c>
      <c r="K256" s="2" t="s">
        <v>1661</v>
      </c>
      <c r="L256" s="3">
        <v>42026</v>
      </c>
      <c r="M256" s="2" t="s">
        <v>1645</v>
      </c>
      <c r="N256" s="2" t="s">
        <v>1231</v>
      </c>
      <c r="O256" s="2" t="s">
        <v>1664</v>
      </c>
      <c r="P256" s="2" t="s">
        <v>3503</v>
      </c>
      <c r="Q256" s="2" t="s">
        <v>3391</v>
      </c>
      <c r="R256" s="2" t="s">
        <v>3504</v>
      </c>
      <c r="S256" s="2" t="s">
        <v>332</v>
      </c>
      <c r="T256" s="2" t="s">
        <v>333</v>
      </c>
      <c r="U256" s="2" t="s">
        <v>3332</v>
      </c>
      <c r="V256" s="2" t="s">
        <v>42</v>
      </c>
      <c r="W256" s="2" t="s">
        <v>43</v>
      </c>
      <c r="X256" s="2" t="s">
        <v>3339</v>
      </c>
      <c r="Y256" s="4"/>
    </row>
    <row r="257" spans="1:25" x14ac:dyDescent="0.25">
      <c r="A257" s="2">
        <v>2015</v>
      </c>
      <c r="B257" s="2">
        <v>424</v>
      </c>
      <c r="C257" s="2" t="s">
        <v>1641</v>
      </c>
      <c r="D257" s="2" t="s">
        <v>1642</v>
      </c>
      <c r="E257" s="2" t="s">
        <v>1643</v>
      </c>
      <c r="F257" s="2" t="s">
        <v>868</v>
      </c>
      <c r="G257" s="2" t="s">
        <v>869</v>
      </c>
      <c r="H257" s="2"/>
      <c r="I257" s="2" t="s">
        <v>393</v>
      </c>
      <c r="J257" s="2" t="s">
        <v>347</v>
      </c>
      <c r="K257" s="2" t="s">
        <v>1681</v>
      </c>
      <c r="L257" s="3">
        <v>42026</v>
      </c>
      <c r="M257" s="2" t="s">
        <v>1645</v>
      </c>
      <c r="N257" s="2" t="s">
        <v>1231</v>
      </c>
      <c r="O257" s="2" t="s">
        <v>1664</v>
      </c>
      <c r="P257" s="2" t="s">
        <v>3503</v>
      </c>
      <c r="Q257" s="2" t="s">
        <v>3412</v>
      </c>
      <c r="R257" s="2" t="s">
        <v>3504</v>
      </c>
      <c r="S257" s="2" t="s">
        <v>332</v>
      </c>
      <c r="T257" s="2" t="s">
        <v>333</v>
      </c>
      <c r="U257" s="2" t="s">
        <v>3332</v>
      </c>
      <c r="V257" s="2" t="s">
        <v>42</v>
      </c>
      <c r="W257" s="2" t="s">
        <v>43</v>
      </c>
      <c r="X257" s="2" t="s">
        <v>3339</v>
      </c>
      <c r="Y257" s="4"/>
    </row>
    <row r="258" spans="1:25" x14ac:dyDescent="0.25">
      <c r="A258" s="2">
        <v>2015</v>
      </c>
      <c r="B258" s="2">
        <v>433</v>
      </c>
      <c r="C258" s="2" t="s">
        <v>1641</v>
      </c>
      <c r="D258" s="2" t="s">
        <v>1642</v>
      </c>
      <c r="E258" s="2" t="s">
        <v>1643</v>
      </c>
      <c r="F258" s="2" t="s">
        <v>868</v>
      </c>
      <c r="G258" s="2" t="s">
        <v>869</v>
      </c>
      <c r="H258" s="2"/>
      <c r="I258" s="2" t="s">
        <v>393</v>
      </c>
      <c r="J258" s="2" t="s">
        <v>411</v>
      </c>
      <c r="K258" s="2" t="s">
        <v>1687</v>
      </c>
      <c r="L258" s="3">
        <v>42026</v>
      </c>
      <c r="M258" s="2" t="s">
        <v>1645</v>
      </c>
      <c r="N258" s="2" t="s">
        <v>1231</v>
      </c>
      <c r="O258" s="2" t="s">
        <v>1664</v>
      </c>
      <c r="P258" s="2" t="s">
        <v>3503</v>
      </c>
      <c r="Q258" s="2" t="s">
        <v>3350</v>
      </c>
      <c r="R258" s="2" t="s">
        <v>3504</v>
      </c>
      <c r="S258" s="2" t="s">
        <v>332</v>
      </c>
      <c r="T258" s="2" t="s">
        <v>333</v>
      </c>
      <c r="U258" s="2" t="s">
        <v>3332</v>
      </c>
      <c r="V258" s="2" t="s">
        <v>42</v>
      </c>
      <c r="W258" s="2" t="s">
        <v>43</v>
      </c>
      <c r="X258" s="2" t="s">
        <v>3339</v>
      </c>
      <c r="Y258" s="4"/>
    </row>
    <row r="259" spans="1:25" x14ac:dyDescent="0.25">
      <c r="A259" s="2">
        <v>2013</v>
      </c>
      <c r="B259" s="2">
        <v>163</v>
      </c>
      <c r="C259" s="2" t="s">
        <v>1564</v>
      </c>
      <c r="D259" s="2" t="s">
        <v>1565</v>
      </c>
      <c r="E259" s="2" t="s">
        <v>1566</v>
      </c>
      <c r="F259" s="2" t="s">
        <v>1567</v>
      </c>
      <c r="G259" s="2" t="s">
        <v>1568</v>
      </c>
      <c r="H259" s="2"/>
      <c r="I259" s="2" t="s">
        <v>393</v>
      </c>
      <c r="J259" s="2" t="s">
        <v>291</v>
      </c>
      <c r="K259" s="2" t="s">
        <v>1569</v>
      </c>
      <c r="L259" s="3">
        <v>41556</v>
      </c>
      <c r="M259" s="2" t="s">
        <v>1570</v>
      </c>
      <c r="N259" s="2" t="s">
        <v>1231</v>
      </c>
      <c r="O259" s="2" t="s">
        <v>1571</v>
      </c>
      <c r="P259" s="2" t="s">
        <v>1575</v>
      </c>
      <c r="Q259" s="2" t="s">
        <v>1599</v>
      </c>
      <c r="R259" s="2" t="s">
        <v>1601</v>
      </c>
      <c r="S259" s="2" t="s">
        <v>332</v>
      </c>
      <c r="T259" s="2" t="s">
        <v>333</v>
      </c>
      <c r="U259" s="2" t="s">
        <v>41</v>
      </c>
      <c r="V259" s="2" t="s">
        <v>42</v>
      </c>
      <c r="W259" s="2" t="s">
        <v>43</v>
      </c>
      <c r="X259" s="2"/>
      <c r="Y259" s="4"/>
    </row>
    <row r="260" spans="1:25" x14ac:dyDescent="0.25">
      <c r="A260" s="2">
        <v>2013</v>
      </c>
      <c r="B260" s="2">
        <v>228</v>
      </c>
      <c r="C260" s="2" t="s">
        <v>1564</v>
      </c>
      <c r="D260" s="2" t="s">
        <v>1565</v>
      </c>
      <c r="E260" s="2" t="s">
        <v>1566</v>
      </c>
      <c r="F260" s="2" t="s">
        <v>1567</v>
      </c>
      <c r="G260" s="2" t="s">
        <v>1568</v>
      </c>
      <c r="H260" s="2"/>
      <c r="I260" s="2" t="s">
        <v>393</v>
      </c>
      <c r="J260" s="2" t="s">
        <v>291</v>
      </c>
      <c r="K260" s="2" t="s">
        <v>1569</v>
      </c>
      <c r="L260" s="3">
        <v>41555</v>
      </c>
      <c r="M260" s="2" t="s">
        <v>1570</v>
      </c>
      <c r="N260" s="2" t="s">
        <v>1231</v>
      </c>
      <c r="O260" s="2" t="s">
        <v>1571</v>
      </c>
      <c r="P260" s="2" t="s">
        <v>1575</v>
      </c>
      <c r="Q260" s="2" t="s">
        <v>1599</v>
      </c>
      <c r="R260" s="2" t="s">
        <v>1601</v>
      </c>
      <c r="S260" s="2" t="s">
        <v>332</v>
      </c>
      <c r="T260" s="2" t="s">
        <v>333</v>
      </c>
      <c r="U260" s="2" t="s">
        <v>41</v>
      </c>
      <c r="V260" s="2" t="s">
        <v>42</v>
      </c>
      <c r="W260" s="2" t="s">
        <v>43</v>
      </c>
      <c r="X260" s="2"/>
      <c r="Y260" s="4"/>
    </row>
    <row r="261" spans="1:25" x14ac:dyDescent="0.25">
      <c r="A261" s="2">
        <v>2013</v>
      </c>
      <c r="B261" s="2">
        <v>300</v>
      </c>
      <c r="C261" s="2" t="s">
        <v>1564</v>
      </c>
      <c r="D261" s="2" t="s">
        <v>1565</v>
      </c>
      <c r="E261" s="2" t="s">
        <v>1566</v>
      </c>
      <c r="F261" s="2" t="s">
        <v>1567</v>
      </c>
      <c r="G261" s="2" t="s">
        <v>1568</v>
      </c>
      <c r="H261" s="2"/>
      <c r="I261" s="2" t="s">
        <v>393</v>
      </c>
      <c r="J261" s="2" t="s">
        <v>291</v>
      </c>
      <c r="K261" s="2" t="s">
        <v>1569</v>
      </c>
      <c r="L261" s="3">
        <v>41557</v>
      </c>
      <c r="M261" s="2" t="s">
        <v>1570</v>
      </c>
      <c r="N261" s="2" t="s">
        <v>1231</v>
      </c>
      <c r="O261" s="2" t="s">
        <v>1571</v>
      </c>
      <c r="P261" s="2" t="s">
        <v>1575</v>
      </c>
      <c r="Q261" s="2" t="s">
        <v>1599</v>
      </c>
      <c r="R261" s="2" t="s">
        <v>1601</v>
      </c>
      <c r="S261" s="2" t="s">
        <v>332</v>
      </c>
      <c r="T261" s="2" t="s">
        <v>333</v>
      </c>
      <c r="U261" s="2" t="s">
        <v>41</v>
      </c>
      <c r="V261" s="2" t="s">
        <v>42</v>
      </c>
      <c r="W261" s="2" t="s">
        <v>43</v>
      </c>
      <c r="X261" s="2"/>
      <c r="Y261" s="4"/>
    </row>
    <row r="262" spans="1:25" x14ac:dyDescent="0.25">
      <c r="A262" s="2">
        <v>2015</v>
      </c>
      <c r="B262" s="2">
        <v>438</v>
      </c>
      <c r="C262" s="2" t="s">
        <v>3505</v>
      </c>
      <c r="D262" s="2" t="s">
        <v>3506</v>
      </c>
      <c r="E262" s="2" t="s">
        <v>3507</v>
      </c>
      <c r="F262" s="2" t="s">
        <v>2324</v>
      </c>
      <c r="G262" s="2" t="s">
        <v>687</v>
      </c>
      <c r="H262" s="2"/>
      <c r="I262" s="2" t="s">
        <v>488</v>
      </c>
      <c r="J262" s="2" t="s">
        <v>31</v>
      </c>
      <c r="K262" s="2" t="s">
        <v>3448</v>
      </c>
      <c r="L262" s="3">
        <v>42180</v>
      </c>
      <c r="M262" s="2" t="s">
        <v>2689</v>
      </c>
      <c r="N262" s="2" t="s">
        <v>2158</v>
      </c>
      <c r="O262" s="2" t="s">
        <v>3438</v>
      </c>
      <c r="P262" s="2" t="s">
        <v>3359</v>
      </c>
      <c r="Q262" s="2" t="s">
        <v>3508</v>
      </c>
      <c r="R262" s="2" t="s">
        <v>3509</v>
      </c>
      <c r="S262" s="2" t="s">
        <v>2180</v>
      </c>
      <c r="T262" s="2" t="s">
        <v>333</v>
      </c>
      <c r="U262" s="2" t="s">
        <v>3332</v>
      </c>
      <c r="V262" s="2" t="s">
        <v>42</v>
      </c>
      <c r="W262" s="2" t="s">
        <v>43</v>
      </c>
      <c r="X262" s="2"/>
      <c r="Y262" s="4"/>
    </row>
    <row r="263" spans="1:25" x14ac:dyDescent="0.25">
      <c r="A263" s="2">
        <v>2016</v>
      </c>
      <c r="B263" s="2">
        <v>1152</v>
      </c>
      <c r="C263" s="2" t="s">
        <v>2098</v>
      </c>
      <c r="D263" s="2" t="s">
        <v>2099</v>
      </c>
      <c r="E263" s="2" t="s">
        <v>2100</v>
      </c>
      <c r="F263" s="2" t="s">
        <v>1610</v>
      </c>
      <c r="G263" s="2" t="s">
        <v>1968</v>
      </c>
      <c r="H263" s="2"/>
      <c r="I263" s="2" t="s">
        <v>393</v>
      </c>
      <c r="J263" s="2" t="s">
        <v>291</v>
      </c>
      <c r="K263" s="2" t="s">
        <v>2207</v>
      </c>
      <c r="L263" s="3">
        <v>42706</v>
      </c>
      <c r="M263" s="2" t="s">
        <v>2102</v>
      </c>
      <c r="N263" s="2" t="s">
        <v>3496</v>
      </c>
      <c r="O263" s="2" t="s">
        <v>1664</v>
      </c>
      <c r="P263" s="2" t="s">
        <v>2103</v>
      </c>
      <c r="Q263" s="2" t="s">
        <v>3852</v>
      </c>
      <c r="R263" s="2" t="s">
        <v>4141</v>
      </c>
      <c r="S263" s="2" t="s">
        <v>332</v>
      </c>
      <c r="T263" s="2" t="s">
        <v>333</v>
      </c>
      <c r="U263" s="2" t="s">
        <v>3332</v>
      </c>
      <c r="V263" s="2" t="s">
        <v>43</v>
      </c>
      <c r="W263" s="2" t="s">
        <v>42</v>
      </c>
      <c r="X263" s="2"/>
      <c r="Y263" s="4"/>
    </row>
    <row r="264" spans="1:25" x14ac:dyDescent="0.25">
      <c r="A264" s="2">
        <v>2016</v>
      </c>
      <c r="B264" s="2">
        <v>1159</v>
      </c>
      <c r="C264" s="2" t="s">
        <v>3428</v>
      </c>
      <c r="D264" s="2" t="s">
        <v>3429</v>
      </c>
      <c r="E264" s="2" t="s">
        <v>3430</v>
      </c>
      <c r="F264" s="2" t="s">
        <v>2648</v>
      </c>
      <c r="G264" s="2" t="s">
        <v>2649</v>
      </c>
      <c r="H264" s="2"/>
      <c r="I264" s="2" t="s">
        <v>815</v>
      </c>
      <c r="J264" s="2" t="s">
        <v>293</v>
      </c>
      <c r="K264" s="2" t="s">
        <v>3431</v>
      </c>
      <c r="L264" s="3">
        <v>42562</v>
      </c>
      <c r="M264" s="2" t="s">
        <v>4025</v>
      </c>
      <c r="N264" s="2" t="s">
        <v>1231</v>
      </c>
      <c r="O264" s="2" t="s">
        <v>2177</v>
      </c>
      <c r="P264" s="2" t="s">
        <v>2241</v>
      </c>
      <c r="Q264" s="2" t="s">
        <v>4143</v>
      </c>
      <c r="R264" s="2" t="s">
        <v>3630</v>
      </c>
      <c r="S264" s="2" t="s">
        <v>332</v>
      </c>
      <c r="T264" s="2" t="s">
        <v>333</v>
      </c>
      <c r="U264" s="2" t="s">
        <v>3332</v>
      </c>
      <c r="V264" s="2" t="s">
        <v>43</v>
      </c>
      <c r="W264" s="2" t="s">
        <v>42</v>
      </c>
      <c r="X264" s="2"/>
      <c r="Y264" s="4"/>
    </row>
    <row r="265" spans="1:25" x14ac:dyDescent="0.25">
      <c r="A265" s="2">
        <v>2014</v>
      </c>
      <c r="B265" s="2">
        <v>514</v>
      </c>
      <c r="C265" s="2" t="s">
        <v>1193</v>
      </c>
      <c r="D265" s="2" t="s">
        <v>1194</v>
      </c>
      <c r="E265" s="2" t="s">
        <v>1195</v>
      </c>
      <c r="F265" s="2" t="s">
        <v>813</v>
      </c>
      <c r="G265" s="2" t="s">
        <v>814</v>
      </c>
      <c r="H265" s="2"/>
      <c r="I265" s="2" t="s">
        <v>815</v>
      </c>
      <c r="J265" s="2" t="s">
        <v>31</v>
      </c>
      <c r="K265" s="2" t="s">
        <v>1206</v>
      </c>
      <c r="L265" s="3">
        <v>41760</v>
      </c>
      <c r="M265" s="2" t="s">
        <v>2438</v>
      </c>
      <c r="N265" s="2" t="s">
        <v>753</v>
      </c>
      <c r="O265" s="2" t="s">
        <v>2282</v>
      </c>
      <c r="P265" s="2" t="s">
        <v>2241</v>
      </c>
      <c r="Q265" s="2" t="s">
        <v>2439</v>
      </c>
      <c r="R265" s="2" t="s">
        <v>2440</v>
      </c>
      <c r="S265" s="2" t="s">
        <v>332</v>
      </c>
      <c r="T265" s="2" t="s">
        <v>333</v>
      </c>
      <c r="U265" s="2" t="s">
        <v>41</v>
      </c>
      <c r="V265" s="2" t="s">
        <v>42</v>
      </c>
      <c r="W265" s="2" t="s">
        <v>43</v>
      </c>
      <c r="X265" s="2"/>
      <c r="Y265" s="4"/>
    </row>
    <row r="266" spans="1:25" x14ac:dyDescent="0.25">
      <c r="A266" s="2">
        <v>2014</v>
      </c>
      <c r="B266" s="2">
        <v>517</v>
      </c>
      <c r="C266" s="2" t="s">
        <v>1885</v>
      </c>
      <c r="D266" s="2" t="s">
        <v>1886</v>
      </c>
      <c r="E266" s="2" t="s">
        <v>1887</v>
      </c>
      <c r="F266" s="2" t="s">
        <v>1888</v>
      </c>
      <c r="G266" s="2" t="s">
        <v>1889</v>
      </c>
      <c r="H266" s="2"/>
      <c r="I266" s="2" t="s">
        <v>484</v>
      </c>
      <c r="J266" s="2" t="s">
        <v>203</v>
      </c>
      <c r="K266" s="2" t="s">
        <v>1898</v>
      </c>
      <c r="L266" s="3">
        <v>41954</v>
      </c>
      <c r="M266" s="2" t="s">
        <v>1891</v>
      </c>
      <c r="N266" s="2" t="s">
        <v>1688</v>
      </c>
      <c r="O266" s="2" t="s">
        <v>2357</v>
      </c>
      <c r="P266" s="2" t="s">
        <v>2241</v>
      </c>
      <c r="Q266" s="2" t="s">
        <v>2450</v>
      </c>
      <c r="R266" s="2" t="s">
        <v>2451</v>
      </c>
      <c r="S266" s="2" t="s">
        <v>332</v>
      </c>
      <c r="T266" s="2" t="s">
        <v>333</v>
      </c>
      <c r="U266" s="2" t="s">
        <v>41</v>
      </c>
      <c r="V266" s="2" t="s">
        <v>42</v>
      </c>
      <c r="W266" s="2" t="s">
        <v>43</v>
      </c>
      <c r="X266" s="2"/>
      <c r="Y266" s="4"/>
    </row>
    <row r="267" spans="1:25" x14ac:dyDescent="0.25">
      <c r="A267" s="2">
        <v>2014</v>
      </c>
      <c r="B267" s="2">
        <v>522</v>
      </c>
      <c r="C267" s="2" t="s">
        <v>1885</v>
      </c>
      <c r="D267" s="2" t="s">
        <v>1886</v>
      </c>
      <c r="E267" s="2" t="s">
        <v>1887</v>
      </c>
      <c r="F267" s="2" t="s">
        <v>1888</v>
      </c>
      <c r="G267" s="2" t="s">
        <v>1889</v>
      </c>
      <c r="H267" s="2"/>
      <c r="I267" s="2" t="s">
        <v>484</v>
      </c>
      <c r="J267" s="2" t="s">
        <v>203</v>
      </c>
      <c r="K267" s="2" t="s">
        <v>1898</v>
      </c>
      <c r="L267" s="3">
        <v>41955</v>
      </c>
      <c r="M267" s="2" t="s">
        <v>1891</v>
      </c>
      <c r="N267" s="2" t="s">
        <v>1688</v>
      </c>
      <c r="O267" s="2" t="s">
        <v>2357</v>
      </c>
      <c r="P267" s="2" t="s">
        <v>2241</v>
      </c>
      <c r="Q267" s="2" t="s">
        <v>2450</v>
      </c>
      <c r="R267" s="2" t="s">
        <v>2451</v>
      </c>
      <c r="S267" s="2" t="s">
        <v>332</v>
      </c>
      <c r="T267" s="2" t="s">
        <v>333</v>
      </c>
      <c r="U267" s="2" t="s">
        <v>41</v>
      </c>
      <c r="V267" s="2" t="s">
        <v>42</v>
      </c>
      <c r="W267" s="2" t="s">
        <v>43</v>
      </c>
      <c r="X267" s="2"/>
      <c r="Y267" s="4"/>
    </row>
    <row r="268" spans="1:25" x14ac:dyDescent="0.25">
      <c r="A268" s="2">
        <v>2014</v>
      </c>
      <c r="B268" s="2">
        <v>524</v>
      </c>
      <c r="C268" s="2" t="s">
        <v>1885</v>
      </c>
      <c r="D268" s="2" t="s">
        <v>1886</v>
      </c>
      <c r="E268" s="2" t="s">
        <v>1887</v>
      </c>
      <c r="F268" s="2" t="s">
        <v>1888</v>
      </c>
      <c r="G268" s="2" t="s">
        <v>1889</v>
      </c>
      <c r="H268" s="2"/>
      <c r="I268" s="2" t="s">
        <v>484</v>
      </c>
      <c r="J268" s="2" t="s">
        <v>203</v>
      </c>
      <c r="K268" s="2" t="s">
        <v>1898</v>
      </c>
      <c r="L268" s="3">
        <v>41972</v>
      </c>
      <c r="M268" s="2" t="s">
        <v>1891</v>
      </c>
      <c r="N268" s="2" t="s">
        <v>1688</v>
      </c>
      <c r="O268" s="2" t="s">
        <v>2357</v>
      </c>
      <c r="P268" s="2" t="s">
        <v>2241</v>
      </c>
      <c r="Q268" s="2" t="s">
        <v>2450</v>
      </c>
      <c r="R268" s="2" t="s">
        <v>2451</v>
      </c>
      <c r="S268" s="2" t="s">
        <v>332</v>
      </c>
      <c r="T268" s="2" t="s">
        <v>333</v>
      </c>
      <c r="U268" s="2" t="s">
        <v>41</v>
      </c>
      <c r="V268" s="2" t="s">
        <v>42</v>
      </c>
      <c r="W268" s="2" t="s">
        <v>43</v>
      </c>
      <c r="X268" s="2"/>
      <c r="Y268" s="4"/>
    </row>
    <row r="269" spans="1:25" x14ac:dyDescent="0.25">
      <c r="A269" s="2">
        <v>2014</v>
      </c>
      <c r="B269" s="2">
        <v>527</v>
      </c>
      <c r="C269" s="2" t="s">
        <v>2366</v>
      </c>
      <c r="D269" s="2" t="s">
        <v>2367</v>
      </c>
      <c r="E269" s="2" t="s">
        <v>2368</v>
      </c>
      <c r="F269" s="2" t="s">
        <v>2324</v>
      </c>
      <c r="G269" s="2" t="s">
        <v>687</v>
      </c>
      <c r="H269" s="2"/>
      <c r="I269" s="2" t="s">
        <v>488</v>
      </c>
      <c r="J269" s="2" t="s">
        <v>203</v>
      </c>
      <c r="K269" s="2" t="s">
        <v>1898</v>
      </c>
      <c r="L269" s="3">
        <v>41984</v>
      </c>
      <c r="M269" s="2" t="s">
        <v>2370</v>
      </c>
      <c r="N269" s="2" t="s">
        <v>1656</v>
      </c>
      <c r="O269" s="2" t="s">
        <v>2357</v>
      </c>
      <c r="P269" s="2" t="s">
        <v>2371</v>
      </c>
      <c r="Q269" s="2" t="s">
        <v>2483</v>
      </c>
      <c r="R269" s="2" t="s">
        <v>2451</v>
      </c>
      <c r="S269" s="2" t="s">
        <v>332</v>
      </c>
      <c r="T269" s="2" t="s">
        <v>333</v>
      </c>
      <c r="U269" s="2" t="s">
        <v>41</v>
      </c>
      <c r="V269" s="2" t="s">
        <v>42</v>
      </c>
      <c r="W269" s="2" t="s">
        <v>43</v>
      </c>
      <c r="X269" s="2"/>
      <c r="Y269" s="4"/>
    </row>
    <row r="270" spans="1:25" x14ac:dyDescent="0.25">
      <c r="A270" s="2">
        <v>2014</v>
      </c>
      <c r="B270" s="2">
        <v>531</v>
      </c>
      <c r="C270" s="2" t="s">
        <v>2366</v>
      </c>
      <c r="D270" s="2" t="s">
        <v>2367</v>
      </c>
      <c r="E270" s="2" t="s">
        <v>2368</v>
      </c>
      <c r="F270" s="2" t="s">
        <v>2324</v>
      </c>
      <c r="G270" s="2" t="s">
        <v>687</v>
      </c>
      <c r="H270" s="2"/>
      <c r="I270" s="2" t="s">
        <v>488</v>
      </c>
      <c r="J270" s="2" t="s">
        <v>203</v>
      </c>
      <c r="K270" s="2" t="s">
        <v>1898</v>
      </c>
      <c r="L270" s="3">
        <v>41985</v>
      </c>
      <c r="M270" s="2" t="s">
        <v>2370</v>
      </c>
      <c r="N270" s="2" t="s">
        <v>1656</v>
      </c>
      <c r="O270" s="2" t="s">
        <v>2357</v>
      </c>
      <c r="P270" s="2" t="s">
        <v>2371</v>
      </c>
      <c r="Q270" s="2" t="s">
        <v>2483</v>
      </c>
      <c r="R270" s="2" t="s">
        <v>2451</v>
      </c>
      <c r="S270" s="2" t="s">
        <v>332</v>
      </c>
      <c r="T270" s="2" t="s">
        <v>333</v>
      </c>
      <c r="U270" s="2" t="s">
        <v>41</v>
      </c>
      <c r="V270" s="2" t="s">
        <v>42</v>
      </c>
      <c r="W270" s="2" t="s">
        <v>43</v>
      </c>
      <c r="X270" s="2"/>
      <c r="Y270" s="4"/>
    </row>
    <row r="271" spans="1:25" x14ac:dyDescent="0.25">
      <c r="A271" s="2">
        <v>2015</v>
      </c>
      <c r="B271" s="2">
        <v>441</v>
      </c>
      <c r="C271" s="2" t="s">
        <v>2366</v>
      </c>
      <c r="D271" s="2" t="s">
        <v>2367</v>
      </c>
      <c r="E271" s="2" t="s">
        <v>2368</v>
      </c>
      <c r="F271" s="2" t="s">
        <v>2324</v>
      </c>
      <c r="G271" s="2" t="s">
        <v>687</v>
      </c>
      <c r="H271" s="2"/>
      <c r="I271" s="2" t="s">
        <v>488</v>
      </c>
      <c r="J271" s="2" t="s">
        <v>203</v>
      </c>
      <c r="K271" s="2" t="s">
        <v>1898</v>
      </c>
      <c r="L271" s="3">
        <v>42151</v>
      </c>
      <c r="M271" s="2" t="s">
        <v>2535</v>
      </c>
      <c r="N271" s="2" t="s">
        <v>3387</v>
      </c>
      <c r="O271" s="2" t="s">
        <v>2900</v>
      </c>
      <c r="P271" s="2" t="s">
        <v>2241</v>
      </c>
      <c r="Q271" s="2" t="s">
        <v>3514</v>
      </c>
      <c r="R271" s="2" t="s">
        <v>2451</v>
      </c>
      <c r="S271" s="2" t="s">
        <v>332</v>
      </c>
      <c r="T271" s="2" t="s">
        <v>333</v>
      </c>
      <c r="U271" s="2" t="s">
        <v>3332</v>
      </c>
      <c r="V271" s="2" t="s">
        <v>42</v>
      </c>
      <c r="W271" s="2" t="s">
        <v>43</v>
      </c>
      <c r="X271" s="2"/>
      <c r="Y271" s="4"/>
    </row>
    <row r="272" spans="1:25" x14ac:dyDescent="0.25">
      <c r="A272" s="2">
        <v>2015</v>
      </c>
      <c r="B272" s="2">
        <v>442</v>
      </c>
      <c r="C272" s="2" t="s">
        <v>2125</v>
      </c>
      <c r="D272" s="2" t="s">
        <v>2126</v>
      </c>
      <c r="E272" s="2" t="s">
        <v>2127</v>
      </c>
      <c r="F272" s="2" t="s">
        <v>1967</v>
      </c>
      <c r="G272" s="2" t="s">
        <v>1968</v>
      </c>
      <c r="H272" s="2"/>
      <c r="I272" s="2" t="s">
        <v>488</v>
      </c>
      <c r="J272" s="2" t="s">
        <v>394</v>
      </c>
      <c r="K272" s="2" t="s">
        <v>2284</v>
      </c>
      <c r="L272" s="3">
        <v>42178</v>
      </c>
      <c r="M272" s="2" t="s">
        <v>2285</v>
      </c>
      <c r="N272" s="2" t="s">
        <v>1231</v>
      </c>
      <c r="O272" s="2" t="s">
        <v>1675</v>
      </c>
      <c r="P272" s="2" t="s">
        <v>1801</v>
      </c>
      <c r="Q272" s="2" t="s">
        <v>3427</v>
      </c>
      <c r="R272" s="2" t="s">
        <v>2451</v>
      </c>
      <c r="S272" s="2" t="s">
        <v>332</v>
      </c>
      <c r="T272" s="2" t="s">
        <v>333</v>
      </c>
      <c r="U272" s="2" t="s">
        <v>3332</v>
      </c>
      <c r="V272" s="2" t="s">
        <v>42</v>
      </c>
      <c r="W272" s="2" t="s">
        <v>43</v>
      </c>
      <c r="X272" s="2"/>
      <c r="Y272" s="4"/>
    </row>
    <row r="273" spans="1:25" x14ac:dyDescent="0.25">
      <c r="A273" s="2">
        <v>2015</v>
      </c>
      <c r="B273" s="2">
        <v>446</v>
      </c>
      <c r="C273" s="2" t="s">
        <v>2301</v>
      </c>
      <c r="D273" s="2" t="s">
        <v>2302</v>
      </c>
      <c r="E273" s="2" t="s">
        <v>2303</v>
      </c>
      <c r="F273" s="2" t="s">
        <v>1080</v>
      </c>
      <c r="G273" s="2" t="s">
        <v>1081</v>
      </c>
      <c r="H273" s="2"/>
      <c r="I273" s="2" t="s">
        <v>815</v>
      </c>
      <c r="J273" s="2" t="s">
        <v>31</v>
      </c>
      <c r="K273" s="2" t="s">
        <v>2395</v>
      </c>
      <c r="L273" s="3">
        <v>42121</v>
      </c>
      <c r="M273" s="2" t="s">
        <v>3463</v>
      </c>
      <c r="N273" s="2" t="s">
        <v>1688</v>
      </c>
      <c r="O273" s="2" t="s">
        <v>3464</v>
      </c>
      <c r="P273" s="2" t="s">
        <v>2311</v>
      </c>
      <c r="Q273" s="2" t="s">
        <v>3516</v>
      </c>
      <c r="R273" s="2" t="s">
        <v>2451</v>
      </c>
      <c r="S273" s="2" t="s">
        <v>332</v>
      </c>
      <c r="T273" s="2" t="s">
        <v>333</v>
      </c>
      <c r="U273" s="2" t="s">
        <v>3332</v>
      </c>
      <c r="V273" s="2" t="s">
        <v>42</v>
      </c>
      <c r="W273" s="2" t="s">
        <v>43</v>
      </c>
      <c r="X273" s="2"/>
      <c r="Y273" s="4"/>
    </row>
    <row r="274" spans="1:25" x14ac:dyDescent="0.25">
      <c r="A274" s="2">
        <v>2015</v>
      </c>
      <c r="B274" s="2">
        <v>476</v>
      </c>
      <c r="C274" s="2" t="s">
        <v>3428</v>
      </c>
      <c r="D274" s="2" t="s">
        <v>3429</v>
      </c>
      <c r="E274" s="2" t="s">
        <v>3430</v>
      </c>
      <c r="F274" s="2" t="s">
        <v>2648</v>
      </c>
      <c r="G274" s="2" t="s">
        <v>2649</v>
      </c>
      <c r="H274" s="2"/>
      <c r="I274" s="2" t="s">
        <v>815</v>
      </c>
      <c r="J274" s="2" t="s">
        <v>203</v>
      </c>
      <c r="K274" s="2" t="s">
        <v>3431</v>
      </c>
      <c r="L274" s="3">
        <v>42055</v>
      </c>
      <c r="M274" s="2" t="s">
        <v>3529</v>
      </c>
      <c r="N274" s="2" t="s">
        <v>2176</v>
      </c>
      <c r="O274" s="2" t="s">
        <v>2177</v>
      </c>
      <c r="P274" s="2" t="s">
        <v>2241</v>
      </c>
      <c r="Q274" s="2" t="s">
        <v>3530</v>
      </c>
      <c r="R274" s="2" t="s">
        <v>2451</v>
      </c>
      <c r="S274" s="2" t="s">
        <v>2180</v>
      </c>
      <c r="T274" s="2" t="s">
        <v>333</v>
      </c>
      <c r="U274" s="2" t="s">
        <v>3332</v>
      </c>
      <c r="V274" s="2" t="s">
        <v>42</v>
      </c>
      <c r="W274" s="2" t="s">
        <v>43</v>
      </c>
      <c r="X274" s="2"/>
      <c r="Y274" s="4"/>
    </row>
    <row r="275" spans="1:25" x14ac:dyDescent="0.25">
      <c r="A275" s="2">
        <v>2016</v>
      </c>
      <c r="B275" s="2">
        <v>1160</v>
      </c>
      <c r="C275" s="2" t="s">
        <v>2366</v>
      </c>
      <c r="D275" s="2" t="s">
        <v>2367</v>
      </c>
      <c r="E275" s="2" t="s">
        <v>2368</v>
      </c>
      <c r="F275" s="2" t="s">
        <v>2324</v>
      </c>
      <c r="G275" s="2" t="s">
        <v>687</v>
      </c>
      <c r="H275" s="2"/>
      <c r="I275" s="2" t="s">
        <v>488</v>
      </c>
      <c r="J275" s="2" t="s">
        <v>203</v>
      </c>
      <c r="K275" s="2" t="s">
        <v>1898</v>
      </c>
      <c r="L275" s="3">
        <v>42488</v>
      </c>
      <c r="M275" s="2" t="s">
        <v>4016</v>
      </c>
      <c r="N275" s="2" t="s">
        <v>1688</v>
      </c>
      <c r="O275" s="2" t="s">
        <v>2900</v>
      </c>
      <c r="P275" s="2" t="s">
        <v>2562</v>
      </c>
      <c r="Q275" s="2" t="s">
        <v>4144</v>
      </c>
      <c r="R275" s="2" t="s">
        <v>2451</v>
      </c>
      <c r="S275" s="2" t="s">
        <v>332</v>
      </c>
      <c r="T275" s="2" t="s">
        <v>333</v>
      </c>
      <c r="U275" s="2" t="s">
        <v>3332</v>
      </c>
      <c r="V275" s="2" t="s">
        <v>43</v>
      </c>
      <c r="W275" s="2" t="s">
        <v>42</v>
      </c>
      <c r="X275" s="2"/>
      <c r="Y275" s="4"/>
    </row>
    <row r="276" spans="1:25" x14ac:dyDescent="0.25">
      <c r="A276" s="2">
        <v>2016</v>
      </c>
      <c r="B276" s="2">
        <v>1161</v>
      </c>
      <c r="C276" s="2" t="s">
        <v>3949</v>
      </c>
      <c r="D276" s="2" t="s">
        <v>3950</v>
      </c>
      <c r="E276" s="2" t="s">
        <v>3951</v>
      </c>
      <c r="F276" s="2" t="s">
        <v>3779</v>
      </c>
      <c r="G276" s="2" t="s">
        <v>3952</v>
      </c>
      <c r="H276" s="2"/>
      <c r="I276" s="2" t="s">
        <v>815</v>
      </c>
      <c r="J276" s="2" t="s">
        <v>291</v>
      </c>
      <c r="K276" s="2" t="s">
        <v>3953</v>
      </c>
      <c r="L276" s="3">
        <v>42613</v>
      </c>
      <c r="M276" s="2" t="s">
        <v>3954</v>
      </c>
      <c r="N276" s="2" t="s">
        <v>1231</v>
      </c>
      <c r="O276" s="2" t="s">
        <v>35</v>
      </c>
      <c r="P276" s="2" t="s">
        <v>2241</v>
      </c>
      <c r="Q276" s="2" t="s">
        <v>4145</v>
      </c>
      <c r="R276" s="2" t="s">
        <v>2451</v>
      </c>
      <c r="S276" s="2" t="s">
        <v>332</v>
      </c>
      <c r="T276" s="2" t="s">
        <v>333</v>
      </c>
      <c r="U276" s="2" t="s">
        <v>3332</v>
      </c>
      <c r="V276" s="2" t="s">
        <v>43</v>
      </c>
      <c r="W276" s="2" t="s">
        <v>42</v>
      </c>
      <c r="X276" s="2"/>
      <c r="Y276" s="4"/>
    </row>
    <row r="277" spans="1:25" x14ac:dyDescent="0.25">
      <c r="A277" s="2">
        <v>2016</v>
      </c>
      <c r="B277" s="2">
        <v>1171</v>
      </c>
      <c r="C277" s="2" t="s">
        <v>3782</v>
      </c>
      <c r="D277" s="2" t="s">
        <v>3783</v>
      </c>
      <c r="E277" s="2" t="s">
        <v>3784</v>
      </c>
      <c r="F277" s="2" t="s">
        <v>2648</v>
      </c>
      <c r="G277" s="2" t="s">
        <v>2649</v>
      </c>
      <c r="H277" s="2"/>
      <c r="I277" s="2" t="s">
        <v>815</v>
      </c>
      <c r="J277" s="2" t="s">
        <v>50</v>
      </c>
      <c r="K277" s="2" t="s">
        <v>3785</v>
      </c>
      <c r="L277" s="3">
        <v>42397</v>
      </c>
      <c r="M277" s="2" t="s">
        <v>3786</v>
      </c>
      <c r="N277" s="2" t="s">
        <v>3787</v>
      </c>
      <c r="O277" s="2" t="s">
        <v>35</v>
      </c>
      <c r="P277" s="2" t="s">
        <v>3774</v>
      </c>
      <c r="Q277" s="2" t="s">
        <v>3788</v>
      </c>
      <c r="R277" s="2" t="s">
        <v>2451</v>
      </c>
      <c r="S277" s="2" t="s">
        <v>861</v>
      </c>
      <c r="T277" s="2" t="s">
        <v>333</v>
      </c>
      <c r="U277" s="2" t="s">
        <v>3332</v>
      </c>
      <c r="V277" s="2" t="s">
        <v>43</v>
      </c>
      <c r="W277" s="2" t="s">
        <v>42</v>
      </c>
      <c r="X277" s="2"/>
      <c r="Y277" s="4"/>
    </row>
    <row r="278" spans="1:25" hidden="1" x14ac:dyDescent="0.25">
      <c r="A278" s="2">
        <v>2016</v>
      </c>
      <c r="B278" s="2">
        <v>1172</v>
      </c>
      <c r="C278" s="2" t="s">
        <v>3990</v>
      </c>
      <c r="D278" s="2" t="s">
        <v>3991</v>
      </c>
      <c r="E278" s="2" t="s">
        <v>3992</v>
      </c>
      <c r="F278" s="2" t="s">
        <v>486</v>
      </c>
      <c r="G278" s="2" t="s">
        <v>487</v>
      </c>
      <c r="H278" s="2"/>
      <c r="I278" s="2" t="s">
        <v>488</v>
      </c>
      <c r="J278" s="2" t="s">
        <v>111</v>
      </c>
      <c r="K278" s="2" t="s">
        <v>3993</v>
      </c>
      <c r="L278" s="3">
        <v>42509</v>
      </c>
      <c r="M278" s="2" t="s">
        <v>3887</v>
      </c>
      <c r="N278" s="2" t="s">
        <v>1892</v>
      </c>
      <c r="O278" s="2" t="s">
        <v>3418</v>
      </c>
      <c r="P278" s="2" t="s">
        <v>1502</v>
      </c>
      <c r="Q278" s="2" t="s">
        <v>4148</v>
      </c>
      <c r="R278" s="2" t="s">
        <v>688</v>
      </c>
      <c r="S278" s="2" t="s">
        <v>332</v>
      </c>
      <c r="T278" s="2" t="s">
        <v>333</v>
      </c>
      <c r="U278" s="2" t="s">
        <v>3332</v>
      </c>
      <c r="V278" s="2" t="s">
        <v>43</v>
      </c>
      <c r="W278" s="2" t="s">
        <v>42</v>
      </c>
      <c r="X278" s="2"/>
      <c r="Y278" s="4"/>
    </row>
    <row r="279" spans="1:25" hidden="1" x14ac:dyDescent="0.25">
      <c r="A279" s="2">
        <v>2016</v>
      </c>
      <c r="B279" s="2">
        <v>1173</v>
      </c>
      <c r="C279" s="2" t="s">
        <v>4005</v>
      </c>
      <c r="D279" s="2" t="s">
        <v>4006</v>
      </c>
      <c r="E279" s="2" t="s">
        <v>4007</v>
      </c>
      <c r="F279" s="2" t="s">
        <v>3896</v>
      </c>
      <c r="G279" s="2" t="s">
        <v>3897</v>
      </c>
      <c r="H279" s="2"/>
      <c r="I279" s="2" t="s">
        <v>153</v>
      </c>
      <c r="J279" s="2" t="s">
        <v>203</v>
      </c>
      <c r="K279" s="2" t="s">
        <v>4149</v>
      </c>
      <c r="L279" s="3">
        <v>42382</v>
      </c>
      <c r="M279" s="2" t="s">
        <v>4150</v>
      </c>
      <c r="N279" s="2" t="s">
        <v>3787</v>
      </c>
      <c r="O279" s="2" t="s">
        <v>3418</v>
      </c>
      <c r="P279" s="2" t="s">
        <v>458</v>
      </c>
      <c r="Q279" s="2" t="s">
        <v>4137</v>
      </c>
      <c r="R279" s="2" t="s">
        <v>688</v>
      </c>
      <c r="S279" s="2" t="s">
        <v>861</v>
      </c>
      <c r="T279" s="2" t="s">
        <v>333</v>
      </c>
      <c r="U279" s="2" t="s">
        <v>3332</v>
      </c>
      <c r="V279" s="2" t="s">
        <v>43</v>
      </c>
      <c r="W279" s="2" t="s">
        <v>42</v>
      </c>
      <c r="X279" s="2"/>
      <c r="Y279" s="4"/>
    </row>
    <row r="280" spans="1:25" hidden="1" x14ac:dyDescent="0.25">
      <c r="A280" s="2">
        <v>2016</v>
      </c>
      <c r="B280" s="2">
        <v>1174</v>
      </c>
      <c r="C280" s="2" t="s">
        <v>4151</v>
      </c>
      <c r="D280" s="2" t="s">
        <v>4152</v>
      </c>
      <c r="E280" s="2" t="s">
        <v>4153</v>
      </c>
      <c r="F280" s="2" t="s">
        <v>2264</v>
      </c>
      <c r="G280" s="2" t="s">
        <v>4154</v>
      </c>
      <c r="H280" s="2"/>
      <c r="I280" s="2" t="s">
        <v>153</v>
      </c>
      <c r="J280" s="2" t="s">
        <v>50</v>
      </c>
      <c r="K280" s="2" t="s">
        <v>4155</v>
      </c>
      <c r="L280" s="3">
        <v>42494</v>
      </c>
      <c r="M280" s="2" t="s">
        <v>4156</v>
      </c>
      <c r="N280" s="2" t="s">
        <v>1231</v>
      </c>
      <c r="O280" s="2" t="s">
        <v>4157</v>
      </c>
      <c r="P280" s="2" t="s">
        <v>4158</v>
      </c>
      <c r="Q280" s="2" t="s">
        <v>4159</v>
      </c>
      <c r="R280" s="2" t="s">
        <v>4160</v>
      </c>
      <c r="S280" s="2" t="s">
        <v>332</v>
      </c>
      <c r="T280" s="2" t="s">
        <v>333</v>
      </c>
      <c r="U280" s="2" t="s">
        <v>3332</v>
      </c>
      <c r="V280" s="2" t="s">
        <v>43</v>
      </c>
      <c r="W280" s="2" t="s">
        <v>42</v>
      </c>
      <c r="X280" s="2"/>
      <c r="Y280" s="4"/>
    </row>
    <row r="281" spans="1:25" x14ac:dyDescent="0.25">
      <c r="A281" s="2">
        <v>2016</v>
      </c>
      <c r="B281" s="2">
        <v>1175</v>
      </c>
      <c r="C281" s="2" t="s">
        <v>1641</v>
      </c>
      <c r="D281" s="2" t="s">
        <v>1642</v>
      </c>
      <c r="E281" s="2" t="s">
        <v>1643</v>
      </c>
      <c r="F281" s="2" t="s">
        <v>868</v>
      </c>
      <c r="G281" s="2" t="s">
        <v>869</v>
      </c>
      <c r="H281" s="2"/>
      <c r="I281" s="2" t="s">
        <v>393</v>
      </c>
      <c r="J281" s="2" t="s">
        <v>347</v>
      </c>
      <c r="K281" s="2" t="s">
        <v>1681</v>
      </c>
      <c r="L281" s="3">
        <v>42376</v>
      </c>
      <c r="M281" s="2" t="s">
        <v>1645</v>
      </c>
      <c r="N281" s="2" t="s">
        <v>1231</v>
      </c>
      <c r="O281" s="2" t="s">
        <v>1664</v>
      </c>
      <c r="P281" s="2" t="s">
        <v>3503</v>
      </c>
      <c r="Q281" s="2" t="s">
        <v>3872</v>
      </c>
      <c r="R281" s="2" t="s">
        <v>4161</v>
      </c>
      <c r="S281" s="2" t="s">
        <v>332</v>
      </c>
      <c r="T281" s="2" t="s">
        <v>333</v>
      </c>
      <c r="U281" s="2" t="s">
        <v>3332</v>
      </c>
      <c r="V281" s="2" t="s">
        <v>43</v>
      </c>
      <c r="W281" s="2" t="s">
        <v>42</v>
      </c>
      <c r="X281" s="2"/>
      <c r="Y281" s="4"/>
    </row>
    <row r="282" spans="1:25" x14ac:dyDescent="0.25">
      <c r="A282" s="2">
        <v>2013</v>
      </c>
      <c r="B282" s="2">
        <v>159</v>
      </c>
      <c r="C282" s="2" t="s">
        <v>1564</v>
      </c>
      <c r="D282" s="2" t="s">
        <v>1565</v>
      </c>
      <c r="E282" s="2" t="s">
        <v>1566</v>
      </c>
      <c r="F282" s="2" t="s">
        <v>1567</v>
      </c>
      <c r="G282" s="2" t="s">
        <v>1568</v>
      </c>
      <c r="H282" s="2"/>
      <c r="I282" s="2" t="s">
        <v>393</v>
      </c>
      <c r="J282" s="2" t="s">
        <v>289</v>
      </c>
      <c r="K282" s="2" t="s">
        <v>1569</v>
      </c>
      <c r="L282" s="3">
        <v>41556</v>
      </c>
      <c r="M282" s="2" t="s">
        <v>1570</v>
      </c>
      <c r="N282" s="2" t="s">
        <v>1231</v>
      </c>
      <c r="O282" s="2" t="s">
        <v>1571</v>
      </c>
      <c r="P282" s="2" t="s">
        <v>1575</v>
      </c>
      <c r="Q282" s="2" t="s">
        <v>1595</v>
      </c>
      <c r="R282" s="2" t="s">
        <v>1596</v>
      </c>
      <c r="S282" s="2" t="s">
        <v>332</v>
      </c>
      <c r="T282" s="2" t="s">
        <v>333</v>
      </c>
      <c r="U282" s="2" t="s">
        <v>41</v>
      </c>
      <c r="V282" s="2" t="s">
        <v>42</v>
      </c>
      <c r="W282" s="2" t="s">
        <v>43</v>
      </c>
      <c r="X282" s="2"/>
      <c r="Y282" s="4"/>
    </row>
    <row r="283" spans="1:25" x14ac:dyDescent="0.25">
      <c r="A283" s="2">
        <v>2013</v>
      </c>
      <c r="B283" s="2">
        <v>227</v>
      </c>
      <c r="C283" s="2" t="s">
        <v>1564</v>
      </c>
      <c r="D283" s="2" t="s">
        <v>1565</v>
      </c>
      <c r="E283" s="2" t="s">
        <v>1566</v>
      </c>
      <c r="F283" s="2" t="s">
        <v>1567</v>
      </c>
      <c r="G283" s="2" t="s">
        <v>1568</v>
      </c>
      <c r="H283" s="2"/>
      <c r="I283" s="2" t="s">
        <v>393</v>
      </c>
      <c r="J283" s="2" t="s">
        <v>289</v>
      </c>
      <c r="K283" s="2" t="s">
        <v>1569</v>
      </c>
      <c r="L283" s="3">
        <v>41555</v>
      </c>
      <c r="M283" s="2" t="s">
        <v>1570</v>
      </c>
      <c r="N283" s="2" t="s">
        <v>1231</v>
      </c>
      <c r="O283" s="2" t="s">
        <v>1571</v>
      </c>
      <c r="P283" s="2" t="s">
        <v>1575</v>
      </c>
      <c r="Q283" s="2" t="s">
        <v>1595</v>
      </c>
      <c r="R283" s="2" t="s">
        <v>1596</v>
      </c>
      <c r="S283" s="2" t="s">
        <v>332</v>
      </c>
      <c r="T283" s="2" t="s">
        <v>333</v>
      </c>
      <c r="U283" s="2" t="s">
        <v>41</v>
      </c>
      <c r="V283" s="2" t="s">
        <v>42</v>
      </c>
      <c r="W283" s="2" t="s">
        <v>43</v>
      </c>
      <c r="X283" s="2"/>
      <c r="Y283" s="4"/>
    </row>
    <row r="284" spans="1:25" x14ac:dyDescent="0.25">
      <c r="A284" s="2">
        <v>2013</v>
      </c>
      <c r="B284" s="2">
        <v>296</v>
      </c>
      <c r="C284" s="2" t="s">
        <v>1564</v>
      </c>
      <c r="D284" s="2" t="s">
        <v>1565</v>
      </c>
      <c r="E284" s="2" t="s">
        <v>1566</v>
      </c>
      <c r="F284" s="2" t="s">
        <v>1567</v>
      </c>
      <c r="G284" s="2" t="s">
        <v>1568</v>
      </c>
      <c r="H284" s="2"/>
      <c r="I284" s="2" t="s">
        <v>393</v>
      </c>
      <c r="J284" s="2" t="s">
        <v>289</v>
      </c>
      <c r="K284" s="2" t="s">
        <v>1569</v>
      </c>
      <c r="L284" s="3">
        <v>41557</v>
      </c>
      <c r="M284" s="2" t="s">
        <v>1570</v>
      </c>
      <c r="N284" s="2" t="s">
        <v>1231</v>
      </c>
      <c r="O284" s="2" t="s">
        <v>1571</v>
      </c>
      <c r="P284" s="2" t="s">
        <v>1575</v>
      </c>
      <c r="Q284" s="2" t="s">
        <v>1595</v>
      </c>
      <c r="R284" s="2" t="s">
        <v>1596</v>
      </c>
      <c r="S284" s="2" t="s">
        <v>332</v>
      </c>
      <c r="T284" s="2" t="s">
        <v>333</v>
      </c>
      <c r="U284" s="2" t="s">
        <v>41</v>
      </c>
      <c r="V284" s="2" t="s">
        <v>42</v>
      </c>
      <c r="W284" s="2" t="s">
        <v>43</v>
      </c>
      <c r="X284" s="2"/>
      <c r="Y284" s="4"/>
    </row>
    <row r="285" spans="1:25" x14ac:dyDescent="0.25">
      <c r="A285" s="2">
        <v>2016</v>
      </c>
      <c r="B285" s="2">
        <v>1176</v>
      </c>
      <c r="C285" s="2" t="s">
        <v>1564</v>
      </c>
      <c r="D285" s="2" t="s">
        <v>1565</v>
      </c>
      <c r="E285" s="2" t="s">
        <v>1566</v>
      </c>
      <c r="F285" s="2" t="s">
        <v>1567</v>
      </c>
      <c r="G285" s="2" t="s">
        <v>1568</v>
      </c>
      <c r="H285" s="2"/>
      <c r="I285" s="2" t="s">
        <v>393</v>
      </c>
      <c r="J285" s="2" t="s">
        <v>416</v>
      </c>
      <c r="K285" s="2" t="s">
        <v>1583</v>
      </c>
      <c r="L285" s="3">
        <v>42621</v>
      </c>
      <c r="M285" s="2" t="s">
        <v>1570</v>
      </c>
      <c r="N285" s="2" t="s">
        <v>2091</v>
      </c>
      <c r="O285" s="2" t="s">
        <v>1584</v>
      </c>
      <c r="P285" s="2" t="s">
        <v>1590</v>
      </c>
      <c r="Q285" s="2" t="s">
        <v>3817</v>
      </c>
      <c r="R285" s="2" t="s">
        <v>4162</v>
      </c>
      <c r="S285" s="2" t="s">
        <v>332</v>
      </c>
      <c r="T285" s="2" t="s">
        <v>333</v>
      </c>
      <c r="U285" s="2" t="s">
        <v>3332</v>
      </c>
      <c r="V285" s="2" t="s">
        <v>43</v>
      </c>
      <c r="W285" s="2" t="s">
        <v>42</v>
      </c>
      <c r="X285" s="2"/>
      <c r="Y285" s="4"/>
    </row>
    <row r="286" spans="1:25" x14ac:dyDescent="0.25">
      <c r="A286" s="2">
        <v>2016</v>
      </c>
      <c r="B286" s="2">
        <v>1186</v>
      </c>
      <c r="C286" s="2" t="s">
        <v>3428</v>
      </c>
      <c r="D286" s="2" t="s">
        <v>3429</v>
      </c>
      <c r="E286" s="2" t="s">
        <v>3430</v>
      </c>
      <c r="F286" s="2" t="s">
        <v>2648</v>
      </c>
      <c r="G286" s="2" t="s">
        <v>2649</v>
      </c>
      <c r="H286" s="2"/>
      <c r="I286" s="2" t="s">
        <v>815</v>
      </c>
      <c r="J286" s="2" t="s">
        <v>289</v>
      </c>
      <c r="K286" s="2" t="s">
        <v>3431</v>
      </c>
      <c r="L286" s="3">
        <v>42563</v>
      </c>
      <c r="M286" s="2" t="s">
        <v>4163</v>
      </c>
      <c r="N286" s="2" t="s">
        <v>1231</v>
      </c>
      <c r="O286" s="2" t="s">
        <v>2177</v>
      </c>
      <c r="P286" s="2" t="s">
        <v>4164</v>
      </c>
      <c r="Q286" s="2" t="s">
        <v>4165</v>
      </c>
      <c r="R286" s="2" t="s">
        <v>4166</v>
      </c>
      <c r="S286" s="2" t="s">
        <v>332</v>
      </c>
      <c r="T286" s="2" t="s">
        <v>333</v>
      </c>
      <c r="U286" s="2" t="s">
        <v>3332</v>
      </c>
      <c r="V286" s="2" t="s">
        <v>43</v>
      </c>
      <c r="W286" s="2" t="s">
        <v>42</v>
      </c>
      <c r="X286" s="2"/>
      <c r="Y286" s="4"/>
    </row>
    <row r="287" spans="1:25" x14ac:dyDescent="0.25">
      <c r="A287" s="2">
        <v>2014</v>
      </c>
      <c r="B287" s="2">
        <v>534</v>
      </c>
      <c r="C287" s="2" t="s">
        <v>1943</v>
      </c>
      <c r="D287" s="2" t="s">
        <v>1944</v>
      </c>
      <c r="E287" s="2" t="s">
        <v>1945</v>
      </c>
      <c r="F287" s="2" t="s">
        <v>486</v>
      </c>
      <c r="G287" s="2" t="s">
        <v>487</v>
      </c>
      <c r="H287" s="2"/>
      <c r="I287" s="2" t="s">
        <v>488</v>
      </c>
      <c r="J287" s="2" t="s">
        <v>291</v>
      </c>
      <c r="K287" s="2" t="s">
        <v>1946</v>
      </c>
      <c r="L287" s="3">
        <v>41992</v>
      </c>
      <c r="M287" s="2" t="s">
        <v>2390</v>
      </c>
      <c r="N287" s="2" t="s">
        <v>2310</v>
      </c>
      <c r="O287" s="2" t="s">
        <v>1948</v>
      </c>
      <c r="P287" s="2" t="s">
        <v>2311</v>
      </c>
      <c r="Q287" s="2" t="s">
        <v>2493</v>
      </c>
      <c r="R287" s="2" t="s">
        <v>2494</v>
      </c>
      <c r="S287" s="2" t="s">
        <v>332</v>
      </c>
      <c r="T287" s="2" t="s">
        <v>333</v>
      </c>
      <c r="U287" s="2" t="s">
        <v>41</v>
      </c>
      <c r="V287" s="2" t="s">
        <v>42</v>
      </c>
      <c r="W287" s="2" t="s">
        <v>43</v>
      </c>
      <c r="X287" s="2"/>
      <c r="Y287" s="4"/>
    </row>
    <row r="288" spans="1:25" x14ac:dyDescent="0.25">
      <c r="A288" s="2">
        <v>2016</v>
      </c>
      <c r="B288" s="2">
        <v>1187</v>
      </c>
      <c r="C288" s="2" t="s">
        <v>4167</v>
      </c>
      <c r="D288" s="2" t="s">
        <v>4168</v>
      </c>
      <c r="E288" s="2" t="s">
        <v>4169</v>
      </c>
      <c r="F288" s="2" t="s">
        <v>2648</v>
      </c>
      <c r="G288" s="2" t="s">
        <v>2649</v>
      </c>
      <c r="H288" s="2"/>
      <c r="I288" s="2" t="s">
        <v>489</v>
      </c>
      <c r="J288" s="2" t="s">
        <v>31</v>
      </c>
      <c r="K288" s="2" t="s">
        <v>4170</v>
      </c>
      <c r="L288" s="3">
        <v>42431</v>
      </c>
      <c r="M288" s="2" t="s">
        <v>4171</v>
      </c>
      <c r="N288" s="2" t="s">
        <v>2176</v>
      </c>
      <c r="O288" s="2" t="s">
        <v>35</v>
      </c>
      <c r="P288" s="2" t="s">
        <v>4172</v>
      </c>
      <c r="Q288" s="2" t="s">
        <v>4173</v>
      </c>
      <c r="R288" s="2" t="s">
        <v>2494</v>
      </c>
      <c r="S288" s="2" t="s">
        <v>2180</v>
      </c>
      <c r="T288" s="2" t="s">
        <v>333</v>
      </c>
      <c r="U288" s="2" t="s">
        <v>3332</v>
      </c>
      <c r="V288" s="2" t="s">
        <v>338</v>
      </c>
      <c r="W288" s="2" t="s">
        <v>42</v>
      </c>
      <c r="X288" s="2"/>
      <c r="Y288" s="4"/>
    </row>
    <row r="289" spans="1:25" x14ac:dyDescent="0.25">
      <c r="A289" s="2">
        <v>2016</v>
      </c>
      <c r="B289" s="2">
        <v>1188</v>
      </c>
      <c r="C289" s="2" t="s">
        <v>2321</v>
      </c>
      <c r="D289" s="2" t="s">
        <v>2322</v>
      </c>
      <c r="E289" s="2" t="s">
        <v>2323</v>
      </c>
      <c r="F289" s="2" t="s">
        <v>2324</v>
      </c>
      <c r="G289" s="2" t="s">
        <v>687</v>
      </c>
      <c r="H289" s="2"/>
      <c r="I289" s="2" t="s">
        <v>488</v>
      </c>
      <c r="J289" s="2" t="s">
        <v>347</v>
      </c>
      <c r="K289" s="2" t="s">
        <v>2537</v>
      </c>
      <c r="L289" s="3">
        <v>42474</v>
      </c>
      <c r="M289" s="2" t="s">
        <v>3998</v>
      </c>
      <c r="N289" s="2" t="s">
        <v>1688</v>
      </c>
      <c r="O289" s="2" t="s">
        <v>2900</v>
      </c>
      <c r="P289" s="2" t="s">
        <v>2241</v>
      </c>
      <c r="Q289" s="2" t="s">
        <v>4174</v>
      </c>
      <c r="R289" s="2" t="s">
        <v>2494</v>
      </c>
      <c r="S289" s="2" t="s">
        <v>332</v>
      </c>
      <c r="T289" s="2" t="s">
        <v>333</v>
      </c>
      <c r="U289" s="2" t="s">
        <v>3332</v>
      </c>
      <c r="V289" s="2" t="s">
        <v>338</v>
      </c>
      <c r="W289" s="2" t="s">
        <v>42</v>
      </c>
      <c r="X289" s="2" t="s">
        <v>4000</v>
      </c>
      <c r="Y289" s="4"/>
    </row>
    <row r="290" spans="1:25" x14ac:dyDescent="0.25">
      <c r="A290" s="2">
        <v>2016</v>
      </c>
      <c r="B290" s="2">
        <v>1200</v>
      </c>
      <c r="C290" s="2" t="s">
        <v>3586</v>
      </c>
      <c r="D290" s="2" t="s">
        <v>3587</v>
      </c>
      <c r="E290" s="2" t="s">
        <v>3588</v>
      </c>
      <c r="F290" s="2" t="s">
        <v>486</v>
      </c>
      <c r="G290" s="2" t="s">
        <v>487</v>
      </c>
      <c r="H290" s="2"/>
      <c r="I290" s="2" t="s">
        <v>488</v>
      </c>
      <c r="J290" s="2" t="s">
        <v>394</v>
      </c>
      <c r="K290" s="2" t="s">
        <v>4179</v>
      </c>
      <c r="L290" s="3">
        <v>42425</v>
      </c>
      <c r="M290" s="2" t="s">
        <v>4180</v>
      </c>
      <c r="N290" s="2" t="s">
        <v>2176</v>
      </c>
      <c r="O290" s="2" t="s">
        <v>35</v>
      </c>
      <c r="P290" s="2" t="s">
        <v>2552</v>
      </c>
      <c r="Q290" s="2" t="s">
        <v>4181</v>
      </c>
      <c r="R290" s="2" t="s">
        <v>2494</v>
      </c>
      <c r="S290" s="2" t="s">
        <v>2180</v>
      </c>
      <c r="T290" s="2" t="s">
        <v>333</v>
      </c>
      <c r="U290" s="2" t="s">
        <v>3332</v>
      </c>
      <c r="V290" s="2" t="s">
        <v>43</v>
      </c>
      <c r="W290" s="2" t="s">
        <v>42</v>
      </c>
      <c r="X290" s="2"/>
      <c r="Y290" s="4"/>
    </row>
    <row r="291" spans="1:25" x14ac:dyDescent="0.25">
      <c r="A291" s="2">
        <v>2016</v>
      </c>
      <c r="B291" s="2">
        <v>1238</v>
      </c>
      <c r="C291" s="2" t="s">
        <v>3586</v>
      </c>
      <c r="D291" s="2" t="s">
        <v>3587</v>
      </c>
      <c r="E291" s="2" t="s">
        <v>3588</v>
      </c>
      <c r="F291" s="2" t="s">
        <v>486</v>
      </c>
      <c r="G291" s="2" t="s">
        <v>487</v>
      </c>
      <c r="H291" s="2"/>
      <c r="I291" s="2" t="s">
        <v>488</v>
      </c>
      <c r="J291" s="2" t="s">
        <v>347</v>
      </c>
      <c r="K291" s="2" t="s">
        <v>4179</v>
      </c>
      <c r="L291" s="3">
        <v>42426</v>
      </c>
      <c r="M291" s="2" t="s">
        <v>4182</v>
      </c>
      <c r="N291" s="2" t="s">
        <v>2176</v>
      </c>
      <c r="O291" s="2" t="s">
        <v>35</v>
      </c>
      <c r="P291" s="2" t="s">
        <v>2552</v>
      </c>
      <c r="Q291" s="2" t="s">
        <v>4183</v>
      </c>
      <c r="R291" s="2" t="s">
        <v>2494</v>
      </c>
      <c r="S291" s="2" t="s">
        <v>2180</v>
      </c>
      <c r="T291" s="2" t="s">
        <v>333</v>
      </c>
      <c r="U291" s="2" t="s">
        <v>3332</v>
      </c>
      <c r="V291" s="2" t="s">
        <v>43</v>
      </c>
      <c r="W291" s="2" t="s">
        <v>42</v>
      </c>
      <c r="X291" s="2"/>
      <c r="Y291" s="4"/>
    </row>
    <row r="292" spans="1:25" x14ac:dyDescent="0.25">
      <c r="A292" s="2">
        <v>2016</v>
      </c>
      <c r="B292" s="2">
        <v>1241</v>
      </c>
      <c r="C292" s="2" t="s">
        <v>4189</v>
      </c>
      <c r="D292" s="2" t="s">
        <v>4190</v>
      </c>
      <c r="E292" s="2" t="s">
        <v>4191</v>
      </c>
      <c r="F292" s="2" t="s">
        <v>3770</v>
      </c>
      <c r="G292" s="2" t="s">
        <v>3771</v>
      </c>
      <c r="H292" s="2"/>
      <c r="I292" s="2" t="s">
        <v>153</v>
      </c>
      <c r="J292" s="2" t="s">
        <v>31</v>
      </c>
      <c r="K292" s="2" t="s">
        <v>3898</v>
      </c>
      <c r="L292" s="3">
        <v>42423</v>
      </c>
      <c r="M292" s="2" t="s">
        <v>2689</v>
      </c>
      <c r="N292" s="2" t="s">
        <v>4192</v>
      </c>
      <c r="O292" s="2" t="s">
        <v>1675</v>
      </c>
      <c r="P292" s="2" t="s">
        <v>2241</v>
      </c>
      <c r="Q292" s="2" t="s">
        <v>4193</v>
      </c>
      <c r="R292" s="2" t="s">
        <v>2494</v>
      </c>
      <c r="S292" s="2" t="s">
        <v>861</v>
      </c>
      <c r="T292" s="2" t="s">
        <v>333</v>
      </c>
      <c r="U292" s="2" t="s">
        <v>3332</v>
      </c>
      <c r="V292" s="2" t="s">
        <v>43</v>
      </c>
      <c r="W292" s="2" t="s">
        <v>42</v>
      </c>
      <c r="X292" s="2"/>
      <c r="Y292" s="4"/>
    </row>
    <row r="293" spans="1:25" x14ac:dyDescent="0.25">
      <c r="A293" s="2">
        <v>2016</v>
      </c>
      <c r="B293" s="2">
        <v>1244</v>
      </c>
      <c r="C293" s="2" t="s">
        <v>3949</v>
      </c>
      <c r="D293" s="2" t="s">
        <v>3950</v>
      </c>
      <c r="E293" s="2" t="s">
        <v>3951</v>
      </c>
      <c r="F293" s="2" t="s">
        <v>3779</v>
      </c>
      <c r="G293" s="2" t="s">
        <v>3952</v>
      </c>
      <c r="H293" s="2"/>
      <c r="I293" s="2" t="s">
        <v>815</v>
      </c>
      <c r="J293" s="2" t="s">
        <v>340</v>
      </c>
      <c r="K293" s="2" t="s">
        <v>3953</v>
      </c>
      <c r="L293" s="3">
        <v>42613</v>
      </c>
      <c r="M293" s="2" t="s">
        <v>3954</v>
      </c>
      <c r="N293" s="2" t="s">
        <v>1231</v>
      </c>
      <c r="O293" s="2" t="s">
        <v>35</v>
      </c>
      <c r="P293" s="2" t="s">
        <v>2241</v>
      </c>
      <c r="Q293" s="2" t="s">
        <v>4196</v>
      </c>
      <c r="R293" s="2" t="s">
        <v>2494</v>
      </c>
      <c r="S293" s="2" t="s">
        <v>332</v>
      </c>
      <c r="T293" s="2" t="s">
        <v>333</v>
      </c>
      <c r="U293" s="2" t="s">
        <v>3332</v>
      </c>
      <c r="V293" s="2" t="s">
        <v>43</v>
      </c>
      <c r="W293" s="2" t="s">
        <v>42</v>
      </c>
      <c r="X293" s="2"/>
      <c r="Y293" s="4"/>
    </row>
    <row r="294" spans="1:25" x14ac:dyDescent="0.25">
      <c r="A294" s="2">
        <v>2016</v>
      </c>
      <c r="B294" s="2">
        <v>1261</v>
      </c>
      <c r="C294" s="2" t="s">
        <v>3782</v>
      </c>
      <c r="D294" s="2" t="s">
        <v>3783</v>
      </c>
      <c r="E294" s="2" t="s">
        <v>3784</v>
      </c>
      <c r="F294" s="2" t="s">
        <v>2648</v>
      </c>
      <c r="G294" s="2" t="s">
        <v>2649</v>
      </c>
      <c r="H294" s="2"/>
      <c r="I294" s="2" t="s">
        <v>815</v>
      </c>
      <c r="J294" s="2" t="s">
        <v>203</v>
      </c>
      <c r="K294" s="2" t="s">
        <v>3785</v>
      </c>
      <c r="L294" s="3">
        <v>42397</v>
      </c>
      <c r="M294" s="2" t="s">
        <v>3786</v>
      </c>
      <c r="N294" s="2" t="s">
        <v>3787</v>
      </c>
      <c r="O294" s="2" t="s">
        <v>35</v>
      </c>
      <c r="P294" s="2" t="s">
        <v>3774</v>
      </c>
      <c r="Q294" s="2" t="s">
        <v>4209</v>
      </c>
      <c r="R294" s="2" t="s">
        <v>2494</v>
      </c>
      <c r="S294" s="2" t="s">
        <v>861</v>
      </c>
      <c r="T294" s="2" t="s">
        <v>333</v>
      </c>
      <c r="U294" s="2" t="s">
        <v>3332</v>
      </c>
      <c r="V294" s="2" t="s">
        <v>43</v>
      </c>
      <c r="W294" s="2" t="s">
        <v>42</v>
      </c>
      <c r="X294" s="2"/>
      <c r="Y294" s="4"/>
    </row>
    <row r="295" spans="1:25" x14ac:dyDescent="0.25">
      <c r="A295" s="2">
        <v>2016</v>
      </c>
      <c r="B295" s="2">
        <v>1263</v>
      </c>
      <c r="C295" s="2" t="s">
        <v>4047</v>
      </c>
      <c r="D295" s="2" t="s">
        <v>4048</v>
      </c>
      <c r="E295" s="2" t="s">
        <v>4049</v>
      </c>
      <c r="F295" s="2" t="s">
        <v>1080</v>
      </c>
      <c r="G295" s="2" t="s">
        <v>1081</v>
      </c>
      <c r="H295" s="2"/>
      <c r="I295" s="2" t="s">
        <v>815</v>
      </c>
      <c r="J295" s="2" t="s">
        <v>31</v>
      </c>
      <c r="K295" s="2" t="s">
        <v>4050</v>
      </c>
      <c r="L295" s="3">
        <v>42464</v>
      </c>
      <c r="M295" s="2" t="s">
        <v>780</v>
      </c>
      <c r="N295" s="2" t="s">
        <v>2091</v>
      </c>
      <c r="O295" s="2" t="s">
        <v>4210</v>
      </c>
      <c r="P295" s="2" t="s">
        <v>3359</v>
      </c>
      <c r="Q295" s="2" t="s">
        <v>4056</v>
      </c>
      <c r="R295" s="2" t="s">
        <v>2494</v>
      </c>
      <c r="S295" s="2" t="s">
        <v>861</v>
      </c>
      <c r="T295" s="2" t="s">
        <v>333</v>
      </c>
      <c r="U295" s="2" t="s">
        <v>3332</v>
      </c>
      <c r="V295" s="2" t="s">
        <v>43</v>
      </c>
      <c r="W295" s="2" t="s">
        <v>42</v>
      </c>
      <c r="X295" s="2" t="s">
        <v>4054</v>
      </c>
      <c r="Y295" s="4"/>
    </row>
    <row r="296" spans="1:25" x14ac:dyDescent="0.25">
      <c r="A296" s="2">
        <v>2016</v>
      </c>
      <c r="B296" s="2">
        <v>1267</v>
      </c>
      <c r="C296" s="2" t="s">
        <v>1564</v>
      </c>
      <c r="D296" s="2" t="s">
        <v>1565</v>
      </c>
      <c r="E296" s="2" t="s">
        <v>1566</v>
      </c>
      <c r="F296" s="2" t="s">
        <v>1567</v>
      </c>
      <c r="G296" s="2" t="s">
        <v>1568</v>
      </c>
      <c r="H296" s="2"/>
      <c r="I296" s="2" t="s">
        <v>393</v>
      </c>
      <c r="J296" s="2" t="s">
        <v>289</v>
      </c>
      <c r="K296" s="2" t="s">
        <v>1569</v>
      </c>
      <c r="L296" s="3">
        <v>42621</v>
      </c>
      <c r="M296" s="2" t="s">
        <v>1570</v>
      </c>
      <c r="N296" s="2" t="s">
        <v>2091</v>
      </c>
      <c r="O296" s="2" t="s">
        <v>1571</v>
      </c>
      <c r="P296" s="2" t="s">
        <v>1575</v>
      </c>
      <c r="Q296" s="2" t="s">
        <v>3814</v>
      </c>
      <c r="R296" s="2" t="s">
        <v>4214</v>
      </c>
      <c r="S296" s="2" t="s">
        <v>332</v>
      </c>
      <c r="T296" s="2" t="s">
        <v>333</v>
      </c>
      <c r="U296" s="2" t="s">
        <v>3332</v>
      </c>
      <c r="V296" s="2" t="s">
        <v>43</v>
      </c>
      <c r="W296" s="2" t="s">
        <v>42</v>
      </c>
      <c r="X296" s="2"/>
      <c r="Y296" s="4"/>
    </row>
    <row r="297" spans="1:25" x14ac:dyDescent="0.25">
      <c r="A297" s="2">
        <v>2015</v>
      </c>
      <c r="B297" s="2">
        <v>523</v>
      </c>
      <c r="C297" s="2" t="s">
        <v>1641</v>
      </c>
      <c r="D297" s="2" t="s">
        <v>1642</v>
      </c>
      <c r="E297" s="2" t="s">
        <v>1643</v>
      </c>
      <c r="F297" s="2" t="s">
        <v>868</v>
      </c>
      <c r="G297" s="2" t="s">
        <v>869</v>
      </c>
      <c r="H297" s="2"/>
      <c r="I297" s="2" t="s">
        <v>393</v>
      </c>
      <c r="J297" s="2" t="s">
        <v>346</v>
      </c>
      <c r="K297" s="2" t="s">
        <v>1712</v>
      </c>
      <c r="L297" s="3">
        <v>42024</v>
      </c>
      <c r="M297" s="2" t="s">
        <v>1645</v>
      </c>
      <c r="N297" s="2" t="s">
        <v>1231</v>
      </c>
      <c r="O297" s="2" t="s">
        <v>1664</v>
      </c>
      <c r="P297" s="2" t="s">
        <v>3503</v>
      </c>
      <c r="Q297" s="2" t="s">
        <v>3422</v>
      </c>
      <c r="R297" s="2" t="s">
        <v>3531</v>
      </c>
      <c r="S297" s="2" t="s">
        <v>332</v>
      </c>
      <c r="T297" s="2" t="s">
        <v>333</v>
      </c>
      <c r="U297" s="2" t="s">
        <v>3332</v>
      </c>
      <c r="V297" s="2" t="s">
        <v>42</v>
      </c>
      <c r="W297" s="2" t="s">
        <v>43</v>
      </c>
      <c r="X297" s="2" t="s">
        <v>3339</v>
      </c>
      <c r="Y297" s="4"/>
    </row>
    <row r="298" spans="1:25" x14ac:dyDescent="0.25">
      <c r="A298" s="2">
        <v>2015</v>
      </c>
      <c r="B298" s="2">
        <v>524</v>
      </c>
      <c r="C298" s="2" t="s">
        <v>1641</v>
      </c>
      <c r="D298" s="2" t="s">
        <v>1642</v>
      </c>
      <c r="E298" s="2" t="s">
        <v>1643</v>
      </c>
      <c r="F298" s="2" t="s">
        <v>868</v>
      </c>
      <c r="G298" s="2" t="s">
        <v>869</v>
      </c>
      <c r="H298" s="2"/>
      <c r="I298" s="2" t="s">
        <v>393</v>
      </c>
      <c r="J298" s="2" t="s">
        <v>346</v>
      </c>
      <c r="K298" s="2" t="s">
        <v>1712</v>
      </c>
      <c r="L298" s="3">
        <v>42025</v>
      </c>
      <c r="M298" s="2" t="s">
        <v>1645</v>
      </c>
      <c r="N298" s="2" t="s">
        <v>1231</v>
      </c>
      <c r="O298" s="2" t="s">
        <v>1664</v>
      </c>
      <c r="P298" s="2" t="s">
        <v>3503</v>
      </c>
      <c r="Q298" s="2" t="s">
        <v>3422</v>
      </c>
      <c r="R298" s="2" t="s">
        <v>3531</v>
      </c>
      <c r="S298" s="2" t="s">
        <v>332</v>
      </c>
      <c r="T298" s="2" t="s">
        <v>333</v>
      </c>
      <c r="U298" s="2" t="s">
        <v>3332</v>
      </c>
      <c r="V298" s="2" t="s">
        <v>42</v>
      </c>
      <c r="W298" s="2" t="s">
        <v>43</v>
      </c>
      <c r="X298" s="2" t="s">
        <v>3339</v>
      </c>
      <c r="Y298" s="4"/>
    </row>
    <row r="299" spans="1:25" x14ac:dyDescent="0.25">
      <c r="A299" s="2">
        <v>2015</v>
      </c>
      <c r="B299" s="2">
        <v>525</v>
      </c>
      <c r="C299" s="2" t="s">
        <v>1641</v>
      </c>
      <c r="D299" s="2" t="s">
        <v>1642</v>
      </c>
      <c r="E299" s="2" t="s">
        <v>1643</v>
      </c>
      <c r="F299" s="2" t="s">
        <v>868</v>
      </c>
      <c r="G299" s="2" t="s">
        <v>869</v>
      </c>
      <c r="H299" s="2"/>
      <c r="I299" s="2" t="s">
        <v>393</v>
      </c>
      <c r="J299" s="2" t="s">
        <v>346</v>
      </c>
      <c r="K299" s="2" t="s">
        <v>1712</v>
      </c>
      <c r="L299" s="3">
        <v>42026</v>
      </c>
      <c r="M299" s="2" t="s">
        <v>1645</v>
      </c>
      <c r="N299" s="2" t="s">
        <v>1231</v>
      </c>
      <c r="O299" s="2" t="s">
        <v>1664</v>
      </c>
      <c r="P299" s="2" t="s">
        <v>3503</v>
      </c>
      <c r="Q299" s="2" t="s">
        <v>3422</v>
      </c>
      <c r="R299" s="2" t="s">
        <v>3531</v>
      </c>
      <c r="S299" s="2" t="s">
        <v>332</v>
      </c>
      <c r="T299" s="2" t="s">
        <v>333</v>
      </c>
      <c r="U299" s="2" t="s">
        <v>3332</v>
      </c>
      <c r="V299" s="2" t="s">
        <v>42</v>
      </c>
      <c r="W299" s="2" t="s">
        <v>43</v>
      </c>
      <c r="X299" s="2" t="s">
        <v>3339</v>
      </c>
      <c r="Y299" s="4"/>
    </row>
    <row r="300" spans="1:25" x14ac:dyDescent="0.25">
      <c r="A300" s="2">
        <v>2016</v>
      </c>
      <c r="B300" s="2">
        <v>1269</v>
      </c>
      <c r="C300" s="2" t="s">
        <v>1641</v>
      </c>
      <c r="D300" s="2" t="s">
        <v>1642</v>
      </c>
      <c r="E300" s="2" t="s">
        <v>1643</v>
      </c>
      <c r="F300" s="2" t="s">
        <v>868</v>
      </c>
      <c r="G300" s="2" t="s">
        <v>869</v>
      </c>
      <c r="H300" s="2"/>
      <c r="I300" s="2" t="s">
        <v>393</v>
      </c>
      <c r="J300" s="2" t="s">
        <v>289</v>
      </c>
      <c r="K300" s="2" t="s">
        <v>1668</v>
      </c>
      <c r="L300" s="3">
        <v>42376</v>
      </c>
      <c r="M300" s="2" t="s">
        <v>1645</v>
      </c>
      <c r="N300" s="2" t="s">
        <v>1231</v>
      </c>
      <c r="O300" s="2" t="s">
        <v>1664</v>
      </c>
      <c r="P300" s="2" t="s">
        <v>3503</v>
      </c>
      <c r="Q300" s="2" t="s">
        <v>3868</v>
      </c>
      <c r="R300" s="2" t="s">
        <v>3531</v>
      </c>
      <c r="S300" s="2" t="s">
        <v>332</v>
      </c>
      <c r="T300" s="2" t="s">
        <v>333</v>
      </c>
      <c r="U300" s="2" t="s">
        <v>3332</v>
      </c>
      <c r="V300" s="2" t="s">
        <v>43</v>
      </c>
      <c r="W300" s="2" t="s">
        <v>42</v>
      </c>
      <c r="X300" s="2"/>
      <c r="Y300" s="4"/>
    </row>
    <row r="301" spans="1:25" hidden="1" x14ac:dyDescent="0.25">
      <c r="A301" s="2">
        <v>2013</v>
      </c>
      <c r="B301" s="2">
        <v>1196</v>
      </c>
      <c r="C301" s="2" t="s">
        <v>1975</v>
      </c>
      <c r="D301" s="2" t="s">
        <v>1976</v>
      </c>
      <c r="E301" s="2" t="s">
        <v>1977</v>
      </c>
      <c r="F301" s="2" t="s">
        <v>486</v>
      </c>
      <c r="G301" s="2" t="s">
        <v>487</v>
      </c>
      <c r="H301" s="2"/>
      <c r="I301" s="2" t="s">
        <v>488</v>
      </c>
      <c r="J301" s="2" t="s">
        <v>203</v>
      </c>
      <c r="K301" s="2" t="s">
        <v>1988</v>
      </c>
      <c r="L301" s="3">
        <v>41620</v>
      </c>
      <c r="M301" s="2" t="s">
        <v>1982</v>
      </c>
      <c r="N301" s="2" t="s">
        <v>1978</v>
      </c>
      <c r="O301" s="2" t="s">
        <v>1664</v>
      </c>
      <c r="P301" s="2" t="s">
        <v>1018</v>
      </c>
      <c r="Q301" s="2" t="s">
        <v>1989</v>
      </c>
      <c r="R301" s="2" t="s">
        <v>541</v>
      </c>
      <c r="S301" s="2" t="s">
        <v>332</v>
      </c>
      <c r="T301" s="2" t="s">
        <v>333</v>
      </c>
      <c r="U301" s="2" t="s">
        <v>41</v>
      </c>
      <c r="V301" s="2" t="s">
        <v>42</v>
      </c>
      <c r="W301" s="2" t="s">
        <v>43</v>
      </c>
      <c r="X301" s="2"/>
      <c r="Y301" s="4"/>
    </row>
    <row r="302" spans="1:25" x14ac:dyDescent="0.25">
      <c r="A302" s="2">
        <v>2014</v>
      </c>
      <c r="B302" s="2">
        <v>536</v>
      </c>
      <c r="C302" s="2" t="s">
        <v>2366</v>
      </c>
      <c r="D302" s="2" t="s">
        <v>2367</v>
      </c>
      <c r="E302" s="2" t="s">
        <v>2368</v>
      </c>
      <c r="F302" s="2" t="s">
        <v>2324</v>
      </c>
      <c r="G302" s="2" t="s">
        <v>687</v>
      </c>
      <c r="H302" s="2"/>
      <c r="I302" s="2" t="s">
        <v>488</v>
      </c>
      <c r="J302" s="2" t="s">
        <v>31</v>
      </c>
      <c r="K302" s="2" t="s">
        <v>2497</v>
      </c>
      <c r="L302" s="3">
        <v>41738</v>
      </c>
      <c r="M302" s="2" t="s">
        <v>2498</v>
      </c>
      <c r="N302" s="2" t="s">
        <v>1892</v>
      </c>
      <c r="O302" s="2" t="s">
        <v>2327</v>
      </c>
      <c r="P302" s="2" t="s">
        <v>2241</v>
      </c>
      <c r="Q302" s="2" t="s">
        <v>2499</v>
      </c>
      <c r="R302" s="2" t="s">
        <v>2500</v>
      </c>
      <c r="S302" s="2" t="s">
        <v>332</v>
      </c>
      <c r="T302" s="2" t="s">
        <v>333</v>
      </c>
      <c r="U302" s="2" t="s">
        <v>41</v>
      </c>
      <c r="V302" s="2" t="s">
        <v>42</v>
      </c>
      <c r="W302" s="2" t="s">
        <v>43</v>
      </c>
      <c r="X302" s="2"/>
      <c r="Y302" s="4"/>
    </row>
    <row r="303" spans="1:25" x14ac:dyDescent="0.25">
      <c r="A303" s="2">
        <v>2016</v>
      </c>
      <c r="B303" s="2">
        <v>1273</v>
      </c>
      <c r="C303" s="2" t="s">
        <v>3776</v>
      </c>
      <c r="D303" s="2" t="s">
        <v>3777</v>
      </c>
      <c r="E303" s="2" t="s">
        <v>3778</v>
      </c>
      <c r="F303" s="2" t="s">
        <v>3779</v>
      </c>
      <c r="G303" s="2" t="s">
        <v>1081</v>
      </c>
      <c r="H303" s="2"/>
      <c r="I303" s="2" t="s">
        <v>153</v>
      </c>
      <c r="J303" s="2" t="s">
        <v>206</v>
      </c>
      <c r="K303" s="2" t="s">
        <v>3780</v>
      </c>
      <c r="L303" s="3">
        <v>42543</v>
      </c>
      <c r="M303" s="2" t="s">
        <v>3781</v>
      </c>
      <c r="N303" s="2" t="s">
        <v>1231</v>
      </c>
      <c r="O303" s="2" t="s">
        <v>35</v>
      </c>
      <c r="P303" s="2" t="s">
        <v>1797</v>
      </c>
      <c r="Q303" s="2" t="s">
        <v>35</v>
      </c>
      <c r="R303" s="2" t="s">
        <v>2500</v>
      </c>
      <c r="S303" s="2" t="s">
        <v>332</v>
      </c>
      <c r="T303" s="2" t="s">
        <v>333</v>
      </c>
      <c r="U303" s="2" t="s">
        <v>3332</v>
      </c>
      <c r="V303" s="2" t="s">
        <v>338</v>
      </c>
      <c r="W303" s="2" t="s">
        <v>42</v>
      </c>
      <c r="X303" s="2"/>
      <c r="Y303" s="4"/>
    </row>
    <row r="304" spans="1:25" x14ac:dyDescent="0.25">
      <c r="A304" s="2">
        <v>2016</v>
      </c>
      <c r="B304" s="2">
        <v>1276</v>
      </c>
      <c r="C304" s="2" t="s">
        <v>2301</v>
      </c>
      <c r="D304" s="2" t="s">
        <v>2302</v>
      </c>
      <c r="E304" s="2" t="s">
        <v>2303</v>
      </c>
      <c r="F304" s="2" t="s">
        <v>1080</v>
      </c>
      <c r="G304" s="2" t="s">
        <v>1081</v>
      </c>
      <c r="H304" s="2"/>
      <c r="I304" s="2" t="s">
        <v>815</v>
      </c>
      <c r="J304" s="2" t="s">
        <v>31</v>
      </c>
      <c r="K304" s="2" t="s">
        <v>2395</v>
      </c>
      <c r="L304" s="3">
        <v>42446</v>
      </c>
      <c r="M304" s="2" t="s">
        <v>3463</v>
      </c>
      <c r="N304" s="2" t="s">
        <v>3399</v>
      </c>
      <c r="O304" s="2" t="s">
        <v>3464</v>
      </c>
      <c r="P304" s="2" t="s">
        <v>2311</v>
      </c>
      <c r="Q304" s="2" t="s">
        <v>4046</v>
      </c>
      <c r="R304" s="2" t="s">
        <v>2500</v>
      </c>
      <c r="S304" s="2" t="s">
        <v>332</v>
      </c>
      <c r="T304" s="2" t="s">
        <v>333</v>
      </c>
      <c r="U304" s="2" t="s">
        <v>3332</v>
      </c>
      <c r="V304" s="2" t="s">
        <v>43</v>
      </c>
      <c r="W304" s="2" t="s">
        <v>42</v>
      </c>
      <c r="X304" s="2"/>
      <c r="Y304" s="4"/>
    </row>
    <row r="305" spans="1:25" hidden="1" x14ac:dyDescent="0.25">
      <c r="A305" s="2">
        <v>2016</v>
      </c>
      <c r="B305" s="2">
        <v>1282</v>
      </c>
      <c r="C305" s="2" t="s">
        <v>2171</v>
      </c>
      <c r="D305" s="2" t="s">
        <v>2172</v>
      </c>
      <c r="E305" s="2" t="s">
        <v>2173</v>
      </c>
      <c r="F305" s="2" t="s">
        <v>1062</v>
      </c>
      <c r="G305" s="2" t="s">
        <v>1063</v>
      </c>
      <c r="H305" s="2"/>
      <c r="I305" s="2" t="s">
        <v>153</v>
      </c>
      <c r="J305" s="2" t="s">
        <v>203</v>
      </c>
      <c r="K305" s="2" t="s">
        <v>2174</v>
      </c>
      <c r="L305" s="3">
        <v>42438</v>
      </c>
      <c r="M305" s="2" t="s">
        <v>4233</v>
      </c>
      <c r="N305" s="2" t="s">
        <v>2176</v>
      </c>
      <c r="O305" s="2" t="s">
        <v>35</v>
      </c>
      <c r="P305" s="2" t="s">
        <v>859</v>
      </c>
      <c r="Q305" s="2" t="s">
        <v>4234</v>
      </c>
      <c r="R305" s="2" t="s">
        <v>618</v>
      </c>
      <c r="S305" s="2" t="s">
        <v>2180</v>
      </c>
      <c r="T305" s="2" t="s">
        <v>333</v>
      </c>
      <c r="U305" s="2" t="s">
        <v>3332</v>
      </c>
      <c r="V305" s="2" t="s">
        <v>43</v>
      </c>
      <c r="W305" s="2" t="s">
        <v>42</v>
      </c>
      <c r="X305" s="2"/>
      <c r="Y305" s="4"/>
    </row>
    <row r="306" spans="1:25" hidden="1" x14ac:dyDescent="0.25">
      <c r="A306" s="2">
        <v>2013</v>
      </c>
      <c r="B306" s="2">
        <v>668</v>
      </c>
      <c r="C306" s="2" t="s">
        <v>873</v>
      </c>
      <c r="D306" s="2" t="s">
        <v>874</v>
      </c>
      <c r="E306" s="2" t="s">
        <v>875</v>
      </c>
      <c r="F306" s="2" t="s">
        <v>876</v>
      </c>
      <c r="G306" s="2" t="s">
        <v>877</v>
      </c>
      <c r="H306" s="2"/>
      <c r="I306" s="2" t="s">
        <v>409</v>
      </c>
      <c r="J306" s="2" t="s">
        <v>310</v>
      </c>
      <c r="K306" s="2" t="s">
        <v>878</v>
      </c>
      <c r="L306" s="3">
        <v>41436</v>
      </c>
      <c r="M306" s="2" t="s">
        <v>1809</v>
      </c>
      <c r="N306" s="2" t="s">
        <v>799</v>
      </c>
      <c r="O306" s="2" t="s">
        <v>1810</v>
      </c>
      <c r="P306" s="2" t="s">
        <v>1811</v>
      </c>
      <c r="Q306" s="2" t="s">
        <v>1812</v>
      </c>
      <c r="R306" s="2" t="s">
        <v>1813</v>
      </c>
      <c r="S306" s="2" t="s">
        <v>332</v>
      </c>
      <c r="T306" s="2" t="s">
        <v>333</v>
      </c>
      <c r="U306" s="2" t="s">
        <v>41</v>
      </c>
      <c r="V306" s="2" t="s">
        <v>42</v>
      </c>
      <c r="W306" s="2" t="s">
        <v>43</v>
      </c>
      <c r="X306" s="2"/>
      <c r="Y306" s="4"/>
    </row>
    <row r="307" spans="1:25" x14ac:dyDescent="0.25">
      <c r="A307" s="2">
        <v>2016</v>
      </c>
      <c r="B307" s="2">
        <v>1287</v>
      </c>
      <c r="C307" s="2" t="s">
        <v>3428</v>
      </c>
      <c r="D307" s="2" t="s">
        <v>3429</v>
      </c>
      <c r="E307" s="2" t="s">
        <v>3430</v>
      </c>
      <c r="F307" s="2" t="s">
        <v>2648</v>
      </c>
      <c r="G307" s="2" t="s">
        <v>2649</v>
      </c>
      <c r="H307" s="2"/>
      <c r="I307" s="2" t="s">
        <v>815</v>
      </c>
      <c r="J307" s="2" t="s">
        <v>50</v>
      </c>
      <c r="K307" s="2" t="s">
        <v>3431</v>
      </c>
      <c r="L307" s="3">
        <v>42562</v>
      </c>
      <c r="M307" s="2" t="s">
        <v>4025</v>
      </c>
      <c r="N307" s="2" t="s">
        <v>1231</v>
      </c>
      <c r="O307" s="2" t="s">
        <v>2177</v>
      </c>
      <c r="P307" s="2" t="s">
        <v>2241</v>
      </c>
      <c r="Q307" s="2" t="s">
        <v>4235</v>
      </c>
      <c r="R307" s="2" t="s">
        <v>4236</v>
      </c>
      <c r="S307" s="2" t="s">
        <v>332</v>
      </c>
      <c r="T307" s="2" t="s">
        <v>333</v>
      </c>
      <c r="U307" s="2" t="s">
        <v>3332</v>
      </c>
      <c r="V307" s="2" t="s">
        <v>43</v>
      </c>
      <c r="W307" s="2" t="s">
        <v>42</v>
      </c>
      <c r="X307" s="2"/>
      <c r="Y307" s="4"/>
    </row>
    <row r="308" spans="1:25" x14ac:dyDescent="0.25">
      <c r="A308" s="2">
        <v>2015</v>
      </c>
      <c r="B308" s="2">
        <v>526</v>
      </c>
      <c r="C308" s="2" t="s">
        <v>3532</v>
      </c>
      <c r="D308" s="2" t="s">
        <v>3533</v>
      </c>
      <c r="E308" s="2" t="s">
        <v>3534</v>
      </c>
      <c r="F308" s="2" t="s">
        <v>3437</v>
      </c>
      <c r="G308" s="2" t="s">
        <v>687</v>
      </c>
      <c r="H308" s="2"/>
      <c r="I308" s="2" t="s">
        <v>489</v>
      </c>
      <c r="J308" s="2" t="s">
        <v>31</v>
      </c>
      <c r="K308" s="2" t="s">
        <v>2667</v>
      </c>
      <c r="L308" s="3">
        <v>42083</v>
      </c>
      <c r="M308" s="2" t="s">
        <v>780</v>
      </c>
      <c r="N308" s="2" t="s">
        <v>2153</v>
      </c>
      <c r="O308" s="2" t="s">
        <v>3438</v>
      </c>
      <c r="P308" s="2" t="s">
        <v>2241</v>
      </c>
      <c r="Q308" s="2" t="s">
        <v>3438</v>
      </c>
      <c r="R308" s="2" t="s">
        <v>3535</v>
      </c>
      <c r="S308" s="2" t="s">
        <v>2180</v>
      </c>
      <c r="T308" s="2" t="s">
        <v>333</v>
      </c>
      <c r="U308" s="2" t="s">
        <v>3332</v>
      </c>
      <c r="V308" s="2" t="s">
        <v>42</v>
      </c>
      <c r="W308" s="2" t="s">
        <v>43</v>
      </c>
      <c r="X308" s="2"/>
      <c r="Y308" s="4"/>
    </row>
    <row r="309" spans="1:25" x14ac:dyDescent="0.25">
      <c r="A309" s="2">
        <v>2014</v>
      </c>
      <c r="B309" s="2">
        <v>542</v>
      </c>
      <c r="C309" s="2" t="s">
        <v>2507</v>
      </c>
      <c r="D309" s="2" t="s">
        <v>2508</v>
      </c>
      <c r="E309" s="2" t="s">
        <v>2509</v>
      </c>
      <c r="F309" s="2" t="s">
        <v>2347</v>
      </c>
      <c r="G309" s="2" t="s">
        <v>2248</v>
      </c>
      <c r="H309" s="2"/>
      <c r="I309" s="2" t="s">
        <v>488</v>
      </c>
      <c r="J309" s="2" t="s">
        <v>31</v>
      </c>
      <c r="K309" s="2" t="s">
        <v>2510</v>
      </c>
      <c r="L309" s="3">
        <v>41827</v>
      </c>
      <c r="M309" s="2" t="s">
        <v>2267</v>
      </c>
      <c r="N309" s="2" t="s">
        <v>2511</v>
      </c>
      <c r="O309" s="2" t="s">
        <v>2512</v>
      </c>
      <c r="P309" s="2" t="s">
        <v>2350</v>
      </c>
      <c r="Q309" s="2" t="s">
        <v>2513</v>
      </c>
      <c r="R309" s="2" t="s">
        <v>2315</v>
      </c>
      <c r="S309" s="2" t="s">
        <v>332</v>
      </c>
      <c r="T309" s="2" t="s">
        <v>333</v>
      </c>
      <c r="U309" s="2" t="s">
        <v>41</v>
      </c>
      <c r="V309" s="2" t="s">
        <v>42</v>
      </c>
      <c r="W309" s="2" t="s">
        <v>43</v>
      </c>
      <c r="X309" s="2" t="s">
        <v>2514</v>
      </c>
      <c r="Y309" s="4"/>
    </row>
    <row r="310" spans="1:25" x14ac:dyDescent="0.25">
      <c r="A310" s="2">
        <v>2015</v>
      </c>
      <c r="B310" s="2">
        <v>527</v>
      </c>
      <c r="C310" s="2" t="s">
        <v>2366</v>
      </c>
      <c r="D310" s="2" t="s">
        <v>2367</v>
      </c>
      <c r="E310" s="2" t="s">
        <v>2368</v>
      </c>
      <c r="F310" s="2" t="s">
        <v>2324</v>
      </c>
      <c r="G310" s="2" t="s">
        <v>687</v>
      </c>
      <c r="H310" s="2"/>
      <c r="I310" s="2" t="s">
        <v>488</v>
      </c>
      <c r="J310" s="2" t="s">
        <v>50</v>
      </c>
      <c r="K310" s="2" t="s">
        <v>2325</v>
      </c>
      <c r="L310" s="3">
        <v>42150</v>
      </c>
      <c r="M310" s="2" t="s">
        <v>2326</v>
      </c>
      <c r="N310" s="2" t="s">
        <v>3387</v>
      </c>
      <c r="O310" s="2" t="s">
        <v>3452</v>
      </c>
      <c r="P310" s="2" t="s">
        <v>2241</v>
      </c>
      <c r="Q310" s="2" t="s">
        <v>3536</v>
      </c>
      <c r="R310" s="2" t="s">
        <v>2311</v>
      </c>
      <c r="S310" s="2" t="s">
        <v>332</v>
      </c>
      <c r="T310" s="2" t="s">
        <v>333</v>
      </c>
      <c r="U310" s="2" t="s">
        <v>3332</v>
      </c>
      <c r="V310" s="2" t="s">
        <v>42</v>
      </c>
      <c r="W310" s="2" t="s">
        <v>43</v>
      </c>
      <c r="X310" s="2"/>
      <c r="Y310" s="4"/>
    </row>
    <row r="311" spans="1:25" hidden="1" x14ac:dyDescent="0.25">
      <c r="A311" s="2">
        <v>2016</v>
      </c>
      <c r="B311" s="2">
        <v>1288</v>
      </c>
      <c r="C311" s="2" t="s">
        <v>3990</v>
      </c>
      <c r="D311" s="2" t="s">
        <v>3991</v>
      </c>
      <c r="E311" s="2" t="s">
        <v>3992</v>
      </c>
      <c r="F311" s="2" t="s">
        <v>486</v>
      </c>
      <c r="G311" s="2" t="s">
        <v>487</v>
      </c>
      <c r="H311" s="2"/>
      <c r="I311" s="2" t="s">
        <v>488</v>
      </c>
      <c r="J311" s="2" t="s">
        <v>31</v>
      </c>
      <c r="K311" s="2" t="s">
        <v>3993</v>
      </c>
      <c r="L311" s="3">
        <v>42509</v>
      </c>
      <c r="M311" s="2" t="s">
        <v>3887</v>
      </c>
      <c r="N311" s="2" t="s">
        <v>1892</v>
      </c>
      <c r="O311" s="2" t="s">
        <v>3418</v>
      </c>
      <c r="P311" s="2" t="s">
        <v>1502</v>
      </c>
      <c r="Q311" s="2" t="s">
        <v>4237</v>
      </c>
      <c r="R311" s="2" t="s">
        <v>802</v>
      </c>
      <c r="S311" s="2" t="s">
        <v>332</v>
      </c>
      <c r="T311" s="2" t="s">
        <v>333</v>
      </c>
      <c r="U311" s="2" t="s">
        <v>3332</v>
      </c>
      <c r="V311" s="2" t="s">
        <v>43</v>
      </c>
      <c r="W311" s="2" t="s">
        <v>42</v>
      </c>
      <c r="X311" s="2"/>
      <c r="Y311" s="4"/>
    </row>
    <row r="312" spans="1:25" x14ac:dyDescent="0.25">
      <c r="A312" s="2">
        <v>2016</v>
      </c>
      <c r="B312" s="2">
        <v>1294</v>
      </c>
      <c r="C312" s="2" t="s">
        <v>3428</v>
      </c>
      <c r="D312" s="2" t="s">
        <v>3429</v>
      </c>
      <c r="E312" s="2" t="s">
        <v>3430</v>
      </c>
      <c r="F312" s="2" t="s">
        <v>2648</v>
      </c>
      <c r="G312" s="2" t="s">
        <v>2649</v>
      </c>
      <c r="H312" s="2"/>
      <c r="I312" s="2" t="s">
        <v>815</v>
      </c>
      <c r="J312" s="2" t="s">
        <v>111</v>
      </c>
      <c r="K312" s="2" t="s">
        <v>3431</v>
      </c>
      <c r="L312" s="3">
        <v>42452</v>
      </c>
      <c r="M312" s="2" t="s">
        <v>4238</v>
      </c>
      <c r="N312" s="2" t="s">
        <v>4239</v>
      </c>
      <c r="O312" s="2" t="s">
        <v>35</v>
      </c>
      <c r="P312" s="2" t="s">
        <v>2241</v>
      </c>
      <c r="Q312" s="2" t="s">
        <v>4212</v>
      </c>
      <c r="R312" s="2" t="s">
        <v>4240</v>
      </c>
      <c r="S312" s="2" t="s">
        <v>2180</v>
      </c>
      <c r="T312" s="2" t="s">
        <v>333</v>
      </c>
      <c r="U312" s="2" t="s">
        <v>3332</v>
      </c>
      <c r="V312" s="2" t="s">
        <v>43</v>
      </c>
      <c r="W312" s="2" t="s">
        <v>42</v>
      </c>
      <c r="X312" s="2"/>
      <c r="Y312" s="4"/>
    </row>
    <row r="313" spans="1:25" x14ac:dyDescent="0.25">
      <c r="A313" s="2">
        <v>2016</v>
      </c>
      <c r="B313" s="2">
        <v>1295</v>
      </c>
      <c r="C313" s="2" t="s">
        <v>2567</v>
      </c>
      <c r="D313" s="2" t="s">
        <v>2568</v>
      </c>
      <c r="E313" s="2" t="s">
        <v>2569</v>
      </c>
      <c r="F313" s="2" t="s">
        <v>2570</v>
      </c>
      <c r="G313" s="2" t="s">
        <v>2571</v>
      </c>
      <c r="H313" s="2"/>
      <c r="I313" s="2" t="s">
        <v>815</v>
      </c>
      <c r="J313" s="2" t="s">
        <v>291</v>
      </c>
      <c r="K313" s="2" t="s">
        <v>2572</v>
      </c>
      <c r="L313" s="3">
        <v>42446</v>
      </c>
      <c r="M313" s="2" t="s">
        <v>4241</v>
      </c>
      <c r="N313" s="2" t="s">
        <v>1231</v>
      </c>
      <c r="O313" s="2" t="s">
        <v>35</v>
      </c>
      <c r="P313" s="2" t="s">
        <v>3359</v>
      </c>
      <c r="Q313" s="2" t="s">
        <v>4242</v>
      </c>
      <c r="R313" s="2" t="s">
        <v>4243</v>
      </c>
      <c r="S313" s="2" t="s">
        <v>332</v>
      </c>
      <c r="T313" s="2" t="s">
        <v>333</v>
      </c>
      <c r="U313" s="2" t="s">
        <v>3332</v>
      </c>
      <c r="V313" s="2" t="s">
        <v>43</v>
      </c>
      <c r="W313" s="2" t="s">
        <v>42</v>
      </c>
      <c r="X313" s="2"/>
      <c r="Y313" s="4"/>
    </row>
    <row r="314" spans="1:25" hidden="1" x14ac:dyDescent="0.25">
      <c r="A314" s="2">
        <v>2016</v>
      </c>
      <c r="B314" s="2">
        <v>1296</v>
      </c>
      <c r="C314" s="2" t="s">
        <v>2171</v>
      </c>
      <c r="D314" s="2" t="s">
        <v>2172</v>
      </c>
      <c r="E314" s="2" t="s">
        <v>2173</v>
      </c>
      <c r="F314" s="2" t="s">
        <v>1062</v>
      </c>
      <c r="G314" s="2" t="s">
        <v>1063</v>
      </c>
      <c r="H314" s="2"/>
      <c r="I314" s="2" t="s">
        <v>153</v>
      </c>
      <c r="J314" s="2" t="s">
        <v>293</v>
      </c>
      <c r="K314" s="2" t="s">
        <v>2174</v>
      </c>
      <c r="L314" s="3">
        <v>42565</v>
      </c>
      <c r="M314" s="2" t="s">
        <v>3840</v>
      </c>
      <c r="N314" s="2" t="s">
        <v>1231</v>
      </c>
      <c r="O314" s="2" t="s">
        <v>35</v>
      </c>
      <c r="P314" s="2" t="s">
        <v>859</v>
      </c>
      <c r="Q314" s="2" t="s">
        <v>35</v>
      </c>
      <c r="R314" s="2" t="s">
        <v>691</v>
      </c>
      <c r="S314" s="2" t="s">
        <v>332</v>
      </c>
      <c r="T314" s="2" t="s">
        <v>333</v>
      </c>
      <c r="U314" s="2" t="s">
        <v>3332</v>
      </c>
      <c r="V314" s="2" t="s">
        <v>43</v>
      </c>
      <c r="W314" s="2" t="s">
        <v>42</v>
      </c>
      <c r="X314" s="2"/>
      <c r="Y314" s="4"/>
    </row>
    <row r="315" spans="1:25" x14ac:dyDescent="0.25">
      <c r="A315" s="2">
        <v>2016</v>
      </c>
      <c r="B315" s="2">
        <v>1303</v>
      </c>
      <c r="C315" s="2" t="s">
        <v>1641</v>
      </c>
      <c r="D315" s="2" t="s">
        <v>1642</v>
      </c>
      <c r="E315" s="2" t="s">
        <v>1643</v>
      </c>
      <c r="F315" s="2" t="s">
        <v>868</v>
      </c>
      <c r="G315" s="2" t="s">
        <v>869</v>
      </c>
      <c r="H315" s="2"/>
      <c r="I315" s="2" t="s">
        <v>393</v>
      </c>
      <c r="J315" s="2" t="s">
        <v>291</v>
      </c>
      <c r="K315" s="2" t="s">
        <v>1668</v>
      </c>
      <c r="L315" s="3">
        <v>42376</v>
      </c>
      <c r="M315" s="2" t="s">
        <v>1645</v>
      </c>
      <c r="N315" s="2" t="s">
        <v>1231</v>
      </c>
      <c r="O315" s="2" t="s">
        <v>1664</v>
      </c>
      <c r="P315" s="2" t="s">
        <v>3503</v>
      </c>
      <c r="Q315" s="2" t="s">
        <v>3870</v>
      </c>
      <c r="R315" s="2" t="s">
        <v>4244</v>
      </c>
      <c r="S315" s="2" t="s">
        <v>332</v>
      </c>
      <c r="T315" s="2" t="s">
        <v>333</v>
      </c>
      <c r="U315" s="2" t="s">
        <v>3332</v>
      </c>
      <c r="V315" s="2" t="s">
        <v>43</v>
      </c>
      <c r="W315" s="2" t="s">
        <v>42</v>
      </c>
      <c r="X315" s="2"/>
      <c r="Y315" s="4"/>
    </row>
    <row r="316" spans="1:25" x14ac:dyDescent="0.25">
      <c r="A316" s="2">
        <v>2016</v>
      </c>
      <c r="B316" s="2">
        <v>1304</v>
      </c>
      <c r="C316" s="2" t="s">
        <v>2098</v>
      </c>
      <c r="D316" s="2" t="s">
        <v>2099</v>
      </c>
      <c r="E316" s="2" t="s">
        <v>2100</v>
      </c>
      <c r="F316" s="2" t="s">
        <v>1610</v>
      </c>
      <c r="G316" s="2" t="s">
        <v>1968</v>
      </c>
      <c r="H316" s="2"/>
      <c r="I316" s="2" t="s">
        <v>393</v>
      </c>
      <c r="J316" s="2" t="s">
        <v>346</v>
      </c>
      <c r="K316" s="2" t="s">
        <v>3793</v>
      </c>
      <c r="L316" s="3">
        <v>42478</v>
      </c>
      <c r="M316" s="2" t="s">
        <v>3087</v>
      </c>
      <c r="N316" s="2" t="s">
        <v>1613</v>
      </c>
      <c r="O316" s="2" t="s">
        <v>1584</v>
      </c>
      <c r="P316" s="2" t="s">
        <v>4245</v>
      </c>
      <c r="Q316" s="2" t="s">
        <v>3795</v>
      </c>
      <c r="R316" s="2" t="s">
        <v>4246</v>
      </c>
      <c r="S316" s="2" t="s">
        <v>332</v>
      </c>
      <c r="T316" s="2" t="s">
        <v>333</v>
      </c>
      <c r="U316" s="2" t="s">
        <v>3332</v>
      </c>
      <c r="V316" s="2" t="s">
        <v>43</v>
      </c>
      <c r="W316" s="2" t="s">
        <v>42</v>
      </c>
      <c r="X316" s="2"/>
      <c r="Y316" s="4"/>
    </row>
    <row r="317" spans="1:25" x14ac:dyDescent="0.25">
      <c r="A317" s="2">
        <v>2016</v>
      </c>
      <c r="B317" s="2">
        <v>1305</v>
      </c>
      <c r="C317" s="2" t="s">
        <v>4167</v>
      </c>
      <c r="D317" s="2" t="s">
        <v>4168</v>
      </c>
      <c r="E317" s="2" t="s">
        <v>4169</v>
      </c>
      <c r="F317" s="2" t="s">
        <v>2648</v>
      </c>
      <c r="G317" s="2" t="s">
        <v>2649</v>
      </c>
      <c r="H317" s="2"/>
      <c r="I317" s="2" t="s">
        <v>489</v>
      </c>
      <c r="J317" s="2" t="s">
        <v>203</v>
      </c>
      <c r="K317" s="2" t="s">
        <v>4170</v>
      </c>
      <c r="L317" s="3">
        <v>42502</v>
      </c>
      <c r="M317" s="2" t="s">
        <v>4211</v>
      </c>
      <c r="N317" s="2" t="s">
        <v>2176</v>
      </c>
      <c r="O317" s="2" t="s">
        <v>35</v>
      </c>
      <c r="P317" s="2" t="s">
        <v>4172</v>
      </c>
      <c r="Q317" s="2" t="s">
        <v>4212</v>
      </c>
      <c r="R317" s="2" t="s">
        <v>4247</v>
      </c>
      <c r="S317" s="2" t="s">
        <v>2180</v>
      </c>
      <c r="T317" s="2" t="s">
        <v>333</v>
      </c>
      <c r="U317" s="2" t="s">
        <v>3332</v>
      </c>
      <c r="V317" s="2" t="s">
        <v>43</v>
      </c>
      <c r="W317" s="2" t="s">
        <v>42</v>
      </c>
      <c r="X317" s="2"/>
      <c r="Y317" s="4"/>
    </row>
    <row r="318" spans="1:25" x14ac:dyDescent="0.25">
      <c r="A318" s="2">
        <v>2016</v>
      </c>
      <c r="B318" s="2">
        <v>1311</v>
      </c>
      <c r="C318" s="2" t="s">
        <v>3428</v>
      </c>
      <c r="D318" s="2" t="s">
        <v>3429</v>
      </c>
      <c r="E318" s="2" t="s">
        <v>3430</v>
      </c>
      <c r="F318" s="2" t="s">
        <v>2648</v>
      </c>
      <c r="G318" s="2" t="s">
        <v>2649</v>
      </c>
      <c r="H318" s="2"/>
      <c r="I318" s="2" t="s">
        <v>815</v>
      </c>
      <c r="J318" s="2" t="s">
        <v>206</v>
      </c>
      <c r="K318" s="2" t="s">
        <v>3431</v>
      </c>
      <c r="L318" s="3">
        <v>42460</v>
      </c>
      <c r="M318" s="2" t="s">
        <v>3596</v>
      </c>
      <c r="N318" s="2" t="s">
        <v>4239</v>
      </c>
      <c r="O318" s="2" t="s">
        <v>35</v>
      </c>
      <c r="P318" s="2" t="s">
        <v>2241</v>
      </c>
      <c r="Q318" s="2" t="s">
        <v>4249</v>
      </c>
      <c r="R318" s="2" t="s">
        <v>4250</v>
      </c>
      <c r="S318" s="2" t="s">
        <v>2180</v>
      </c>
      <c r="T318" s="2" t="s">
        <v>333</v>
      </c>
      <c r="U318" s="2" t="s">
        <v>3332</v>
      </c>
      <c r="V318" s="2" t="s">
        <v>43</v>
      </c>
      <c r="W318" s="2" t="s">
        <v>42</v>
      </c>
      <c r="X318" s="2"/>
      <c r="Y318" s="4"/>
    </row>
    <row r="319" spans="1:25" x14ac:dyDescent="0.25">
      <c r="A319" s="2">
        <v>2014</v>
      </c>
      <c r="B319" s="2">
        <v>549</v>
      </c>
      <c r="C319" s="2" t="s">
        <v>2321</v>
      </c>
      <c r="D319" s="2" t="s">
        <v>2322</v>
      </c>
      <c r="E319" s="2" t="s">
        <v>2323</v>
      </c>
      <c r="F319" s="2" t="s">
        <v>2324</v>
      </c>
      <c r="G319" s="2" t="s">
        <v>687</v>
      </c>
      <c r="H319" s="2"/>
      <c r="I319" s="2" t="s">
        <v>488</v>
      </c>
      <c r="J319" s="2" t="s">
        <v>31</v>
      </c>
      <c r="K319" s="2" t="s">
        <v>2521</v>
      </c>
      <c r="L319" s="3">
        <v>41988</v>
      </c>
      <c r="M319" s="2" t="s">
        <v>2380</v>
      </c>
      <c r="N319" s="2" t="s">
        <v>1688</v>
      </c>
      <c r="O319" s="2" t="s">
        <v>2327</v>
      </c>
      <c r="P319" s="2" t="s">
        <v>2371</v>
      </c>
      <c r="Q319" s="2" t="s">
        <v>2522</v>
      </c>
      <c r="R319" s="2" t="s">
        <v>2523</v>
      </c>
      <c r="S319" s="2" t="s">
        <v>332</v>
      </c>
      <c r="T319" s="2" t="s">
        <v>333</v>
      </c>
      <c r="U319" s="2" t="s">
        <v>41</v>
      </c>
      <c r="V319" s="2" t="s">
        <v>42</v>
      </c>
      <c r="W319" s="2" t="s">
        <v>43</v>
      </c>
      <c r="X319" s="2"/>
      <c r="Y319" s="4"/>
    </row>
    <row r="320" spans="1:25" x14ac:dyDescent="0.25">
      <c r="A320" s="2">
        <v>2014</v>
      </c>
      <c r="B320" s="2">
        <v>551</v>
      </c>
      <c r="C320" s="2" t="s">
        <v>2321</v>
      </c>
      <c r="D320" s="2" t="s">
        <v>2322</v>
      </c>
      <c r="E320" s="2" t="s">
        <v>2323</v>
      </c>
      <c r="F320" s="2" t="s">
        <v>2324</v>
      </c>
      <c r="G320" s="2" t="s">
        <v>687</v>
      </c>
      <c r="H320" s="2"/>
      <c r="I320" s="2" t="s">
        <v>488</v>
      </c>
      <c r="J320" s="2" t="s">
        <v>31</v>
      </c>
      <c r="K320" s="2" t="s">
        <v>2521</v>
      </c>
      <c r="L320" s="3">
        <v>41989</v>
      </c>
      <c r="M320" s="2" t="s">
        <v>2380</v>
      </c>
      <c r="N320" s="2" t="s">
        <v>1688</v>
      </c>
      <c r="O320" s="2" t="s">
        <v>2327</v>
      </c>
      <c r="P320" s="2" t="s">
        <v>2371</v>
      </c>
      <c r="Q320" s="2" t="s">
        <v>2522</v>
      </c>
      <c r="R320" s="2" t="s">
        <v>2523</v>
      </c>
      <c r="S320" s="2" t="s">
        <v>332</v>
      </c>
      <c r="T320" s="2" t="s">
        <v>333</v>
      </c>
      <c r="U320" s="2" t="s">
        <v>41</v>
      </c>
      <c r="V320" s="2" t="s">
        <v>42</v>
      </c>
      <c r="W320" s="2" t="s">
        <v>43</v>
      </c>
      <c r="X320" s="2"/>
      <c r="Y320" s="4"/>
    </row>
    <row r="321" spans="1:25" x14ac:dyDescent="0.25">
      <c r="A321" s="2">
        <v>2015</v>
      </c>
      <c r="B321" s="2">
        <v>531</v>
      </c>
      <c r="C321" s="2" t="s">
        <v>3428</v>
      </c>
      <c r="D321" s="2" t="s">
        <v>3429</v>
      </c>
      <c r="E321" s="2" t="s">
        <v>3430</v>
      </c>
      <c r="F321" s="2" t="s">
        <v>2648</v>
      </c>
      <c r="G321" s="2" t="s">
        <v>2649</v>
      </c>
      <c r="H321" s="2"/>
      <c r="I321" s="2" t="s">
        <v>815</v>
      </c>
      <c r="J321" s="2" t="s">
        <v>31</v>
      </c>
      <c r="K321" s="2" t="s">
        <v>3431</v>
      </c>
      <c r="L321" s="3">
        <v>42030</v>
      </c>
      <c r="M321" s="2" t="s">
        <v>3432</v>
      </c>
      <c r="N321" s="2" t="s">
        <v>2176</v>
      </c>
      <c r="O321" s="2" t="s">
        <v>35</v>
      </c>
      <c r="P321" s="2" t="s">
        <v>2241</v>
      </c>
      <c r="Q321" s="2" t="s">
        <v>3546</v>
      </c>
      <c r="R321" s="2" t="s">
        <v>2523</v>
      </c>
      <c r="S321" s="2" t="s">
        <v>2180</v>
      </c>
      <c r="T321" s="2" t="s">
        <v>333</v>
      </c>
      <c r="U321" s="2" t="s">
        <v>3332</v>
      </c>
      <c r="V321" s="2" t="s">
        <v>42</v>
      </c>
      <c r="W321" s="2" t="s">
        <v>43</v>
      </c>
      <c r="X321" s="2"/>
      <c r="Y321" s="4"/>
    </row>
    <row r="322" spans="1:25" x14ac:dyDescent="0.25">
      <c r="A322" s="2">
        <v>2016</v>
      </c>
      <c r="B322" s="2">
        <v>1312</v>
      </c>
      <c r="C322" s="2" t="s">
        <v>1885</v>
      </c>
      <c r="D322" s="2" t="s">
        <v>1886</v>
      </c>
      <c r="E322" s="2" t="s">
        <v>3905</v>
      </c>
      <c r="F322" s="2" t="s">
        <v>1888</v>
      </c>
      <c r="G322" s="2" t="s">
        <v>1889</v>
      </c>
      <c r="H322" s="2"/>
      <c r="I322" s="2" t="s">
        <v>484</v>
      </c>
      <c r="J322" s="2" t="s">
        <v>111</v>
      </c>
      <c r="K322" s="2" t="s">
        <v>1890</v>
      </c>
      <c r="L322" s="3">
        <v>42599</v>
      </c>
      <c r="M322" s="2" t="s">
        <v>1891</v>
      </c>
      <c r="N322" s="2" t="s">
        <v>3417</v>
      </c>
      <c r="O322" s="2" t="s">
        <v>2357</v>
      </c>
      <c r="P322" s="2" t="s">
        <v>3774</v>
      </c>
      <c r="Q322" s="2" t="s">
        <v>4147</v>
      </c>
      <c r="R322" s="2" t="s">
        <v>2523</v>
      </c>
      <c r="S322" s="2" t="s">
        <v>332</v>
      </c>
      <c r="T322" s="2" t="s">
        <v>333</v>
      </c>
      <c r="U322" s="2" t="s">
        <v>3332</v>
      </c>
      <c r="V322" s="2" t="s">
        <v>43</v>
      </c>
      <c r="W322" s="2" t="s">
        <v>42</v>
      </c>
      <c r="X322" s="2"/>
      <c r="Y322" s="4"/>
    </row>
    <row r="323" spans="1:25" hidden="1" x14ac:dyDescent="0.25">
      <c r="A323" s="2">
        <v>2016</v>
      </c>
      <c r="B323" s="2">
        <v>1318</v>
      </c>
      <c r="C323" s="2" t="s">
        <v>2171</v>
      </c>
      <c r="D323" s="2" t="s">
        <v>2172</v>
      </c>
      <c r="E323" s="2" t="s">
        <v>2173</v>
      </c>
      <c r="F323" s="2" t="s">
        <v>1062</v>
      </c>
      <c r="G323" s="2" t="s">
        <v>1063</v>
      </c>
      <c r="H323" s="2"/>
      <c r="I323" s="2" t="s">
        <v>153</v>
      </c>
      <c r="J323" s="2" t="s">
        <v>206</v>
      </c>
      <c r="K323" s="2" t="s">
        <v>2174</v>
      </c>
      <c r="L323" s="3">
        <v>42439</v>
      </c>
      <c r="M323" s="2" t="s">
        <v>4251</v>
      </c>
      <c r="N323" s="2" t="s">
        <v>2176</v>
      </c>
      <c r="O323" s="2" t="s">
        <v>35</v>
      </c>
      <c r="P323" s="2" t="s">
        <v>859</v>
      </c>
      <c r="Q323" s="2" t="s">
        <v>4252</v>
      </c>
      <c r="R323" s="2" t="s">
        <v>689</v>
      </c>
      <c r="S323" s="2" t="s">
        <v>2180</v>
      </c>
      <c r="T323" s="2" t="s">
        <v>333</v>
      </c>
      <c r="U323" s="2" t="s">
        <v>3332</v>
      </c>
      <c r="V323" s="2" t="s">
        <v>43</v>
      </c>
      <c r="W323" s="2" t="s">
        <v>42</v>
      </c>
      <c r="X323" s="2"/>
      <c r="Y323" s="4"/>
    </row>
    <row r="324" spans="1:25" x14ac:dyDescent="0.25">
      <c r="A324" s="2">
        <v>2016</v>
      </c>
      <c r="B324" s="2">
        <v>1319</v>
      </c>
      <c r="C324" s="2" t="s">
        <v>1564</v>
      </c>
      <c r="D324" s="2" t="s">
        <v>1565</v>
      </c>
      <c r="E324" s="2" t="s">
        <v>1566</v>
      </c>
      <c r="F324" s="2" t="s">
        <v>1567</v>
      </c>
      <c r="G324" s="2" t="s">
        <v>1568</v>
      </c>
      <c r="H324" s="2"/>
      <c r="I324" s="2" t="s">
        <v>393</v>
      </c>
      <c r="J324" s="2" t="s">
        <v>347</v>
      </c>
      <c r="K324" s="2" t="s">
        <v>1569</v>
      </c>
      <c r="L324" s="3">
        <v>42621</v>
      </c>
      <c r="M324" s="2" t="s">
        <v>1570</v>
      </c>
      <c r="N324" s="2" t="s">
        <v>2091</v>
      </c>
      <c r="O324" s="2" t="s">
        <v>1571</v>
      </c>
      <c r="P324" s="2" t="s">
        <v>1575</v>
      </c>
      <c r="Q324" s="2" t="s">
        <v>3814</v>
      </c>
      <c r="R324" s="2" t="s">
        <v>4253</v>
      </c>
      <c r="S324" s="2" t="s">
        <v>332</v>
      </c>
      <c r="T324" s="2" t="s">
        <v>333</v>
      </c>
      <c r="U324" s="2" t="s">
        <v>3332</v>
      </c>
      <c r="V324" s="2" t="s">
        <v>43</v>
      </c>
      <c r="W324" s="2" t="s">
        <v>42</v>
      </c>
      <c r="X324" s="2"/>
      <c r="Y324" s="4"/>
    </row>
    <row r="325" spans="1:25" x14ac:dyDescent="0.25">
      <c r="A325" s="2">
        <v>2013</v>
      </c>
      <c r="B325" s="2">
        <v>237</v>
      </c>
      <c r="C325" s="2" t="s">
        <v>1564</v>
      </c>
      <c r="D325" s="2" t="s">
        <v>1565</v>
      </c>
      <c r="E325" s="2" t="s">
        <v>1566</v>
      </c>
      <c r="F325" s="2" t="s">
        <v>1567</v>
      </c>
      <c r="G325" s="2" t="s">
        <v>1568</v>
      </c>
      <c r="H325" s="2"/>
      <c r="I325" s="2" t="s">
        <v>393</v>
      </c>
      <c r="J325" s="2" t="s">
        <v>394</v>
      </c>
      <c r="K325" s="2" t="s">
        <v>1569</v>
      </c>
      <c r="L325" s="3">
        <v>41555</v>
      </c>
      <c r="M325" s="2" t="s">
        <v>1570</v>
      </c>
      <c r="N325" s="2" t="s">
        <v>1231</v>
      </c>
      <c r="O325" s="2" t="s">
        <v>1571</v>
      </c>
      <c r="P325" s="2" t="s">
        <v>1575</v>
      </c>
      <c r="Q325" s="2" t="s">
        <v>1723</v>
      </c>
      <c r="R325" s="2" t="s">
        <v>1724</v>
      </c>
      <c r="S325" s="2" t="s">
        <v>332</v>
      </c>
      <c r="T325" s="2" t="s">
        <v>333</v>
      </c>
      <c r="U325" s="2" t="s">
        <v>41</v>
      </c>
      <c r="V325" s="2" t="s">
        <v>42</v>
      </c>
      <c r="W325" s="2" t="s">
        <v>43</v>
      </c>
      <c r="X325" s="2"/>
      <c r="Y325" s="4"/>
    </row>
    <row r="326" spans="1:25" x14ac:dyDescent="0.25">
      <c r="A326" s="2">
        <v>2013</v>
      </c>
      <c r="B326" s="2">
        <v>279</v>
      </c>
      <c r="C326" s="2" t="s">
        <v>1564</v>
      </c>
      <c r="D326" s="2" t="s">
        <v>1565</v>
      </c>
      <c r="E326" s="2" t="s">
        <v>1566</v>
      </c>
      <c r="F326" s="2" t="s">
        <v>1567</v>
      </c>
      <c r="G326" s="2" t="s">
        <v>1568</v>
      </c>
      <c r="H326" s="2"/>
      <c r="I326" s="2" t="s">
        <v>393</v>
      </c>
      <c r="J326" s="2" t="s">
        <v>394</v>
      </c>
      <c r="K326" s="2" t="s">
        <v>1569</v>
      </c>
      <c r="L326" s="3">
        <v>41556</v>
      </c>
      <c r="M326" s="2" t="s">
        <v>1570</v>
      </c>
      <c r="N326" s="2" t="s">
        <v>1231</v>
      </c>
      <c r="O326" s="2" t="s">
        <v>1571</v>
      </c>
      <c r="P326" s="2" t="s">
        <v>1575</v>
      </c>
      <c r="Q326" s="2" t="s">
        <v>1723</v>
      </c>
      <c r="R326" s="2" t="s">
        <v>1724</v>
      </c>
      <c r="S326" s="2" t="s">
        <v>332</v>
      </c>
      <c r="T326" s="2" t="s">
        <v>333</v>
      </c>
      <c r="U326" s="2" t="s">
        <v>41</v>
      </c>
      <c r="V326" s="2" t="s">
        <v>42</v>
      </c>
      <c r="W326" s="2" t="s">
        <v>43</v>
      </c>
      <c r="X326" s="2"/>
      <c r="Y326" s="4"/>
    </row>
    <row r="327" spans="1:25" x14ac:dyDescent="0.25">
      <c r="A327" s="2">
        <v>2013</v>
      </c>
      <c r="B327" s="2">
        <v>309</v>
      </c>
      <c r="C327" s="2" t="s">
        <v>1564</v>
      </c>
      <c r="D327" s="2" t="s">
        <v>1565</v>
      </c>
      <c r="E327" s="2" t="s">
        <v>1566</v>
      </c>
      <c r="F327" s="2" t="s">
        <v>1567</v>
      </c>
      <c r="G327" s="2" t="s">
        <v>1568</v>
      </c>
      <c r="H327" s="2"/>
      <c r="I327" s="2" t="s">
        <v>393</v>
      </c>
      <c r="J327" s="2" t="s">
        <v>394</v>
      </c>
      <c r="K327" s="2" t="s">
        <v>1569</v>
      </c>
      <c r="L327" s="3">
        <v>41557</v>
      </c>
      <c r="M327" s="2" t="s">
        <v>1570</v>
      </c>
      <c r="N327" s="2" t="s">
        <v>1231</v>
      </c>
      <c r="O327" s="2" t="s">
        <v>1571</v>
      </c>
      <c r="P327" s="2" t="s">
        <v>1575</v>
      </c>
      <c r="Q327" s="2" t="s">
        <v>1723</v>
      </c>
      <c r="R327" s="2" t="s">
        <v>1724</v>
      </c>
      <c r="S327" s="2" t="s">
        <v>332</v>
      </c>
      <c r="T327" s="2" t="s">
        <v>333</v>
      </c>
      <c r="U327" s="2" t="s">
        <v>41</v>
      </c>
      <c r="V327" s="2" t="s">
        <v>42</v>
      </c>
      <c r="W327" s="2" t="s">
        <v>43</v>
      </c>
      <c r="X327" s="2"/>
      <c r="Y327" s="4"/>
    </row>
    <row r="328" spans="1:25" x14ac:dyDescent="0.25">
      <c r="A328" s="2">
        <v>2015</v>
      </c>
      <c r="B328" s="2">
        <v>533</v>
      </c>
      <c r="C328" s="2" t="s">
        <v>3549</v>
      </c>
      <c r="D328" s="2" t="s">
        <v>3550</v>
      </c>
      <c r="E328" s="2" t="s">
        <v>3551</v>
      </c>
      <c r="F328" s="2" t="s">
        <v>2347</v>
      </c>
      <c r="G328" s="2" t="s">
        <v>2248</v>
      </c>
      <c r="H328" s="2"/>
      <c r="I328" s="2" t="s">
        <v>488</v>
      </c>
      <c r="J328" s="2" t="s">
        <v>31</v>
      </c>
      <c r="K328" s="2" t="s">
        <v>2530</v>
      </c>
      <c r="L328" s="3">
        <v>42082</v>
      </c>
      <c r="M328" s="2" t="s">
        <v>780</v>
      </c>
      <c r="N328" s="2" t="s">
        <v>2158</v>
      </c>
      <c r="O328" s="2" t="s">
        <v>3438</v>
      </c>
      <c r="P328" s="2" t="s">
        <v>2241</v>
      </c>
      <c r="Q328" s="2" t="s">
        <v>3552</v>
      </c>
      <c r="R328" s="2" t="s">
        <v>3553</v>
      </c>
      <c r="S328" s="2" t="s">
        <v>2180</v>
      </c>
      <c r="T328" s="2" t="s">
        <v>333</v>
      </c>
      <c r="U328" s="2" t="s">
        <v>3332</v>
      </c>
      <c r="V328" s="2" t="s">
        <v>42</v>
      </c>
      <c r="W328" s="2" t="s">
        <v>43</v>
      </c>
      <c r="X328" s="2"/>
      <c r="Y328" s="4"/>
    </row>
    <row r="329" spans="1:25" x14ac:dyDescent="0.25">
      <c r="A329" s="2">
        <v>2014</v>
      </c>
      <c r="B329" s="2">
        <v>557</v>
      </c>
      <c r="C329" s="2" t="s">
        <v>2527</v>
      </c>
      <c r="D329" s="2" t="s">
        <v>2528</v>
      </c>
      <c r="E329" s="2" t="s">
        <v>2529</v>
      </c>
      <c r="F329" s="2" t="s">
        <v>1967</v>
      </c>
      <c r="G329" s="2" t="s">
        <v>1968</v>
      </c>
      <c r="H329" s="2"/>
      <c r="I329" s="2" t="s">
        <v>488</v>
      </c>
      <c r="J329" s="2" t="s">
        <v>31</v>
      </c>
      <c r="K329" s="2" t="s">
        <v>2530</v>
      </c>
      <c r="L329" s="3">
        <v>41820</v>
      </c>
      <c r="M329" s="2" t="s">
        <v>71</v>
      </c>
      <c r="N329" s="2" t="s">
        <v>1231</v>
      </c>
      <c r="O329" s="2" t="s">
        <v>1356</v>
      </c>
      <c r="P329" s="2" t="s">
        <v>2350</v>
      </c>
      <c r="Q329" s="2" t="s">
        <v>2531</v>
      </c>
      <c r="R329" s="2" t="s">
        <v>2532</v>
      </c>
      <c r="S329" s="2" t="s">
        <v>332</v>
      </c>
      <c r="T329" s="2" t="s">
        <v>333</v>
      </c>
      <c r="U329" s="2" t="s">
        <v>41</v>
      </c>
      <c r="V329" s="2" t="s">
        <v>42</v>
      </c>
      <c r="W329" s="2" t="s">
        <v>43</v>
      </c>
      <c r="X329" s="2"/>
      <c r="Y329" s="4"/>
    </row>
    <row r="330" spans="1:25" x14ac:dyDescent="0.25">
      <c r="A330" s="2">
        <v>2016</v>
      </c>
      <c r="B330" s="2">
        <v>1320</v>
      </c>
      <c r="C330" s="2" t="s">
        <v>4254</v>
      </c>
      <c r="D330" s="2" t="s">
        <v>4255</v>
      </c>
      <c r="E330" s="2" t="s">
        <v>4256</v>
      </c>
      <c r="F330" s="2" t="s">
        <v>1967</v>
      </c>
      <c r="G330" s="2" t="s">
        <v>1968</v>
      </c>
      <c r="H330" s="2"/>
      <c r="I330" s="2" t="s">
        <v>488</v>
      </c>
      <c r="J330" s="2" t="s">
        <v>31</v>
      </c>
      <c r="K330" s="2" t="s">
        <v>3898</v>
      </c>
      <c r="L330" s="3">
        <v>42412</v>
      </c>
      <c r="M330" s="2" t="s">
        <v>2689</v>
      </c>
      <c r="N330" s="2" t="s">
        <v>1231</v>
      </c>
      <c r="O330" s="2" t="s">
        <v>1359</v>
      </c>
      <c r="P330" s="2" t="s">
        <v>3359</v>
      </c>
      <c r="Q330" s="2" t="s">
        <v>4257</v>
      </c>
      <c r="R330" s="2" t="s">
        <v>2897</v>
      </c>
      <c r="S330" s="2" t="s">
        <v>332</v>
      </c>
      <c r="T330" s="2" t="s">
        <v>333</v>
      </c>
      <c r="U330" s="2" t="s">
        <v>3332</v>
      </c>
      <c r="V330" s="2" t="s">
        <v>43</v>
      </c>
      <c r="W330" s="2" t="s">
        <v>42</v>
      </c>
      <c r="X330" s="2"/>
      <c r="Y330" s="4"/>
    </row>
    <row r="331" spans="1:25" x14ac:dyDescent="0.25">
      <c r="A331" s="2">
        <v>2016</v>
      </c>
      <c r="B331" s="2">
        <v>1325</v>
      </c>
      <c r="C331" s="2" t="s">
        <v>3776</v>
      </c>
      <c r="D331" s="2" t="s">
        <v>3777</v>
      </c>
      <c r="E331" s="2" t="s">
        <v>3778</v>
      </c>
      <c r="F331" s="2" t="s">
        <v>3779</v>
      </c>
      <c r="G331" s="2" t="s">
        <v>1081</v>
      </c>
      <c r="H331" s="2"/>
      <c r="I331" s="2" t="s">
        <v>153</v>
      </c>
      <c r="J331" s="2" t="s">
        <v>50</v>
      </c>
      <c r="K331" s="2" t="s">
        <v>3780</v>
      </c>
      <c r="L331" s="3">
        <v>42543</v>
      </c>
      <c r="M331" s="2" t="s">
        <v>3781</v>
      </c>
      <c r="N331" s="2" t="s">
        <v>1231</v>
      </c>
      <c r="O331" s="2" t="s">
        <v>35</v>
      </c>
      <c r="P331" s="2" t="s">
        <v>1797</v>
      </c>
      <c r="Q331" s="2" t="s">
        <v>35</v>
      </c>
      <c r="R331" s="2" t="s">
        <v>2897</v>
      </c>
      <c r="S331" s="2" t="s">
        <v>332</v>
      </c>
      <c r="T331" s="2" t="s">
        <v>333</v>
      </c>
      <c r="U331" s="2" t="s">
        <v>3332</v>
      </c>
      <c r="V331" s="2" t="s">
        <v>338</v>
      </c>
      <c r="W331" s="2" t="s">
        <v>42</v>
      </c>
      <c r="X331" s="2"/>
      <c r="Y331" s="4"/>
    </row>
    <row r="332" spans="1:25" x14ac:dyDescent="0.25">
      <c r="A332" s="2">
        <v>2016</v>
      </c>
      <c r="B332" s="2">
        <v>1327</v>
      </c>
      <c r="C332" s="2" t="s">
        <v>1641</v>
      </c>
      <c r="D332" s="2" t="s">
        <v>1642</v>
      </c>
      <c r="E332" s="2" t="s">
        <v>1643</v>
      </c>
      <c r="F332" s="2" t="s">
        <v>868</v>
      </c>
      <c r="G332" s="2" t="s">
        <v>869</v>
      </c>
      <c r="H332" s="2"/>
      <c r="I332" s="2" t="s">
        <v>393</v>
      </c>
      <c r="J332" s="2" t="s">
        <v>293</v>
      </c>
      <c r="K332" s="2" t="s">
        <v>1674</v>
      </c>
      <c r="L332" s="3">
        <v>42376</v>
      </c>
      <c r="M332" s="2" t="s">
        <v>1645</v>
      </c>
      <c r="N332" s="2" t="s">
        <v>1231</v>
      </c>
      <c r="O332" s="2" t="s">
        <v>1664</v>
      </c>
      <c r="P332" s="2" t="s">
        <v>3503</v>
      </c>
      <c r="Q332" s="2" t="s">
        <v>3870</v>
      </c>
      <c r="R332" s="2" t="s">
        <v>4259</v>
      </c>
      <c r="S332" s="2" t="s">
        <v>332</v>
      </c>
      <c r="T332" s="2" t="s">
        <v>333</v>
      </c>
      <c r="U332" s="2" t="s">
        <v>3332</v>
      </c>
      <c r="V332" s="2" t="s">
        <v>43</v>
      </c>
      <c r="W332" s="2" t="s">
        <v>42</v>
      </c>
      <c r="X332" s="2"/>
      <c r="Y332" s="4"/>
    </row>
    <row r="333" spans="1:25" x14ac:dyDescent="0.25">
      <c r="A333" s="2">
        <v>2014</v>
      </c>
      <c r="B333" s="2">
        <v>559</v>
      </c>
      <c r="C333" s="2" t="s">
        <v>1885</v>
      </c>
      <c r="D333" s="2" t="s">
        <v>1886</v>
      </c>
      <c r="E333" s="2" t="s">
        <v>1887</v>
      </c>
      <c r="F333" s="2" t="s">
        <v>1888</v>
      </c>
      <c r="G333" s="2" t="s">
        <v>1889</v>
      </c>
      <c r="H333" s="2"/>
      <c r="I333" s="2" t="s">
        <v>484</v>
      </c>
      <c r="J333" s="2" t="s">
        <v>206</v>
      </c>
      <c r="K333" s="2" t="s">
        <v>1906</v>
      </c>
      <c r="L333" s="3">
        <v>41954</v>
      </c>
      <c r="M333" s="2" t="s">
        <v>1891</v>
      </c>
      <c r="N333" s="2" t="s">
        <v>1688</v>
      </c>
      <c r="O333" s="2" t="s">
        <v>2357</v>
      </c>
      <c r="P333" s="2" t="s">
        <v>2241</v>
      </c>
      <c r="Q333" s="2" t="s">
        <v>2533</v>
      </c>
      <c r="R333" s="2" t="s">
        <v>2534</v>
      </c>
      <c r="S333" s="2" t="s">
        <v>332</v>
      </c>
      <c r="T333" s="2" t="s">
        <v>333</v>
      </c>
      <c r="U333" s="2" t="s">
        <v>41</v>
      </c>
      <c r="V333" s="2" t="s">
        <v>42</v>
      </c>
      <c r="W333" s="2" t="s">
        <v>43</v>
      </c>
      <c r="X333" s="2"/>
      <c r="Y333" s="4"/>
    </row>
    <row r="334" spans="1:25" x14ac:dyDescent="0.25">
      <c r="A334" s="2">
        <v>2014</v>
      </c>
      <c r="B334" s="2">
        <v>564</v>
      </c>
      <c r="C334" s="2" t="s">
        <v>1885</v>
      </c>
      <c r="D334" s="2" t="s">
        <v>1886</v>
      </c>
      <c r="E334" s="2" t="s">
        <v>1887</v>
      </c>
      <c r="F334" s="2" t="s">
        <v>1888</v>
      </c>
      <c r="G334" s="2" t="s">
        <v>1889</v>
      </c>
      <c r="H334" s="2"/>
      <c r="I334" s="2" t="s">
        <v>484</v>
      </c>
      <c r="J334" s="2" t="s">
        <v>206</v>
      </c>
      <c r="K334" s="2" t="s">
        <v>1906</v>
      </c>
      <c r="L334" s="3">
        <v>41955</v>
      </c>
      <c r="M334" s="2" t="s">
        <v>1891</v>
      </c>
      <c r="N334" s="2" t="s">
        <v>1688</v>
      </c>
      <c r="O334" s="2" t="s">
        <v>2357</v>
      </c>
      <c r="P334" s="2" t="s">
        <v>2241</v>
      </c>
      <c r="Q334" s="2" t="s">
        <v>2533</v>
      </c>
      <c r="R334" s="2" t="s">
        <v>2534</v>
      </c>
      <c r="S334" s="2" t="s">
        <v>332</v>
      </c>
      <c r="T334" s="2" t="s">
        <v>333</v>
      </c>
      <c r="U334" s="2" t="s">
        <v>41</v>
      </c>
      <c r="V334" s="2" t="s">
        <v>42</v>
      </c>
      <c r="W334" s="2" t="s">
        <v>43</v>
      </c>
      <c r="X334" s="2"/>
      <c r="Y334" s="4"/>
    </row>
    <row r="335" spans="1:25" x14ac:dyDescent="0.25">
      <c r="A335" s="2">
        <v>2014</v>
      </c>
      <c r="B335" s="2">
        <v>567</v>
      </c>
      <c r="C335" s="2" t="s">
        <v>1885</v>
      </c>
      <c r="D335" s="2" t="s">
        <v>1886</v>
      </c>
      <c r="E335" s="2" t="s">
        <v>1887</v>
      </c>
      <c r="F335" s="2" t="s">
        <v>1888</v>
      </c>
      <c r="G335" s="2" t="s">
        <v>1889</v>
      </c>
      <c r="H335" s="2"/>
      <c r="I335" s="2" t="s">
        <v>484</v>
      </c>
      <c r="J335" s="2" t="s">
        <v>206</v>
      </c>
      <c r="K335" s="2" t="s">
        <v>1906</v>
      </c>
      <c r="L335" s="3">
        <v>41972</v>
      </c>
      <c r="M335" s="2" t="s">
        <v>1891</v>
      </c>
      <c r="N335" s="2" t="s">
        <v>1688</v>
      </c>
      <c r="O335" s="2" t="s">
        <v>2357</v>
      </c>
      <c r="P335" s="2" t="s">
        <v>2241</v>
      </c>
      <c r="Q335" s="2" t="s">
        <v>2533</v>
      </c>
      <c r="R335" s="2" t="s">
        <v>2534</v>
      </c>
      <c r="S335" s="2" t="s">
        <v>332</v>
      </c>
      <c r="T335" s="2" t="s">
        <v>333</v>
      </c>
      <c r="U335" s="2" t="s">
        <v>41</v>
      </c>
      <c r="V335" s="2" t="s">
        <v>42</v>
      </c>
      <c r="W335" s="2" t="s">
        <v>43</v>
      </c>
      <c r="X335" s="2"/>
      <c r="Y335" s="4"/>
    </row>
    <row r="336" spans="1:25" x14ac:dyDescent="0.25">
      <c r="A336" s="2">
        <v>2014</v>
      </c>
      <c r="B336" s="2">
        <v>570</v>
      </c>
      <c r="C336" s="2" t="s">
        <v>2321</v>
      </c>
      <c r="D336" s="2" t="s">
        <v>2322</v>
      </c>
      <c r="E336" s="2" t="s">
        <v>2323</v>
      </c>
      <c r="F336" s="2" t="s">
        <v>2324</v>
      </c>
      <c r="G336" s="2" t="s">
        <v>687</v>
      </c>
      <c r="H336" s="2"/>
      <c r="I336" s="2" t="s">
        <v>488</v>
      </c>
      <c r="J336" s="2" t="s">
        <v>203</v>
      </c>
      <c r="K336" s="2" t="s">
        <v>1898</v>
      </c>
      <c r="L336" s="3">
        <v>41739</v>
      </c>
      <c r="M336" s="2" t="s">
        <v>2535</v>
      </c>
      <c r="N336" s="2" t="s">
        <v>1892</v>
      </c>
      <c r="O336" s="2" t="s">
        <v>2357</v>
      </c>
      <c r="P336" s="2" t="s">
        <v>2241</v>
      </c>
      <c r="Q336" s="2" t="s">
        <v>2536</v>
      </c>
      <c r="R336" s="2" t="s">
        <v>2534</v>
      </c>
      <c r="S336" s="2" t="s">
        <v>332</v>
      </c>
      <c r="T336" s="2" t="s">
        <v>333</v>
      </c>
      <c r="U336" s="2" t="s">
        <v>41</v>
      </c>
      <c r="V336" s="2" t="s">
        <v>42</v>
      </c>
      <c r="W336" s="2" t="s">
        <v>43</v>
      </c>
      <c r="X336" s="2"/>
      <c r="Y336" s="4"/>
    </row>
    <row r="337" spans="1:25" x14ac:dyDescent="0.25">
      <c r="A337" s="2">
        <v>2014</v>
      </c>
      <c r="B337" s="2">
        <v>573</v>
      </c>
      <c r="C337" s="2" t="s">
        <v>2321</v>
      </c>
      <c r="D337" s="2" t="s">
        <v>2322</v>
      </c>
      <c r="E337" s="2" t="s">
        <v>2323</v>
      </c>
      <c r="F337" s="2" t="s">
        <v>2324</v>
      </c>
      <c r="G337" s="2" t="s">
        <v>687</v>
      </c>
      <c r="H337" s="2"/>
      <c r="I337" s="2" t="s">
        <v>488</v>
      </c>
      <c r="J337" s="2" t="s">
        <v>347</v>
      </c>
      <c r="K337" s="2" t="s">
        <v>2537</v>
      </c>
      <c r="L337" s="3">
        <v>41988</v>
      </c>
      <c r="M337" s="2" t="s">
        <v>2380</v>
      </c>
      <c r="N337" s="2" t="s">
        <v>1688</v>
      </c>
      <c r="O337" s="2" t="s">
        <v>2327</v>
      </c>
      <c r="P337" s="2" t="s">
        <v>2371</v>
      </c>
      <c r="Q337" s="2" t="s">
        <v>2538</v>
      </c>
      <c r="R337" s="2" t="s">
        <v>2534</v>
      </c>
      <c r="S337" s="2" t="s">
        <v>332</v>
      </c>
      <c r="T337" s="2" t="s">
        <v>333</v>
      </c>
      <c r="U337" s="2" t="s">
        <v>41</v>
      </c>
      <c r="V337" s="2" t="s">
        <v>42</v>
      </c>
      <c r="W337" s="2" t="s">
        <v>43</v>
      </c>
      <c r="X337" s="2"/>
      <c r="Y337" s="4"/>
    </row>
    <row r="338" spans="1:25" x14ac:dyDescent="0.25">
      <c r="A338" s="2">
        <v>2014</v>
      </c>
      <c r="B338" s="2">
        <v>575</v>
      </c>
      <c r="C338" s="2" t="s">
        <v>2321</v>
      </c>
      <c r="D338" s="2" t="s">
        <v>2322</v>
      </c>
      <c r="E338" s="2" t="s">
        <v>2323</v>
      </c>
      <c r="F338" s="2" t="s">
        <v>2324</v>
      </c>
      <c r="G338" s="2" t="s">
        <v>687</v>
      </c>
      <c r="H338" s="2"/>
      <c r="I338" s="2" t="s">
        <v>488</v>
      </c>
      <c r="J338" s="2" t="s">
        <v>347</v>
      </c>
      <c r="K338" s="2" t="s">
        <v>2537</v>
      </c>
      <c r="L338" s="3">
        <v>41989</v>
      </c>
      <c r="M338" s="2" t="s">
        <v>2380</v>
      </c>
      <c r="N338" s="2" t="s">
        <v>1688</v>
      </c>
      <c r="O338" s="2" t="s">
        <v>2327</v>
      </c>
      <c r="P338" s="2" t="s">
        <v>2371</v>
      </c>
      <c r="Q338" s="2" t="s">
        <v>2538</v>
      </c>
      <c r="R338" s="2" t="s">
        <v>2534</v>
      </c>
      <c r="S338" s="2" t="s">
        <v>332</v>
      </c>
      <c r="T338" s="2" t="s">
        <v>333</v>
      </c>
      <c r="U338" s="2" t="s">
        <v>41</v>
      </c>
      <c r="V338" s="2" t="s">
        <v>42</v>
      </c>
      <c r="W338" s="2" t="s">
        <v>43</v>
      </c>
      <c r="X338" s="2"/>
      <c r="Y338" s="4"/>
    </row>
    <row r="339" spans="1:25" x14ac:dyDescent="0.25">
      <c r="A339" s="2">
        <v>2015</v>
      </c>
      <c r="B339" s="2">
        <v>534</v>
      </c>
      <c r="C339" s="2" t="s">
        <v>3428</v>
      </c>
      <c r="D339" s="2" t="s">
        <v>3429</v>
      </c>
      <c r="E339" s="2" t="s">
        <v>3430</v>
      </c>
      <c r="F339" s="2" t="s">
        <v>2648</v>
      </c>
      <c r="G339" s="2" t="s">
        <v>2649</v>
      </c>
      <c r="H339" s="2"/>
      <c r="I339" s="2" t="s">
        <v>815</v>
      </c>
      <c r="J339" s="2" t="s">
        <v>291</v>
      </c>
      <c r="K339" s="2" t="s">
        <v>3431</v>
      </c>
      <c r="L339" s="3">
        <v>42054</v>
      </c>
      <c r="M339" s="2" t="s">
        <v>3554</v>
      </c>
      <c r="N339" s="2" t="s">
        <v>2176</v>
      </c>
      <c r="O339" s="2" t="s">
        <v>2177</v>
      </c>
      <c r="P339" s="2" t="s">
        <v>2241</v>
      </c>
      <c r="Q339" s="2" t="s">
        <v>3555</v>
      </c>
      <c r="R339" s="2" t="s">
        <v>2534</v>
      </c>
      <c r="S339" s="2" t="s">
        <v>2180</v>
      </c>
      <c r="T339" s="2" t="s">
        <v>333</v>
      </c>
      <c r="U339" s="2" t="s">
        <v>3332</v>
      </c>
      <c r="V339" s="2" t="s">
        <v>42</v>
      </c>
      <c r="W339" s="2" t="s">
        <v>43</v>
      </c>
      <c r="X339" s="2"/>
      <c r="Y339" s="4"/>
    </row>
    <row r="340" spans="1:25" x14ac:dyDescent="0.25">
      <c r="A340" s="2">
        <v>2016</v>
      </c>
      <c r="B340" s="2">
        <v>1332</v>
      </c>
      <c r="C340" s="2" t="s">
        <v>1885</v>
      </c>
      <c r="D340" s="2" t="s">
        <v>1886</v>
      </c>
      <c r="E340" s="2" t="s">
        <v>3905</v>
      </c>
      <c r="F340" s="2" t="s">
        <v>1888</v>
      </c>
      <c r="G340" s="2" t="s">
        <v>1889</v>
      </c>
      <c r="H340" s="2"/>
      <c r="I340" s="2" t="s">
        <v>484</v>
      </c>
      <c r="J340" s="2" t="s">
        <v>291</v>
      </c>
      <c r="K340" s="2" t="s">
        <v>2369</v>
      </c>
      <c r="L340" s="3">
        <v>42599</v>
      </c>
      <c r="M340" s="2" t="s">
        <v>1891</v>
      </c>
      <c r="N340" s="2" t="s">
        <v>3417</v>
      </c>
      <c r="O340" s="2" t="s">
        <v>2357</v>
      </c>
      <c r="P340" s="2" t="s">
        <v>3774</v>
      </c>
      <c r="Q340" s="2" t="s">
        <v>4143</v>
      </c>
      <c r="R340" s="2" t="s">
        <v>2534</v>
      </c>
      <c r="S340" s="2" t="s">
        <v>332</v>
      </c>
      <c r="T340" s="2" t="s">
        <v>333</v>
      </c>
      <c r="U340" s="2" t="s">
        <v>3332</v>
      </c>
      <c r="V340" s="2" t="s">
        <v>43</v>
      </c>
      <c r="W340" s="2" t="s">
        <v>42</v>
      </c>
      <c r="X340" s="2"/>
      <c r="Y340" s="4"/>
    </row>
    <row r="341" spans="1:25" x14ac:dyDescent="0.25">
      <c r="A341" s="2">
        <v>2016</v>
      </c>
      <c r="B341" s="2">
        <v>1335</v>
      </c>
      <c r="C341" s="2" t="s">
        <v>3776</v>
      </c>
      <c r="D341" s="2" t="s">
        <v>3777</v>
      </c>
      <c r="E341" s="2" t="s">
        <v>3778</v>
      </c>
      <c r="F341" s="2" t="s">
        <v>3779</v>
      </c>
      <c r="G341" s="2" t="s">
        <v>1081</v>
      </c>
      <c r="H341" s="2"/>
      <c r="I341" s="2" t="s">
        <v>153</v>
      </c>
      <c r="J341" s="2" t="s">
        <v>206</v>
      </c>
      <c r="K341" s="2" t="s">
        <v>3780</v>
      </c>
      <c r="L341" s="3">
        <v>42405</v>
      </c>
      <c r="M341" s="2" t="s">
        <v>4260</v>
      </c>
      <c r="N341" s="2" t="s">
        <v>2176</v>
      </c>
      <c r="O341" s="2" t="s">
        <v>35</v>
      </c>
      <c r="P341" s="2" t="s">
        <v>1797</v>
      </c>
      <c r="Q341" s="2" t="s">
        <v>4261</v>
      </c>
      <c r="R341" s="2" t="s">
        <v>2534</v>
      </c>
      <c r="S341" s="2" t="s">
        <v>2180</v>
      </c>
      <c r="T341" s="2" t="s">
        <v>333</v>
      </c>
      <c r="U341" s="2" t="s">
        <v>3332</v>
      </c>
      <c r="V341" s="2" t="s">
        <v>43</v>
      </c>
      <c r="W341" s="2" t="s">
        <v>42</v>
      </c>
      <c r="X341" s="2"/>
      <c r="Y341" s="4"/>
    </row>
    <row r="342" spans="1:25" x14ac:dyDescent="0.25">
      <c r="A342" s="2">
        <v>2016</v>
      </c>
      <c r="B342" s="2">
        <v>1338</v>
      </c>
      <c r="C342" s="2" t="s">
        <v>3776</v>
      </c>
      <c r="D342" s="2" t="s">
        <v>3777</v>
      </c>
      <c r="E342" s="2" t="s">
        <v>3778</v>
      </c>
      <c r="F342" s="2" t="s">
        <v>3779</v>
      </c>
      <c r="G342" s="2" t="s">
        <v>1081</v>
      </c>
      <c r="H342" s="2"/>
      <c r="I342" s="2" t="s">
        <v>153</v>
      </c>
      <c r="J342" s="2" t="s">
        <v>31</v>
      </c>
      <c r="K342" s="2" t="s">
        <v>3780</v>
      </c>
      <c r="L342" s="3">
        <v>42543</v>
      </c>
      <c r="M342" s="2" t="s">
        <v>3781</v>
      </c>
      <c r="N342" s="2" t="s">
        <v>1231</v>
      </c>
      <c r="O342" s="2" t="s">
        <v>35</v>
      </c>
      <c r="P342" s="2" t="s">
        <v>1797</v>
      </c>
      <c r="Q342" s="2" t="s">
        <v>35</v>
      </c>
      <c r="R342" s="2" t="s">
        <v>2534</v>
      </c>
      <c r="S342" s="2" t="s">
        <v>332</v>
      </c>
      <c r="T342" s="2" t="s">
        <v>333</v>
      </c>
      <c r="U342" s="2" t="s">
        <v>3332</v>
      </c>
      <c r="V342" s="2" t="s">
        <v>338</v>
      </c>
      <c r="W342" s="2" t="s">
        <v>42</v>
      </c>
      <c r="X342" s="2"/>
      <c r="Y342" s="4"/>
    </row>
    <row r="343" spans="1:25" x14ac:dyDescent="0.25">
      <c r="A343" s="2">
        <v>2016</v>
      </c>
      <c r="B343" s="2">
        <v>1341</v>
      </c>
      <c r="C343" s="2" t="s">
        <v>1641</v>
      </c>
      <c r="D343" s="2" t="s">
        <v>1642</v>
      </c>
      <c r="E343" s="2" t="s">
        <v>1643</v>
      </c>
      <c r="F343" s="2" t="s">
        <v>868</v>
      </c>
      <c r="G343" s="2" t="s">
        <v>869</v>
      </c>
      <c r="H343" s="2"/>
      <c r="I343" s="2" t="s">
        <v>393</v>
      </c>
      <c r="J343" s="2" t="s">
        <v>346</v>
      </c>
      <c r="K343" s="2" t="s">
        <v>1712</v>
      </c>
      <c r="L343" s="3">
        <v>42376</v>
      </c>
      <c r="M343" s="2" t="s">
        <v>1645</v>
      </c>
      <c r="N343" s="2" t="s">
        <v>1231</v>
      </c>
      <c r="O343" s="2" t="s">
        <v>1664</v>
      </c>
      <c r="P343" s="2" t="s">
        <v>3503</v>
      </c>
      <c r="Q343" s="2" t="s">
        <v>3873</v>
      </c>
      <c r="R343" s="2" t="s">
        <v>4263</v>
      </c>
      <c r="S343" s="2" t="s">
        <v>332</v>
      </c>
      <c r="T343" s="2" t="s">
        <v>333</v>
      </c>
      <c r="U343" s="2" t="s">
        <v>3332</v>
      </c>
      <c r="V343" s="2" t="s">
        <v>43</v>
      </c>
      <c r="W343" s="2" t="s">
        <v>42</v>
      </c>
      <c r="X343" s="2"/>
      <c r="Y343" s="4"/>
    </row>
    <row r="344" spans="1:25" x14ac:dyDescent="0.25">
      <c r="A344" s="2">
        <v>2016</v>
      </c>
      <c r="B344" s="2">
        <v>1343</v>
      </c>
      <c r="C344" s="2" t="s">
        <v>1564</v>
      </c>
      <c r="D344" s="2" t="s">
        <v>1565</v>
      </c>
      <c r="E344" s="2" t="s">
        <v>1566</v>
      </c>
      <c r="F344" s="2" t="s">
        <v>1567</v>
      </c>
      <c r="G344" s="2" t="s">
        <v>1568</v>
      </c>
      <c r="H344" s="2"/>
      <c r="I344" s="2" t="s">
        <v>393</v>
      </c>
      <c r="J344" s="2" t="s">
        <v>394</v>
      </c>
      <c r="K344" s="2" t="s">
        <v>1569</v>
      </c>
      <c r="L344" s="3">
        <v>42621</v>
      </c>
      <c r="M344" s="2" t="s">
        <v>1570</v>
      </c>
      <c r="N344" s="2" t="s">
        <v>2091</v>
      </c>
      <c r="O344" s="2" t="s">
        <v>1571</v>
      </c>
      <c r="P344" s="2" t="s">
        <v>1575</v>
      </c>
      <c r="Q344" s="2" t="s">
        <v>3814</v>
      </c>
      <c r="R344" s="2" t="s">
        <v>4264</v>
      </c>
      <c r="S344" s="2" t="s">
        <v>332</v>
      </c>
      <c r="T344" s="2" t="s">
        <v>333</v>
      </c>
      <c r="U344" s="2" t="s">
        <v>3332</v>
      </c>
      <c r="V344" s="2" t="s">
        <v>43</v>
      </c>
      <c r="W344" s="2" t="s">
        <v>42</v>
      </c>
      <c r="X344" s="2"/>
      <c r="Y344" s="4"/>
    </row>
    <row r="345" spans="1:25" x14ac:dyDescent="0.25">
      <c r="A345" s="2">
        <v>2015</v>
      </c>
      <c r="B345" s="2">
        <v>535</v>
      </c>
      <c r="C345" s="2" t="s">
        <v>3556</v>
      </c>
      <c r="D345" s="2" t="s">
        <v>3557</v>
      </c>
      <c r="E345" s="2" t="s">
        <v>3551</v>
      </c>
      <c r="F345" s="2" t="s">
        <v>1888</v>
      </c>
      <c r="G345" s="2" t="s">
        <v>1889</v>
      </c>
      <c r="H345" s="2"/>
      <c r="I345" s="2" t="s">
        <v>484</v>
      </c>
      <c r="J345" s="2" t="s">
        <v>31</v>
      </c>
      <c r="K345" s="2" t="s">
        <v>2510</v>
      </c>
      <c r="L345" s="3">
        <v>42180</v>
      </c>
      <c r="M345" s="2" t="s">
        <v>71</v>
      </c>
      <c r="N345" s="2" t="s">
        <v>3558</v>
      </c>
      <c r="O345" s="2" t="s">
        <v>3438</v>
      </c>
      <c r="P345" s="2" t="s">
        <v>3359</v>
      </c>
      <c r="Q345" s="2" t="s">
        <v>3559</v>
      </c>
      <c r="R345" s="2" t="s">
        <v>3560</v>
      </c>
      <c r="S345" s="2" t="s">
        <v>2180</v>
      </c>
      <c r="T345" s="2" t="s">
        <v>333</v>
      </c>
      <c r="U345" s="2" t="s">
        <v>3332</v>
      </c>
      <c r="V345" s="2" t="s">
        <v>42</v>
      </c>
      <c r="W345" s="2" t="s">
        <v>43</v>
      </c>
      <c r="X345" s="2"/>
      <c r="Y345" s="4"/>
    </row>
    <row r="346" spans="1:25" x14ac:dyDescent="0.25">
      <c r="A346" s="2">
        <v>2016</v>
      </c>
      <c r="B346" s="2">
        <v>1347</v>
      </c>
      <c r="C346" s="2" t="s">
        <v>4228</v>
      </c>
      <c r="D346" s="2" t="s">
        <v>4229</v>
      </c>
      <c r="E346" s="2" t="s">
        <v>4230</v>
      </c>
      <c r="F346" s="2" t="s">
        <v>4202</v>
      </c>
      <c r="G346" s="2" t="s">
        <v>4203</v>
      </c>
      <c r="H346" s="2"/>
      <c r="I346" s="2" t="s">
        <v>489</v>
      </c>
      <c r="J346" s="2" t="s">
        <v>31</v>
      </c>
      <c r="K346" s="2" t="s">
        <v>4187</v>
      </c>
      <c r="L346" s="3">
        <v>42549</v>
      </c>
      <c r="M346" s="2" t="s">
        <v>2689</v>
      </c>
      <c r="N346" s="2" t="s">
        <v>3838</v>
      </c>
      <c r="O346" s="2" t="s">
        <v>1359</v>
      </c>
      <c r="P346" s="2" t="s">
        <v>2241</v>
      </c>
      <c r="Q346" s="2" t="s">
        <v>4231</v>
      </c>
      <c r="R346" s="2" t="s">
        <v>3585</v>
      </c>
      <c r="S346" s="2" t="s">
        <v>861</v>
      </c>
      <c r="T346" s="2" t="s">
        <v>333</v>
      </c>
      <c r="U346" s="2" t="s">
        <v>3332</v>
      </c>
      <c r="V346" s="2" t="s">
        <v>43</v>
      </c>
      <c r="W346" s="2" t="s">
        <v>42</v>
      </c>
      <c r="X346" s="2"/>
      <c r="Y346" s="4"/>
    </row>
    <row r="347" spans="1:25" x14ac:dyDescent="0.25">
      <c r="A347" s="2">
        <v>2016</v>
      </c>
      <c r="B347" s="2">
        <v>1350</v>
      </c>
      <c r="C347" s="2" t="s">
        <v>3586</v>
      </c>
      <c r="D347" s="2" t="s">
        <v>3587</v>
      </c>
      <c r="E347" s="2" t="s">
        <v>3588</v>
      </c>
      <c r="F347" s="2" t="s">
        <v>486</v>
      </c>
      <c r="G347" s="2" t="s">
        <v>487</v>
      </c>
      <c r="H347" s="2"/>
      <c r="I347" s="2" t="s">
        <v>488</v>
      </c>
      <c r="J347" s="2" t="s">
        <v>340</v>
      </c>
      <c r="K347" s="2" t="s">
        <v>4179</v>
      </c>
      <c r="L347" s="3">
        <v>42424</v>
      </c>
      <c r="M347" s="2" t="s">
        <v>4265</v>
      </c>
      <c r="N347" s="2" t="s">
        <v>2176</v>
      </c>
      <c r="O347" s="2" t="s">
        <v>35</v>
      </c>
      <c r="P347" s="2" t="s">
        <v>2552</v>
      </c>
      <c r="Q347" s="2" t="s">
        <v>4266</v>
      </c>
      <c r="R347" s="2" t="s">
        <v>3585</v>
      </c>
      <c r="S347" s="2" t="s">
        <v>2180</v>
      </c>
      <c r="T347" s="2" t="s">
        <v>333</v>
      </c>
      <c r="U347" s="2" t="s">
        <v>3332</v>
      </c>
      <c r="V347" s="2" t="s">
        <v>43</v>
      </c>
      <c r="W347" s="2" t="s">
        <v>42</v>
      </c>
      <c r="X347" s="2"/>
      <c r="Y347" s="4"/>
    </row>
    <row r="348" spans="1:25" x14ac:dyDescent="0.25">
      <c r="A348" s="2">
        <v>2016</v>
      </c>
      <c r="B348" s="2">
        <v>1353</v>
      </c>
      <c r="C348" s="2" t="s">
        <v>3776</v>
      </c>
      <c r="D348" s="2" t="s">
        <v>3777</v>
      </c>
      <c r="E348" s="2" t="s">
        <v>3778</v>
      </c>
      <c r="F348" s="2" t="s">
        <v>3779</v>
      </c>
      <c r="G348" s="2" t="s">
        <v>1081</v>
      </c>
      <c r="H348" s="2"/>
      <c r="I348" s="2" t="s">
        <v>153</v>
      </c>
      <c r="J348" s="2" t="s">
        <v>340</v>
      </c>
      <c r="K348" s="2" t="s">
        <v>3780</v>
      </c>
      <c r="L348" s="3">
        <v>42543</v>
      </c>
      <c r="M348" s="2" t="s">
        <v>3781</v>
      </c>
      <c r="N348" s="2" t="s">
        <v>1231</v>
      </c>
      <c r="O348" s="2" t="s">
        <v>35</v>
      </c>
      <c r="P348" s="2" t="s">
        <v>1797</v>
      </c>
      <c r="Q348" s="2" t="s">
        <v>35</v>
      </c>
      <c r="R348" s="2" t="s">
        <v>3585</v>
      </c>
      <c r="S348" s="2" t="s">
        <v>332</v>
      </c>
      <c r="T348" s="2" t="s">
        <v>333</v>
      </c>
      <c r="U348" s="2" t="s">
        <v>3332</v>
      </c>
      <c r="V348" s="2" t="s">
        <v>338</v>
      </c>
      <c r="W348" s="2" t="s">
        <v>42</v>
      </c>
      <c r="X348" s="2"/>
      <c r="Y348" s="4"/>
    </row>
    <row r="349" spans="1:25" x14ac:dyDescent="0.25">
      <c r="A349" s="2">
        <v>2016</v>
      </c>
      <c r="B349" s="2">
        <v>1356</v>
      </c>
      <c r="C349" s="2" t="s">
        <v>3949</v>
      </c>
      <c r="D349" s="2" t="s">
        <v>3950</v>
      </c>
      <c r="E349" s="2" t="s">
        <v>3951</v>
      </c>
      <c r="F349" s="2" t="s">
        <v>3779</v>
      </c>
      <c r="G349" s="2" t="s">
        <v>3952</v>
      </c>
      <c r="H349" s="2"/>
      <c r="I349" s="2" t="s">
        <v>815</v>
      </c>
      <c r="J349" s="2" t="s">
        <v>31</v>
      </c>
      <c r="K349" s="2" t="s">
        <v>3953</v>
      </c>
      <c r="L349" s="3">
        <v>42613</v>
      </c>
      <c r="M349" s="2" t="s">
        <v>3954</v>
      </c>
      <c r="N349" s="2" t="s">
        <v>1231</v>
      </c>
      <c r="O349" s="2" t="s">
        <v>35</v>
      </c>
      <c r="P349" s="2" t="s">
        <v>2241</v>
      </c>
      <c r="Q349" s="2" t="s">
        <v>4267</v>
      </c>
      <c r="R349" s="2" t="s">
        <v>3585</v>
      </c>
      <c r="S349" s="2" t="s">
        <v>332</v>
      </c>
      <c r="T349" s="2" t="s">
        <v>333</v>
      </c>
      <c r="U349" s="2" t="s">
        <v>3332</v>
      </c>
      <c r="V349" s="2" t="s">
        <v>43</v>
      </c>
      <c r="W349" s="2" t="s">
        <v>42</v>
      </c>
      <c r="X349" s="2"/>
      <c r="Y349" s="4"/>
    </row>
    <row r="350" spans="1:25" x14ac:dyDescent="0.25">
      <c r="A350" s="2">
        <v>2016</v>
      </c>
      <c r="B350" s="2">
        <v>1357</v>
      </c>
      <c r="C350" s="2" t="s">
        <v>3949</v>
      </c>
      <c r="D350" s="2" t="s">
        <v>3950</v>
      </c>
      <c r="E350" s="2" t="s">
        <v>3951</v>
      </c>
      <c r="F350" s="2" t="s">
        <v>3779</v>
      </c>
      <c r="G350" s="2" t="s">
        <v>3952</v>
      </c>
      <c r="H350" s="2"/>
      <c r="I350" s="2" t="s">
        <v>815</v>
      </c>
      <c r="J350" s="2" t="s">
        <v>293</v>
      </c>
      <c r="K350" s="2" t="s">
        <v>3953</v>
      </c>
      <c r="L350" s="3">
        <v>42613</v>
      </c>
      <c r="M350" s="2" t="s">
        <v>3954</v>
      </c>
      <c r="N350" s="2" t="s">
        <v>1231</v>
      </c>
      <c r="O350" s="2" t="s">
        <v>35</v>
      </c>
      <c r="P350" s="2" t="s">
        <v>2241</v>
      </c>
      <c r="Q350" s="2" t="s">
        <v>4268</v>
      </c>
      <c r="R350" s="2" t="s">
        <v>3585</v>
      </c>
      <c r="S350" s="2" t="s">
        <v>332</v>
      </c>
      <c r="T350" s="2" t="s">
        <v>333</v>
      </c>
      <c r="U350" s="2" t="s">
        <v>3332</v>
      </c>
      <c r="V350" s="2" t="s">
        <v>43</v>
      </c>
      <c r="W350" s="2" t="s">
        <v>42</v>
      </c>
      <c r="X350" s="2"/>
      <c r="Y350" s="4"/>
    </row>
    <row r="351" spans="1:25" x14ac:dyDescent="0.25">
      <c r="A351" s="2">
        <v>2016</v>
      </c>
      <c r="B351" s="2">
        <v>1360</v>
      </c>
      <c r="C351" s="2" t="s">
        <v>1564</v>
      </c>
      <c r="D351" s="2" t="s">
        <v>1565</v>
      </c>
      <c r="E351" s="2" t="s">
        <v>1566</v>
      </c>
      <c r="F351" s="2" t="s">
        <v>1567</v>
      </c>
      <c r="G351" s="2" t="s">
        <v>1568</v>
      </c>
      <c r="H351" s="2"/>
      <c r="I351" s="2" t="s">
        <v>393</v>
      </c>
      <c r="J351" s="2" t="s">
        <v>340</v>
      </c>
      <c r="K351" s="2" t="s">
        <v>1569</v>
      </c>
      <c r="L351" s="3">
        <v>42621</v>
      </c>
      <c r="M351" s="2" t="s">
        <v>1570</v>
      </c>
      <c r="N351" s="2" t="s">
        <v>2091</v>
      </c>
      <c r="O351" s="2" t="s">
        <v>1571</v>
      </c>
      <c r="P351" s="2" t="s">
        <v>1575</v>
      </c>
      <c r="Q351" s="2" t="s">
        <v>3928</v>
      </c>
      <c r="R351" s="2" t="s">
        <v>4272</v>
      </c>
      <c r="S351" s="2" t="s">
        <v>332</v>
      </c>
      <c r="T351" s="2" t="s">
        <v>333</v>
      </c>
      <c r="U351" s="2" t="s">
        <v>3332</v>
      </c>
      <c r="V351" s="2" t="s">
        <v>43</v>
      </c>
      <c r="W351" s="2" t="s">
        <v>42</v>
      </c>
      <c r="X351" s="2"/>
      <c r="Y351" s="4"/>
    </row>
    <row r="352" spans="1:25" x14ac:dyDescent="0.25">
      <c r="A352" s="2">
        <v>2016</v>
      </c>
      <c r="B352" s="2">
        <v>1364</v>
      </c>
      <c r="C352" s="2" t="s">
        <v>3428</v>
      </c>
      <c r="D352" s="2" t="s">
        <v>3429</v>
      </c>
      <c r="E352" s="2" t="s">
        <v>3430</v>
      </c>
      <c r="F352" s="2" t="s">
        <v>2648</v>
      </c>
      <c r="G352" s="2" t="s">
        <v>2649</v>
      </c>
      <c r="H352" s="2"/>
      <c r="I352" s="2" t="s">
        <v>815</v>
      </c>
      <c r="J352" s="2" t="s">
        <v>50</v>
      </c>
      <c r="K352" s="2" t="s">
        <v>3431</v>
      </c>
      <c r="L352" s="3">
        <v>42473</v>
      </c>
      <c r="M352" s="2" t="s">
        <v>3432</v>
      </c>
      <c r="N352" s="2" t="s">
        <v>4239</v>
      </c>
      <c r="O352" s="2" t="s">
        <v>35</v>
      </c>
      <c r="P352" s="2" t="s">
        <v>2241</v>
      </c>
      <c r="Q352" s="2" t="s">
        <v>4281</v>
      </c>
      <c r="R352" s="2" t="s">
        <v>4282</v>
      </c>
      <c r="S352" s="2" t="s">
        <v>2180</v>
      </c>
      <c r="T352" s="2" t="s">
        <v>333</v>
      </c>
      <c r="U352" s="2" t="s">
        <v>3332</v>
      </c>
      <c r="V352" s="2" t="s">
        <v>43</v>
      </c>
      <c r="W352" s="2" t="s">
        <v>42</v>
      </c>
      <c r="X352" s="2"/>
      <c r="Y352" s="4"/>
    </row>
    <row r="353" spans="1:25" x14ac:dyDescent="0.25">
      <c r="A353" s="2">
        <v>2013</v>
      </c>
      <c r="B353" s="2">
        <v>1191</v>
      </c>
      <c r="C353" s="2" t="s">
        <v>1975</v>
      </c>
      <c r="D353" s="2" t="s">
        <v>1976</v>
      </c>
      <c r="E353" s="2" t="s">
        <v>1977</v>
      </c>
      <c r="F353" s="2" t="s">
        <v>486</v>
      </c>
      <c r="G353" s="2" t="s">
        <v>487</v>
      </c>
      <c r="H353" s="2"/>
      <c r="I353" s="2" t="s">
        <v>488</v>
      </c>
      <c r="J353" s="2" t="s">
        <v>31</v>
      </c>
      <c r="K353" s="2" t="s">
        <v>1981</v>
      </c>
      <c r="L353" s="3">
        <v>41620</v>
      </c>
      <c r="M353" s="2" t="s">
        <v>1982</v>
      </c>
      <c r="N353" s="2" t="s">
        <v>1978</v>
      </c>
      <c r="O353" s="2" t="s">
        <v>1664</v>
      </c>
      <c r="P353" s="2" t="s">
        <v>1018</v>
      </c>
      <c r="Q353" s="2" t="s">
        <v>1984</v>
      </c>
      <c r="R353" s="2" t="s">
        <v>1979</v>
      </c>
      <c r="S353" s="2" t="s">
        <v>332</v>
      </c>
      <c r="T353" s="2" t="s">
        <v>333</v>
      </c>
      <c r="U353" s="2" t="s">
        <v>41</v>
      </c>
      <c r="V353" s="2" t="s">
        <v>42</v>
      </c>
      <c r="W353" s="2" t="s">
        <v>43</v>
      </c>
      <c r="X353" s="2"/>
      <c r="Y353" s="4"/>
    </row>
    <row r="354" spans="1:25" x14ac:dyDescent="0.25">
      <c r="A354" s="2">
        <v>2015</v>
      </c>
      <c r="B354" s="2">
        <v>536</v>
      </c>
      <c r="C354" s="2" t="s">
        <v>3393</v>
      </c>
      <c r="D354" s="2" t="s">
        <v>3394</v>
      </c>
      <c r="E354" s="2" t="s">
        <v>3395</v>
      </c>
      <c r="F354" s="2" t="s">
        <v>3396</v>
      </c>
      <c r="G354" s="2" t="s">
        <v>1889</v>
      </c>
      <c r="H354" s="2"/>
      <c r="I354" s="2" t="s">
        <v>484</v>
      </c>
      <c r="J354" s="2" t="s">
        <v>340</v>
      </c>
      <c r="K354" s="2" t="s">
        <v>3561</v>
      </c>
      <c r="L354" s="3">
        <v>42089</v>
      </c>
      <c r="M354" s="2" t="s">
        <v>3562</v>
      </c>
      <c r="N354" s="2" t="s">
        <v>3399</v>
      </c>
      <c r="O354" s="2" t="s">
        <v>2240</v>
      </c>
      <c r="P354" s="2" t="s">
        <v>2311</v>
      </c>
      <c r="Q354" s="2" t="s">
        <v>3563</v>
      </c>
      <c r="R354" s="2" t="s">
        <v>2561</v>
      </c>
      <c r="S354" s="2" t="s">
        <v>332</v>
      </c>
      <c r="T354" s="2" t="s">
        <v>333</v>
      </c>
      <c r="U354" s="2" t="s">
        <v>3332</v>
      </c>
      <c r="V354" s="2" t="s">
        <v>42</v>
      </c>
      <c r="W354" s="2" t="s">
        <v>43</v>
      </c>
      <c r="X354" s="2"/>
      <c r="Y354" s="4"/>
    </row>
    <row r="355" spans="1:25" x14ac:dyDescent="0.25">
      <c r="A355" s="2">
        <v>2016</v>
      </c>
      <c r="B355" s="2">
        <v>1367</v>
      </c>
      <c r="C355" s="2" t="s">
        <v>3949</v>
      </c>
      <c r="D355" s="2" t="s">
        <v>3950</v>
      </c>
      <c r="E355" s="2" t="s">
        <v>3951</v>
      </c>
      <c r="F355" s="2" t="s">
        <v>3779</v>
      </c>
      <c r="G355" s="2" t="s">
        <v>3952</v>
      </c>
      <c r="H355" s="2"/>
      <c r="I355" s="2" t="s">
        <v>815</v>
      </c>
      <c r="J355" s="2" t="s">
        <v>50</v>
      </c>
      <c r="K355" s="2" t="s">
        <v>3953</v>
      </c>
      <c r="L355" s="3">
        <v>42613</v>
      </c>
      <c r="M355" s="2" t="s">
        <v>3954</v>
      </c>
      <c r="N355" s="2" t="s">
        <v>1231</v>
      </c>
      <c r="O355" s="2" t="s">
        <v>35</v>
      </c>
      <c r="P355" s="2" t="s">
        <v>2241</v>
      </c>
      <c r="Q355" s="2" t="s">
        <v>4283</v>
      </c>
      <c r="R355" s="2" t="s">
        <v>2978</v>
      </c>
      <c r="S355" s="2" t="s">
        <v>332</v>
      </c>
      <c r="T355" s="2" t="s">
        <v>333</v>
      </c>
      <c r="U355" s="2" t="s">
        <v>3332</v>
      </c>
      <c r="V355" s="2" t="s">
        <v>43</v>
      </c>
      <c r="W355" s="2" t="s">
        <v>42</v>
      </c>
      <c r="X355" s="2"/>
      <c r="Y355" s="4"/>
    </row>
    <row r="356" spans="1:25" x14ac:dyDescent="0.25">
      <c r="A356" s="2">
        <v>2014</v>
      </c>
      <c r="B356" s="2">
        <v>578</v>
      </c>
      <c r="C356" s="2" t="s">
        <v>1564</v>
      </c>
      <c r="D356" s="2" t="s">
        <v>1565</v>
      </c>
      <c r="E356" s="2" t="s">
        <v>1566</v>
      </c>
      <c r="F356" s="2" t="s">
        <v>1567</v>
      </c>
      <c r="G356" s="2" t="s">
        <v>1568</v>
      </c>
      <c r="H356" s="2"/>
      <c r="I356" s="2" t="s">
        <v>393</v>
      </c>
      <c r="J356" s="2" t="s">
        <v>340</v>
      </c>
      <c r="K356" s="2" t="s">
        <v>1569</v>
      </c>
      <c r="L356" s="3">
        <v>41898</v>
      </c>
      <c r="M356" s="2" t="s">
        <v>1570</v>
      </c>
      <c r="N356" s="2" t="s">
        <v>2158</v>
      </c>
      <c r="O356" s="2" t="s">
        <v>1571</v>
      </c>
      <c r="P356" s="2" t="s">
        <v>1575</v>
      </c>
      <c r="Q356" s="2" t="s">
        <v>2539</v>
      </c>
      <c r="R356" s="2" t="s">
        <v>2540</v>
      </c>
      <c r="S356" s="2" t="s">
        <v>332</v>
      </c>
      <c r="T356" s="2" t="s">
        <v>333</v>
      </c>
      <c r="U356" s="2" t="s">
        <v>41</v>
      </c>
      <c r="V356" s="2" t="s">
        <v>42</v>
      </c>
      <c r="W356" s="2" t="s">
        <v>43</v>
      </c>
      <c r="X356" s="2"/>
      <c r="Y356" s="4"/>
    </row>
    <row r="357" spans="1:25" x14ac:dyDescent="0.25">
      <c r="A357" s="2">
        <v>2014</v>
      </c>
      <c r="B357" s="2">
        <v>581</v>
      </c>
      <c r="C357" s="2" t="s">
        <v>1564</v>
      </c>
      <c r="D357" s="2" t="s">
        <v>1565</v>
      </c>
      <c r="E357" s="2" t="s">
        <v>1566</v>
      </c>
      <c r="F357" s="2" t="s">
        <v>1567</v>
      </c>
      <c r="G357" s="2" t="s">
        <v>1568</v>
      </c>
      <c r="H357" s="2"/>
      <c r="I357" s="2" t="s">
        <v>393</v>
      </c>
      <c r="J357" s="2" t="s">
        <v>340</v>
      </c>
      <c r="K357" s="2" t="s">
        <v>1569</v>
      </c>
      <c r="L357" s="3">
        <v>41899</v>
      </c>
      <c r="M357" s="2" t="s">
        <v>1570</v>
      </c>
      <c r="N357" s="2" t="s">
        <v>2158</v>
      </c>
      <c r="O357" s="2" t="s">
        <v>1571</v>
      </c>
      <c r="P357" s="2" t="s">
        <v>1575</v>
      </c>
      <c r="Q357" s="2" t="s">
        <v>2539</v>
      </c>
      <c r="R357" s="2" t="s">
        <v>2540</v>
      </c>
      <c r="S357" s="2" t="s">
        <v>332</v>
      </c>
      <c r="T357" s="2" t="s">
        <v>333</v>
      </c>
      <c r="U357" s="2" t="s">
        <v>41</v>
      </c>
      <c r="V357" s="2" t="s">
        <v>42</v>
      </c>
      <c r="W357" s="2" t="s">
        <v>43</v>
      </c>
      <c r="X357" s="2"/>
      <c r="Y357" s="4"/>
    </row>
    <row r="358" spans="1:25" x14ac:dyDescent="0.25">
      <c r="A358" s="2">
        <v>2014</v>
      </c>
      <c r="B358" s="2">
        <v>584</v>
      </c>
      <c r="C358" s="2" t="s">
        <v>1564</v>
      </c>
      <c r="D358" s="2" t="s">
        <v>1565</v>
      </c>
      <c r="E358" s="2" t="s">
        <v>1566</v>
      </c>
      <c r="F358" s="2" t="s">
        <v>1567</v>
      </c>
      <c r="G358" s="2" t="s">
        <v>1568</v>
      </c>
      <c r="H358" s="2"/>
      <c r="I358" s="2" t="s">
        <v>393</v>
      </c>
      <c r="J358" s="2" t="s">
        <v>340</v>
      </c>
      <c r="K358" s="2" t="s">
        <v>1569</v>
      </c>
      <c r="L358" s="3">
        <v>41900</v>
      </c>
      <c r="M358" s="2" t="s">
        <v>1570</v>
      </c>
      <c r="N358" s="2" t="s">
        <v>2158</v>
      </c>
      <c r="O358" s="2" t="s">
        <v>1571</v>
      </c>
      <c r="P358" s="2" t="s">
        <v>1575</v>
      </c>
      <c r="Q358" s="2" t="s">
        <v>2539</v>
      </c>
      <c r="R358" s="2" t="s">
        <v>2540</v>
      </c>
      <c r="S358" s="2" t="s">
        <v>332</v>
      </c>
      <c r="T358" s="2" t="s">
        <v>333</v>
      </c>
      <c r="U358" s="2" t="s">
        <v>41</v>
      </c>
      <c r="V358" s="2" t="s">
        <v>42</v>
      </c>
      <c r="W358" s="2" t="s">
        <v>43</v>
      </c>
      <c r="X358" s="2"/>
      <c r="Y358" s="4"/>
    </row>
    <row r="359" spans="1:25" x14ac:dyDescent="0.25">
      <c r="A359" s="2">
        <v>2014</v>
      </c>
      <c r="B359" s="2">
        <v>587</v>
      </c>
      <c r="C359" s="2" t="s">
        <v>2366</v>
      </c>
      <c r="D359" s="2" t="s">
        <v>2367</v>
      </c>
      <c r="E359" s="2" t="s">
        <v>2368</v>
      </c>
      <c r="F359" s="2" t="s">
        <v>2324</v>
      </c>
      <c r="G359" s="2" t="s">
        <v>687</v>
      </c>
      <c r="H359" s="2"/>
      <c r="I359" s="2" t="s">
        <v>488</v>
      </c>
      <c r="J359" s="2" t="s">
        <v>50</v>
      </c>
      <c r="K359" s="2" t="s">
        <v>2325</v>
      </c>
      <c r="L359" s="3">
        <v>41984</v>
      </c>
      <c r="M359" s="2" t="s">
        <v>2370</v>
      </c>
      <c r="N359" s="2" t="s">
        <v>1656</v>
      </c>
      <c r="O359" s="2" t="s">
        <v>2327</v>
      </c>
      <c r="P359" s="2" t="s">
        <v>2371</v>
      </c>
      <c r="Q359" s="2" t="s">
        <v>2541</v>
      </c>
      <c r="R359" s="2" t="s">
        <v>2542</v>
      </c>
      <c r="S359" s="2" t="s">
        <v>332</v>
      </c>
      <c r="T359" s="2" t="s">
        <v>333</v>
      </c>
      <c r="U359" s="2" t="s">
        <v>41</v>
      </c>
      <c r="V359" s="2" t="s">
        <v>42</v>
      </c>
      <c r="W359" s="2" t="s">
        <v>43</v>
      </c>
      <c r="X359" s="2"/>
      <c r="Y359" s="4"/>
    </row>
    <row r="360" spans="1:25" x14ac:dyDescent="0.25">
      <c r="A360" s="2">
        <v>2014</v>
      </c>
      <c r="B360" s="2">
        <v>590</v>
      </c>
      <c r="C360" s="2" t="s">
        <v>2366</v>
      </c>
      <c r="D360" s="2" t="s">
        <v>2367</v>
      </c>
      <c r="E360" s="2" t="s">
        <v>2368</v>
      </c>
      <c r="F360" s="2" t="s">
        <v>2324</v>
      </c>
      <c r="G360" s="2" t="s">
        <v>687</v>
      </c>
      <c r="H360" s="2"/>
      <c r="I360" s="2" t="s">
        <v>488</v>
      </c>
      <c r="J360" s="2" t="s">
        <v>50</v>
      </c>
      <c r="K360" s="2" t="s">
        <v>2325</v>
      </c>
      <c r="L360" s="3">
        <v>41985</v>
      </c>
      <c r="M360" s="2" t="s">
        <v>2370</v>
      </c>
      <c r="N360" s="2" t="s">
        <v>1656</v>
      </c>
      <c r="O360" s="2" t="s">
        <v>2327</v>
      </c>
      <c r="P360" s="2" t="s">
        <v>2371</v>
      </c>
      <c r="Q360" s="2" t="s">
        <v>2541</v>
      </c>
      <c r="R360" s="2" t="s">
        <v>2542</v>
      </c>
      <c r="S360" s="2" t="s">
        <v>332</v>
      </c>
      <c r="T360" s="2" t="s">
        <v>333</v>
      </c>
      <c r="U360" s="2" t="s">
        <v>41</v>
      </c>
      <c r="V360" s="2" t="s">
        <v>42</v>
      </c>
      <c r="W360" s="2" t="s">
        <v>43</v>
      </c>
      <c r="X360" s="2"/>
      <c r="Y360" s="4"/>
    </row>
    <row r="361" spans="1:25" x14ac:dyDescent="0.25">
      <c r="A361" s="2">
        <v>2014</v>
      </c>
      <c r="B361" s="2">
        <v>592</v>
      </c>
      <c r="C361" s="2" t="s">
        <v>2321</v>
      </c>
      <c r="D361" s="2" t="s">
        <v>2322</v>
      </c>
      <c r="E361" s="2" t="s">
        <v>2323</v>
      </c>
      <c r="F361" s="2" t="s">
        <v>2324</v>
      </c>
      <c r="G361" s="2" t="s">
        <v>687</v>
      </c>
      <c r="H361" s="2"/>
      <c r="I361" s="2" t="s">
        <v>488</v>
      </c>
      <c r="J361" s="2" t="s">
        <v>31</v>
      </c>
      <c r="K361" s="2" t="s">
        <v>2521</v>
      </c>
      <c r="L361" s="3">
        <v>41740</v>
      </c>
      <c r="M361" s="2" t="s">
        <v>2498</v>
      </c>
      <c r="N361" s="2" t="s">
        <v>1892</v>
      </c>
      <c r="O361" s="2" t="s">
        <v>2327</v>
      </c>
      <c r="P361" s="2" t="s">
        <v>2241</v>
      </c>
      <c r="Q361" s="2" t="s">
        <v>2327</v>
      </c>
      <c r="R361" s="2" t="s">
        <v>2542</v>
      </c>
      <c r="S361" s="2" t="s">
        <v>332</v>
      </c>
      <c r="T361" s="2" t="s">
        <v>333</v>
      </c>
      <c r="U361" s="2" t="s">
        <v>41</v>
      </c>
      <c r="V361" s="2" t="s">
        <v>42</v>
      </c>
      <c r="W361" s="2" t="s">
        <v>43</v>
      </c>
      <c r="X361" s="2"/>
      <c r="Y361" s="4"/>
    </row>
    <row r="362" spans="1:25" x14ac:dyDescent="0.25">
      <c r="A362" s="2">
        <v>2014</v>
      </c>
      <c r="B362" s="2">
        <v>597</v>
      </c>
      <c r="C362" s="2" t="s">
        <v>2543</v>
      </c>
      <c r="D362" s="2" t="s">
        <v>2544</v>
      </c>
      <c r="E362" s="2" t="s">
        <v>2545</v>
      </c>
      <c r="F362" s="2" t="s">
        <v>2324</v>
      </c>
      <c r="G362" s="2" t="s">
        <v>687</v>
      </c>
      <c r="H362" s="2"/>
      <c r="I362" s="2" t="s">
        <v>488</v>
      </c>
      <c r="J362" s="2" t="s">
        <v>31</v>
      </c>
      <c r="K362" s="2" t="s">
        <v>2348</v>
      </c>
      <c r="L362" s="3">
        <v>41863</v>
      </c>
      <c r="M362" s="2" t="s">
        <v>33</v>
      </c>
      <c r="N362" s="2" t="s">
        <v>2546</v>
      </c>
      <c r="O362" s="2" t="s">
        <v>2547</v>
      </c>
      <c r="P362" s="2" t="s">
        <v>2350</v>
      </c>
      <c r="Q362" s="2" t="s">
        <v>2548</v>
      </c>
      <c r="R362" s="2" t="s">
        <v>2549</v>
      </c>
      <c r="S362" s="2" t="s">
        <v>332</v>
      </c>
      <c r="T362" s="2" t="s">
        <v>333</v>
      </c>
      <c r="U362" s="2" t="s">
        <v>41</v>
      </c>
      <c r="V362" s="2" t="s">
        <v>42</v>
      </c>
      <c r="W362" s="2" t="s">
        <v>43</v>
      </c>
      <c r="X362" s="2" t="s">
        <v>2550</v>
      </c>
      <c r="Y362" s="4"/>
    </row>
    <row r="363" spans="1:25" x14ac:dyDescent="0.25">
      <c r="A363" s="2">
        <v>2016</v>
      </c>
      <c r="B363" s="2">
        <v>1369</v>
      </c>
      <c r="C363" s="2" t="s">
        <v>2321</v>
      </c>
      <c r="D363" s="2" t="s">
        <v>2322</v>
      </c>
      <c r="E363" s="2" t="s">
        <v>2323</v>
      </c>
      <c r="F363" s="2" t="s">
        <v>2324</v>
      </c>
      <c r="G363" s="2" t="s">
        <v>687</v>
      </c>
      <c r="H363" s="2"/>
      <c r="I363" s="2" t="s">
        <v>488</v>
      </c>
      <c r="J363" s="2" t="s">
        <v>31</v>
      </c>
      <c r="K363" s="2" t="s">
        <v>2521</v>
      </c>
      <c r="L363" s="3">
        <v>42457</v>
      </c>
      <c r="M363" s="2" t="s">
        <v>4112</v>
      </c>
      <c r="N363" s="2" t="s">
        <v>1656</v>
      </c>
      <c r="O363" s="2" t="s">
        <v>3452</v>
      </c>
      <c r="P363" s="2" t="s">
        <v>2371</v>
      </c>
      <c r="Q363" s="2" t="s">
        <v>4248</v>
      </c>
      <c r="R363" s="2" t="s">
        <v>2542</v>
      </c>
      <c r="S363" s="2" t="s">
        <v>332</v>
      </c>
      <c r="T363" s="2" t="s">
        <v>333</v>
      </c>
      <c r="U363" s="2" t="s">
        <v>3332</v>
      </c>
      <c r="V363" s="2" t="s">
        <v>43</v>
      </c>
      <c r="W363" s="2" t="s">
        <v>42</v>
      </c>
      <c r="X363" s="2"/>
      <c r="Y363" s="4"/>
    </row>
    <row r="364" spans="1:25" x14ac:dyDescent="0.25">
      <c r="A364" s="2">
        <v>2016</v>
      </c>
      <c r="B364" s="2">
        <v>1372</v>
      </c>
      <c r="C364" s="2" t="s">
        <v>2567</v>
      </c>
      <c r="D364" s="2" t="s">
        <v>2568</v>
      </c>
      <c r="E364" s="2" t="s">
        <v>2569</v>
      </c>
      <c r="F364" s="2" t="s">
        <v>2570</v>
      </c>
      <c r="G364" s="2" t="s">
        <v>2571</v>
      </c>
      <c r="H364" s="2"/>
      <c r="I364" s="2" t="s">
        <v>815</v>
      </c>
      <c r="J364" s="2" t="s">
        <v>340</v>
      </c>
      <c r="K364" s="2" t="s">
        <v>2572</v>
      </c>
      <c r="L364" s="3">
        <v>42489</v>
      </c>
      <c r="M364" s="2" t="s">
        <v>4284</v>
      </c>
      <c r="N364" s="2" t="s">
        <v>1231</v>
      </c>
      <c r="O364" s="2" t="s">
        <v>35</v>
      </c>
      <c r="P364" s="2" t="s">
        <v>3359</v>
      </c>
      <c r="Q364" s="2" t="s">
        <v>3841</v>
      </c>
      <c r="R364" s="2" t="s">
        <v>2542</v>
      </c>
      <c r="S364" s="2" t="s">
        <v>332</v>
      </c>
      <c r="T364" s="2" t="s">
        <v>333</v>
      </c>
      <c r="U364" s="2" t="s">
        <v>3332</v>
      </c>
      <c r="V364" s="2" t="s">
        <v>43</v>
      </c>
      <c r="W364" s="2" t="s">
        <v>42</v>
      </c>
      <c r="X364" s="2"/>
      <c r="Y364" s="4"/>
    </row>
    <row r="365" spans="1:25" x14ac:dyDescent="0.25">
      <c r="A365" s="2">
        <v>2016</v>
      </c>
      <c r="B365" s="2">
        <v>1375</v>
      </c>
      <c r="C365" s="2" t="s">
        <v>2567</v>
      </c>
      <c r="D365" s="2" t="s">
        <v>2568</v>
      </c>
      <c r="E365" s="2" t="s">
        <v>2569</v>
      </c>
      <c r="F365" s="2" t="s">
        <v>2570</v>
      </c>
      <c r="G365" s="2" t="s">
        <v>2571</v>
      </c>
      <c r="H365" s="2"/>
      <c r="I365" s="2" t="s">
        <v>815</v>
      </c>
      <c r="J365" s="2" t="s">
        <v>340</v>
      </c>
      <c r="K365" s="2" t="s">
        <v>2572</v>
      </c>
      <c r="L365" s="3">
        <v>42489</v>
      </c>
      <c r="M365" s="2" t="s">
        <v>4284</v>
      </c>
      <c r="N365" s="2" t="s">
        <v>4192</v>
      </c>
      <c r="O365" s="2" t="s">
        <v>4285</v>
      </c>
      <c r="P365" s="2" t="s">
        <v>3359</v>
      </c>
      <c r="Q365" s="2" t="s">
        <v>3841</v>
      </c>
      <c r="R365" s="2" t="s">
        <v>2542</v>
      </c>
      <c r="S365" s="2" t="s">
        <v>2180</v>
      </c>
      <c r="T365" s="2" t="s">
        <v>333</v>
      </c>
      <c r="U365" s="2" t="s">
        <v>3332</v>
      </c>
      <c r="V365" s="2" t="s">
        <v>43</v>
      </c>
      <c r="W365" s="2" t="s">
        <v>42</v>
      </c>
      <c r="X365" s="2"/>
      <c r="Y365" s="4"/>
    </row>
    <row r="366" spans="1:25" x14ac:dyDescent="0.25">
      <c r="A366" s="2">
        <v>2016</v>
      </c>
      <c r="B366" s="2">
        <v>1381</v>
      </c>
      <c r="C366" s="2" t="s">
        <v>3949</v>
      </c>
      <c r="D366" s="2" t="s">
        <v>3950</v>
      </c>
      <c r="E366" s="2" t="s">
        <v>3951</v>
      </c>
      <c r="F366" s="2" t="s">
        <v>3779</v>
      </c>
      <c r="G366" s="2" t="s">
        <v>3952</v>
      </c>
      <c r="H366" s="2"/>
      <c r="I366" s="2" t="s">
        <v>815</v>
      </c>
      <c r="J366" s="2" t="s">
        <v>206</v>
      </c>
      <c r="K366" s="2" t="s">
        <v>3953</v>
      </c>
      <c r="L366" s="3">
        <v>42613</v>
      </c>
      <c r="M366" s="2" t="s">
        <v>3954</v>
      </c>
      <c r="N366" s="2" t="s">
        <v>1231</v>
      </c>
      <c r="O366" s="2" t="s">
        <v>35</v>
      </c>
      <c r="P366" s="2" t="s">
        <v>2241</v>
      </c>
      <c r="Q366" s="2" t="s">
        <v>4299</v>
      </c>
      <c r="R366" s="2" t="s">
        <v>2542</v>
      </c>
      <c r="S366" s="2" t="s">
        <v>332</v>
      </c>
      <c r="T366" s="2" t="s">
        <v>333</v>
      </c>
      <c r="U366" s="2" t="s">
        <v>3332</v>
      </c>
      <c r="V366" s="2" t="s">
        <v>43</v>
      </c>
      <c r="W366" s="2" t="s">
        <v>42</v>
      </c>
      <c r="X366" s="2"/>
      <c r="Y366" s="4"/>
    </row>
    <row r="367" spans="1:25" x14ac:dyDescent="0.25">
      <c r="A367" s="2">
        <v>2015</v>
      </c>
      <c r="B367" s="2">
        <v>554</v>
      </c>
      <c r="C367" s="2" t="s">
        <v>1641</v>
      </c>
      <c r="D367" s="2" t="s">
        <v>1642</v>
      </c>
      <c r="E367" s="2" t="s">
        <v>1643</v>
      </c>
      <c r="F367" s="2" t="s">
        <v>868</v>
      </c>
      <c r="G367" s="2" t="s">
        <v>869</v>
      </c>
      <c r="H367" s="2"/>
      <c r="I367" s="2" t="s">
        <v>393</v>
      </c>
      <c r="J367" s="2" t="s">
        <v>394</v>
      </c>
      <c r="K367" s="2" t="s">
        <v>1655</v>
      </c>
      <c r="L367" s="3">
        <v>42024</v>
      </c>
      <c r="M367" s="2" t="s">
        <v>1645</v>
      </c>
      <c r="N367" s="2" t="s">
        <v>1231</v>
      </c>
      <c r="O367" s="2" t="s">
        <v>1664</v>
      </c>
      <c r="P367" s="2" t="s">
        <v>3503</v>
      </c>
      <c r="Q367" s="2" t="s">
        <v>3406</v>
      </c>
      <c r="R367" s="2" t="s">
        <v>3577</v>
      </c>
      <c r="S367" s="2" t="s">
        <v>332</v>
      </c>
      <c r="T367" s="2" t="s">
        <v>333</v>
      </c>
      <c r="U367" s="2" t="s">
        <v>3332</v>
      </c>
      <c r="V367" s="2" t="s">
        <v>42</v>
      </c>
      <c r="W367" s="2" t="s">
        <v>43</v>
      </c>
      <c r="X367" s="2" t="s">
        <v>3339</v>
      </c>
      <c r="Y367" s="4"/>
    </row>
    <row r="368" spans="1:25" x14ac:dyDescent="0.25">
      <c r="A368" s="2">
        <v>2015</v>
      </c>
      <c r="B368" s="2">
        <v>584</v>
      </c>
      <c r="C368" s="2" t="s">
        <v>1641</v>
      </c>
      <c r="D368" s="2" t="s">
        <v>1642</v>
      </c>
      <c r="E368" s="2" t="s">
        <v>1643</v>
      </c>
      <c r="F368" s="2" t="s">
        <v>868</v>
      </c>
      <c r="G368" s="2" t="s">
        <v>869</v>
      </c>
      <c r="H368" s="2"/>
      <c r="I368" s="2" t="s">
        <v>393</v>
      </c>
      <c r="J368" s="2" t="s">
        <v>394</v>
      </c>
      <c r="K368" s="2" t="s">
        <v>1655</v>
      </c>
      <c r="L368" s="3">
        <v>42025</v>
      </c>
      <c r="M368" s="2" t="s">
        <v>1645</v>
      </c>
      <c r="N368" s="2" t="s">
        <v>1231</v>
      </c>
      <c r="O368" s="2" t="s">
        <v>1664</v>
      </c>
      <c r="P368" s="2" t="s">
        <v>3503</v>
      </c>
      <c r="Q368" s="2" t="s">
        <v>3406</v>
      </c>
      <c r="R368" s="2" t="s">
        <v>3577</v>
      </c>
      <c r="S368" s="2" t="s">
        <v>332</v>
      </c>
      <c r="T368" s="2" t="s">
        <v>333</v>
      </c>
      <c r="U368" s="2" t="s">
        <v>3332</v>
      </c>
      <c r="V368" s="2" t="s">
        <v>42</v>
      </c>
      <c r="W368" s="2" t="s">
        <v>43</v>
      </c>
      <c r="X368" s="2" t="s">
        <v>3339</v>
      </c>
      <c r="Y368" s="4"/>
    </row>
    <row r="369" spans="1:25" x14ac:dyDescent="0.25">
      <c r="A369" s="2">
        <v>2015</v>
      </c>
      <c r="B369" s="2">
        <v>586</v>
      </c>
      <c r="C369" s="2" t="s">
        <v>1641</v>
      </c>
      <c r="D369" s="2" t="s">
        <v>1642</v>
      </c>
      <c r="E369" s="2" t="s">
        <v>1643</v>
      </c>
      <c r="F369" s="2" t="s">
        <v>868</v>
      </c>
      <c r="G369" s="2" t="s">
        <v>869</v>
      </c>
      <c r="H369" s="2"/>
      <c r="I369" s="2" t="s">
        <v>393</v>
      </c>
      <c r="J369" s="2" t="s">
        <v>394</v>
      </c>
      <c r="K369" s="2" t="s">
        <v>1655</v>
      </c>
      <c r="L369" s="3">
        <v>42026</v>
      </c>
      <c r="M369" s="2" t="s">
        <v>1645</v>
      </c>
      <c r="N369" s="2" t="s">
        <v>1231</v>
      </c>
      <c r="O369" s="2" t="s">
        <v>1664</v>
      </c>
      <c r="P369" s="2" t="s">
        <v>3503</v>
      </c>
      <c r="Q369" s="2" t="s">
        <v>3406</v>
      </c>
      <c r="R369" s="2" t="s">
        <v>3577</v>
      </c>
      <c r="S369" s="2" t="s">
        <v>332</v>
      </c>
      <c r="T369" s="2" t="s">
        <v>333</v>
      </c>
      <c r="U369" s="2" t="s">
        <v>3332</v>
      </c>
      <c r="V369" s="2" t="s">
        <v>42</v>
      </c>
      <c r="W369" s="2" t="s">
        <v>43</v>
      </c>
      <c r="X369" s="2" t="s">
        <v>3339</v>
      </c>
      <c r="Y369" s="4"/>
    </row>
    <row r="370" spans="1:25" x14ac:dyDescent="0.25">
      <c r="A370" s="2">
        <v>2016</v>
      </c>
      <c r="B370" s="2">
        <v>1382</v>
      </c>
      <c r="C370" s="2" t="s">
        <v>1641</v>
      </c>
      <c r="D370" s="2" t="s">
        <v>1642</v>
      </c>
      <c r="E370" s="2" t="s">
        <v>1643</v>
      </c>
      <c r="F370" s="2" t="s">
        <v>868</v>
      </c>
      <c r="G370" s="2" t="s">
        <v>869</v>
      </c>
      <c r="H370" s="2"/>
      <c r="I370" s="2" t="s">
        <v>393</v>
      </c>
      <c r="J370" s="2" t="s">
        <v>340</v>
      </c>
      <c r="K370" s="2" t="s">
        <v>1644</v>
      </c>
      <c r="L370" s="3">
        <v>42376</v>
      </c>
      <c r="M370" s="2" t="s">
        <v>1645</v>
      </c>
      <c r="N370" s="2" t="s">
        <v>1231</v>
      </c>
      <c r="O370" s="2" t="s">
        <v>1664</v>
      </c>
      <c r="P370" s="2" t="s">
        <v>3503</v>
      </c>
      <c r="Q370" s="2" t="s">
        <v>3350</v>
      </c>
      <c r="R370" s="2" t="s">
        <v>3577</v>
      </c>
      <c r="S370" s="2" t="s">
        <v>332</v>
      </c>
      <c r="T370" s="2" t="s">
        <v>333</v>
      </c>
      <c r="U370" s="2" t="s">
        <v>3332</v>
      </c>
      <c r="V370" s="2" t="s">
        <v>43</v>
      </c>
      <c r="W370" s="2" t="s">
        <v>42</v>
      </c>
      <c r="X370" s="2"/>
      <c r="Y370" s="4"/>
    </row>
    <row r="371" spans="1:25" x14ac:dyDescent="0.25">
      <c r="A371" s="2">
        <v>2016</v>
      </c>
      <c r="B371" s="2">
        <v>1383</v>
      </c>
      <c r="C371" s="2" t="s">
        <v>1564</v>
      </c>
      <c r="D371" s="2" t="s">
        <v>1565</v>
      </c>
      <c r="E371" s="2" t="s">
        <v>1566</v>
      </c>
      <c r="F371" s="2" t="s">
        <v>1567</v>
      </c>
      <c r="G371" s="2" t="s">
        <v>1568</v>
      </c>
      <c r="H371" s="2"/>
      <c r="I371" s="2" t="s">
        <v>393</v>
      </c>
      <c r="J371" s="2" t="s">
        <v>293</v>
      </c>
      <c r="K371" s="2" t="s">
        <v>1569</v>
      </c>
      <c r="L371" s="3">
        <v>42621</v>
      </c>
      <c r="M371" s="2" t="s">
        <v>1570</v>
      </c>
      <c r="N371" s="2" t="s">
        <v>2091</v>
      </c>
      <c r="O371" s="2" t="s">
        <v>1571</v>
      </c>
      <c r="P371" s="2" t="s">
        <v>1575</v>
      </c>
      <c r="Q371" s="2" t="s">
        <v>3926</v>
      </c>
      <c r="R371" s="2" t="s">
        <v>4300</v>
      </c>
      <c r="S371" s="2" t="s">
        <v>332</v>
      </c>
      <c r="T371" s="2" t="s">
        <v>333</v>
      </c>
      <c r="U371" s="2" t="s">
        <v>3332</v>
      </c>
      <c r="V371" s="2" t="s">
        <v>43</v>
      </c>
      <c r="W371" s="2" t="s">
        <v>42</v>
      </c>
      <c r="X371" s="2"/>
      <c r="Y371" s="4"/>
    </row>
    <row r="372" spans="1:25" hidden="1" x14ac:dyDescent="0.25">
      <c r="A372" s="2">
        <v>2013</v>
      </c>
      <c r="B372" s="2">
        <v>1200</v>
      </c>
      <c r="C372" s="2" t="s">
        <v>1975</v>
      </c>
      <c r="D372" s="2" t="s">
        <v>1976</v>
      </c>
      <c r="E372" s="2" t="s">
        <v>1977</v>
      </c>
      <c r="F372" s="2" t="s">
        <v>486</v>
      </c>
      <c r="G372" s="2" t="s">
        <v>487</v>
      </c>
      <c r="H372" s="2"/>
      <c r="I372" s="2" t="s">
        <v>488</v>
      </c>
      <c r="J372" s="2" t="s">
        <v>206</v>
      </c>
      <c r="K372" s="2" t="s">
        <v>1991</v>
      </c>
      <c r="L372" s="3">
        <v>41620</v>
      </c>
      <c r="M372" s="2" t="s">
        <v>1982</v>
      </c>
      <c r="N372" s="2" t="s">
        <v>1978</v>
      </c>
      <c r="O372" s="2" t="s">
        <v>1664</v>
      </c>
      <c r="P372" s="2" t="s">
        <v>1018</v>
      </c>
      <c r="Q372" s="2" t="s">
        <v>1992</v>
      </c>
      <c r="R372" s="2" t="s">
        <v>1994</v>
      </c>
      <c r="S372" s="2" t="s">
        <v>332</v>
      </c>
      <c r="T372" s="2" t="s">
        <v>333</v>
      </c>
      <c r="U372" s="2" t="s">
        <v>41</v>
      </c>
      <c r="V372" s="2" t="s">
        <v>42</v>
      </c>
      <c r="W372" s="2" t="s">
        <v>43</v>
      </c>
      <c r="X372" s="2"/>
      <c r="Y372" s="4"/>
    </row>
    <row r="373" spans="1:25" x14ac:dyDescent="0.25">
      <c r="A373" s="2">
        <v>2014</v>
      </c>
      <c r="B373" s="2">
        <v>599</v>
      </c>
      <c r="C373" s="2" t="s">
        <v>1885</v>
      </c>
      <c r="D373" s="2" t="s">
        <v>1886</v>
      </c>
      <c r="E373" s="2" t="s">
        <v>1887</v>
      </c>
      <c r="F373" s="2" t="s">
        <v>1888</v>
      </c>
      <c r="G373" s="2" t="s">
        <v>1889</v>
      </c>
      <c r="H373" s="2"/>
      <c r="I373" s="2" t="s">
        <v>484</v>
      </c>
      <c r="J373" s="2" t="s">
        <v>111</v>
      </c>
      <c r="K373" s="2" t="s">
        <v>1890</v>
      </c>
      <c r="L373" s="3">
        <v>41954</v>
      </c>
      <c r="M373" s="2" t="s">
        <v>1891</v>
      </c>
      <c r="N373" s="2" t="s">
        <v>1688</v>
      </c>
      <c r="O373" s="2" t="s">
        <v>2357</v>
      </c>
      <c r="P373" s="2" t="s">
        <v>2241</v>
      </c>
      <c r="Q373" s="2" t="s">
        <v>2551</v>
      </c>
      <c r="R373" s="2" t="s">
        <v>2552</v>
      </c>
      <c r="S373" s="2" t="s">
        <v>332</v>
      </c>
      <c r="T373" s="2" t="s">
        <v>333</v>
      </c>
      <c r="U373" s="2" t="s">
        <v>41</v>
      </c>
      <c r="V373" s="2" t="s">
        <v>42</v>
      </c>
      <c r="W373" s="2" t="s">
        <v>43</v>
      </c>
      <c r="X373" s="2"/>
      <c r="Y373" s="4"/>
    </row>
    <row r="374" spans="1:25" x14ac:dyDescent="0.25">
      <c r="A374" s="2">
        <v>2014</v>
      </c>
      <c r="B374" s="2">
        <v>602</v>
      </c>
      <c r="C374" s="2" t="s">
        <v>1885</v>
      </c>
      <c r="D374" s="2" t="s">
        <v>1886</v>
      </c>
      <c r="E374" s="2" t="s">
        <v>1887</v>
      </c>
      <c r="F374" s="2" t="s">
        <v>1888</v>
      </c>
      <c r="G374" s="2" t="s">
        <v>1889</v>
      </c>
      <c r="H374" s="2"/>
      <c r="I374" s="2" t="s">
        <v>484</v>
      </c>
      <c r="J374" s="2" t="s">
        <v>111</v>
      </c>
      <c r="K374" s="2" t="s">
        <v>1890</v>
      </c>
      <c r="L374" s="3">
        <v>41955</v>
      </c>
      <c r="M374" s="2" t="s">
        <v>1891</v>
      </c>
      <c r="N374" s="2" t="s">
        <v>1688</v>
      </c>
      <c r="O374" s="2" t="s">
        <v>2357</v>
      </c>
      <c r="P374" s="2" t="s">
        <v>2241</v>
      </c>
      <c r="Q374" s="2" t="s">
        <v>2551</v>
      </c>
      <c r="R374" s="2" t="s">
        <v>2552</v>
      </c>
      <c r="S374" s="2" t="s">
        <v>332</v>
      </c>
      <c r="T374" s="2" t="s">
        <v>333</v>
      </c>
      <c r="U374" s="2" t="s">
        <v>41</v>
      </c>
      <c r="V374" s="2" t="s">
        <v>42</v>
      </c>
      <c r="W374" s="2" t="s">
        <v>43</v>
      </c>
      <c r="X374" s="2"/>
      <c r="Y374" s="4"/>
    </row>
    <row r="375" spans="1:25" x14ac:dyDescent="0.25">
      <c r="A375" s="2">
        <v>2014</v>
      </c>
      <c r="B375" s="2">
        <v>604</v>
      </c>
      <c r="C375" s="2" t="s">
        <v>1885</v>
      </c>
      <c r="D375" s="2" t="s">
        <v>1886</v>
      </c>
      <c r="E375" s="2" t="s">
        <v>1887</v>
      </c>
      <c r="F375" s="2" t="s">
        <v>1888</v>
      </c>
      <c r="G375" s="2" t="s">
        <v>1889</v>
      </c>
      <c r="H375" s="2"/>
      <c r="I375" s="2" t="s">
        <v>484</v>
      </c>
      <c r="J375" s="2" t="s">
        <v>111</v>
      </c>
      <c r="K375" s="2" t="s">
        <v>1890</v>
      </c>
      <c r="L375" s="3">
        <v>41972</v>
      </c>
      <c r="M375" s="2" t="s">
        <v>1891</v>
      </c>
      <c r="N375" s="2" t="s">
        <v>1688</v>
      </c>
      <c r="O375" s="2" t="s">
        <v>2357</v>
      </c>
      <c r="P375" s="2" t="s">
        <v>2241</v>
      </c>
      <c r="Q375" s="2" t="s">
        <v>2551</v>
      </c>
      <c r="R375" s="2" t="s">
        <v>2552</v>
      </c>
      <c r="S375" s="2" t="s">
        <v>332</v>
      </c>
      <c r="T375" s="2" t="s">
        <v>333</v>
      </c>
      <c r="U375" s="2" t="s">
        <v>41</v>
      </c>
      <c r="V375" s="2" t="s">
        <v>42</v>
      </c>
      <c r="W375" s="2" t="s">
        <v>43</v>
      </c>
      <c r="X375" s="2"/>
      <c r="Y375" s="4"/>
    </row>
    <row r="376" spans="1:25" x14ac:dyDescent="0.25">
      <c r="A376" s="2">
        <v>2015</v>
      </c>
      <c r="B376" s="2">
        <v>694</v>
      </c>
      <c r="C376" s="2" t="s">
        <v>3586</v>
      </c>
      <c r="D376" s="2" t="s">
        <v>3587</v>
      </c>
      <c r="E376" s="2" t="s">
        <v>3588</v>
      </c>
      <c r="F376" s="2" t="s">
        <v>486</v>
      </c>
      <c r="G376" s="2" t="s">
        <v>487</v>
      </c>
      <c r="H376" s="2"/>
      <c r="I376" s="2" t="s">
        <v>488</v>
      </c>
      <c r="J376" s="2" t="s">
        <v>31</v>
      </c>
      <c r="K376" s="2" t="s">
        <v>3589</v>
      </c>
      <c r="L376" s="3">
        <v>42047</v>
      </c>
      <c r="M376" s="2" t="s">
        <v>3590</v>
      </c>
      <c r="N376" s="2" t="s">
        <v>2176</v>
      </c>
      <c r="O376" s="2" t="s">
        <v>3591</v>
      </c>
      <c r="P376" s="2" t="s">
        <v>3359</v>
      </c>
      <c r="Q376" s="2" t="s">
        <v>3592</v>
      </c>
      <c r="R376" s="2" t="s">
        <v>2552</v>
      </c>
      <c r="S376" s="2" t="s">
        <v>2180</v>
      </c>
      <c r="T376" s="2" t="s">
        <v>333</v>
      </c>
      <c r="U376" s="2" t="s">
        <v>3332</v>
      </c>
      <c r="V376" s="2" t="s">
        <v>42</v>
      </c>
      <c r="W376" s="2" t="s">
        <v>43</v>
      </c>
      <c r="X376" s="2"/>
      <c r="Y376" s="4"/>
    </row>
    <row r="377" spans="1:25" hidden="1" x14ac:dyDescent="0.25">
      <c r="A377" s="2">
        <v>2012</v>
      </c>
      <c r="B377" s="2">
        <v>363</v>
      </c>
      <c r="C377" s="2" t="s">
        <v>873</v>
      </c>
      <c r="D377" s="2" t="s">
        <v>874</v>
      </c>
      <c r="E377" s="2" t="s">
        <v>875</v>
      </c>
      <c r="F377" s="2" t="s">
        <v>876</v>
      </c>
      <c r="G377" s="2" t="s">
        <v>877</v>
      </c>
      <c r="H377" s="2"/>
      <c r="I377" s="2" t="s">
        <v>409</v>
      </c>
      <c r="J377" s="2" t="s">
        <v>310</v>
      </c>
      <c r="K377" s="2" t="s">
        <v>878</v>
      </c>
      <c r="L377" s="3">
        <v>41072</v>
      </c>
      <c r="M377" s="2" t="s">
        <v>1098</v>
      </c>
      <c r="N377" s="2" t="s">
        <v>799</v>
      </c>
      <c r="O377" s="2" t="s">
        <v>1138</v>
      </c>
      <c r="P377" s="2" t="s">
        <v>1405</v>
      </c>
      <c r="Q377" s="2" t="s">
        <v>1140</v>
      </c>
      <c r="R377" s="2" t="s">
        <v>1406</v>
      </c>
      <c r="S377" s="2" t="s">
        <v>332</v>
      </c>
      <c r="T377" s="2" t="s">
        <v>333</v>
      </c>
      <c r="U377" s="2" t="s">
        <v>41</v>
      </c>
      <c r="V377" s="2" t="s">
        <v>42</v>
      </c>
      <c r="W377" s="2" t="s">
        <v>43</v>
      </c>
      <c r="X377" s="2"/>
      <c r="Y377" s="4"/>
    </row>
    <row r="378" spans="1:25" x14ac:dyDescent="0.25">
      <c r="A378" s="2">
        <v>2014</v>
      </c>
      <c r="B378" s="2">
        <v>607</v>
      </c>
      <c r="C378" s="2" t="s">
        <v>2366</v>
      </c>
      <c r="D378" s="2" t="s">
        <v>2367</v>
      </c>
      <c r="E378" s="2" t="s">
        <v>2368</v>
      </c>
      <c r="F378" s="2" t="s">
        <v>2324</v>
      </c>
      <c r="G378" s="2" t="s">
        <v>687</v>
      </c>
      <c r="H378" s="2"/>
      <c r="I378" s="2" t="s">
        <v>488</v>
      </c>
      <c r="J378" s="2" t="s">
        <v>206</v>
      </c>
      <c r="K378" s="2" t="s">
        <v>1906</v>
      </c>
      <c r="L378" s="3">
        <v>41737</v>
      </c>
      <c r="M378" s="2" t="s">
        <v>2553</v>
      </c>
      <c r="N378" s="2" t="s">
        <v>1892</v>
      </c>
      <c r="O378" s="2" t="s">
        <v>2357</v>
      </c>
      <c r="P378" s="2" t="s">
        <v>2241</v>
      </c>
      <c r="Q378" s="2" t="s">
        <v>2554</v>
      </c>
      <c r="R378" s="2" t="s">
        <v>2555</v>
      </c>
      <c r="S378" s="2" t="s">
        <v>2556</v>
      </c>
      <c r="T378" s="2" t="s">
        <v>333</v>
      </c>
      <c r="U378" s="2" t="s">
        <v>41</v>
      </c>
      <c r="V378" s="2" t="s">
        <v>42</v>
      </c>
      <c r="W378" s="2" t="s">
        <v>43</v>
      </c>
      <c r="X378" s="2"/>
      <c r="Y378" s="4"/>
    </row>
    <row r="379" spans="1:25" x14ac:dyDescent="0.25">
      <c r="A379" s="2">
        <v>2014</v>
      </c>
      <c r="B379" s="2">
        <v>612</v>
      </c>
      <c r="C379" s="2" t="s">
        <v>1975</v>
      </c>
      <c r="D379" s="2" t="s">
        <v>1976</v>
      </c>
      <c r="E379" s="2" t="s">
        <v>1977</v>
      </c>
      <c r="F379" s="2" t="s">
        <v>486</v>
      </c>
      <c r="G379" s="2" t="s">
        <v>487</v>
      </c>
      <c r="H379" s="2"/>
      <c r="I379" s="2" t="s">
        <v>488</v>
      </c>
      <c r="J379" s="2" t="s">
        <v>293</v>
      </c>
      <c r="K379" s="2" t="s">
        <v>2557</v>
      </c>
      <c r="L379" s="3">
        <v>41955</v>
      </c>
      <c r="M379" s="2" t="s">
        <v>2558</v>
      </c>
      <c r="N379" s="2" t="s">
        <v>2091</v>
      </c>
      <c r="O379" s="2" t="s">
        <v>1571</v>
      </c>
      <c r="P379" s="2" t="s">
        <v>2092</v>
      </c>
      <c r="Q379" s="2" t="s">
        <v>1657</v>
      </c>
      <c r="R379" s="2" t="s">
        <v>2559</v>
      </c>
      <c r="S379" s="2" t="s">
        <v>332</v>
      </c>
      <c r="T379" s="2" t="s">
        <v>333</v>
      </c>
      <c r="U379" s="2" t="s">
        <v>41</v>
      </c>
      <c r="V379" s="2" t="s">
        <v>42</v>
      </c>
      <c r="W379" s="2" t="s">
        <v>43</v>
      </c>
      <c r="X379" s="2" t="s">
        <v>2560</v>
      </c>
      <c r="Y379" s="4"/>
    </row>
    <row r="380" spans="1:25" x14ac:dyDescent="0.25">
      <c r="A380" s="2">
        <v>2016</v>
      </c>
      <c r="B380" s="2">
        <v>1388</v>
      </c>
      <c r="C380" s="2" t="s">
        <v>3949</v>
      </c>
      <c r="D380" s="2" t="s">
        <v>3950</v>
      </c>
      <c r="E380" s="2" t="s">
        <v>3951</v>
      </c>
      <c r="F380" s="2" t="s">
        <v>3779</v>
      </c>
      <c r="G380" s="2" t="s">
        <v>3952</v>
      </c>
      <c r="H380" s="2"/>
      <c r="I380" s="2" t="s">
        <v>815</v>
      </c>
      <c r="J380" s="2" t="s">
        <v>289</v>
      </c>
      <c r="K380" s="2" t="s">
        <v>3953</v>
      </c>
      <c r="L380" s="3">
        <v>42613</v>
      </c>
      <c r="M380" s="2" t="s">
        <v>3954</v>
      </c>
      <c r="N380" s="2" t="s">
        <v>1231</v>
      </c>
      <c r="O380" s="2" t="s">
        <v>35</v>
      </c>
      <c r="P380" s="2" t="s">
        <v>2241</v>
      </c>
      <c r="Q380" s="2" t="s">
        <v>4302</v>
      </c>
      <c r="R380" s="2" t="s">
        <v>2555</v>
      </c>
      <c r="S380" s="2" t="s">
        <v>332</v>
      </c>
      <c r="T380" s="2" t="s">
        <v>333</v>
      </c>
      <c r="U380" s="2" t="s">
        <v>3332</v>
      </c>
      <c r="V380" s="2" t="s">
        <v>43</v>
      </c>
      <c r="W380" s="2" t="s">
        <v>42</v>
      </c>
      <c r="X380" s="2"/>
      <c r="Y380" s="4"/>
    </row>
    <row r="381" spans="1:25" hidden="1" x14ac:dyDescent="0.25">
      <c r="A381" s="2">
        <v>2016</v>
      </c>
      <c r="B381" s="2">
        <v>1443</v>
      </c>
      <c r="C381" s="2" t="s">
        <v>4305</v>
      </c>
      <c r="D381" s="2" t="s">
        <v>4306</v>
      </c>
      <c r="E381" s="2" t="s">
        <v>4307</v>
      </c>
      <c r="F381" s="2" t="s">
        <v>2004</v>
      </c>
      <c r="G381" s="2" t="s">
        <v>4154</v>
      </c>
      <c r="H381" s="2"/>
      <c r="I381" s="2" t="s">
        <v>153</v>
      </c>
      <c r="J381" s="2" t="s">
        <v>289</v>
      </c>
      <c r="K381" s="2" t="s">
        <v>4308</v>
      </c>
      <c r="L381" s="3">
        <v>42472</v>
      </c>
      <c r="M381" s="2" t="s">
        <v>2689</v>
      </c>
      <c r="N381" s="2" t="s">
        <v>2091</v>
      </c>
      <c r="O381" s="2" t="s">
        <v>3418</v>
      </c>
      <c r="P381" s="2" t="s">
        <v>4309</v>
      </c>
      <c r="Q381" s="2" t="s">
        <v>4310</v>
      </c>
      <c r="R381" s="2" t="s">
        <v>509</v>
      </c>
      <c r="S381" s="2" t="s">
        <v>861</v>
      </c>
      <c r="T381" s="2" t="s">
        <v>333</v>
      </c>
      <c r="U381" s="2" t="s">
        <v>3332</v>
      </c>
      <c r="V381" s="2" t="s">
        <v>43</v>
      </c>
      <c r="W381" s="2" t="s">
        <v>42</v>
      </c>
      <c r="X381" s="2" t="s">
        <v>4311</v>
      </c>
      <c r="Y381" s="4"/>
    </row>
    <row r="382" spans="1:25" x14ac:dyDescent="0.25">
      <c r="A382" s="2">
        <v>2014</v>
      </c>
      <c r="B382" s="2">
        <v>616</v>
      </c>
      <c r="C382" s="2" t="s">
        <v>1564</v>
      </c>
      <c r="D382" s="2" t="s">
        <v>1565</v>
      </c>
      <c r="E382" s="2" t="s">
        <v>1566</v>
      </c>
      <c r="F382" s="2" t="s">
        <v>1567</v>
      </c>
      <c r="G382" s="2" t="s">
        <v>1568</v>
      </c>
      <c r="H382" s="2"/>
      <c r="I382" s="2" t="s">
        <v>393</v>
      </c>
      <c r="J382" s="2" t="s">
        <v>293</v>
      </c>
      <c r="K382" s="2" t="s">
        <v>1569</v>
      </c>
      <c r="L382" s="3">
        <v>41898</v>
      </c>
      <c r="M382" s="2" t="s">
        <v>1570</v>
      </c>
      <c r="N382" s="2" t="s">
        <v>2158</v>
      </c>
      <c r="O382" s="2" t="s">
        <v>1571</v>
      </c>
      <c r="P382" s="2" t="s">
        <v>1575</v>
      </c>
      <c r="Q382" s="2" t="s">
        <v>2168</v>
      </c>
      <c r="R382" s="2" t="s">
        <v>2564</v>
      </c>
      <c r="S382" s="2" t="s">
        <v>332</v>
      </c>
      <c r="T382" s="2" t="s">
        <v>333</v>
      </c>
      <c r="U382" s="2" t="s">
        <v>41</v>
      </c>
      <c r="V382" s="2" t="s">
        <v>42</v>
      </c>
      <c r="W382" s="2" t="s">
        <v>43</v>
      </c>
      <c r="X382" s="2"/>
      <c r="Y382" s="4"/>
    </row>
    <row r="383" spans="1:25" x14ac:dyDescent="0.25">
      <c r="A383" s="2">
        <v>2014</v>
      </c>
      <c r="B383" s="2">
        <v>619</v>
      </c>
      <c r="C383" s="2" t="s">
        <v>1564</v>
      </c>
      <c r="D383" s="2" t="s">
        <v>1565</v>
      </c>
      <c r="E383" s="2" t="s">
        <v>1566</v>
      </c>
      <c r="F383" s="2" t="s">
        <v>1567</v>
      </c>
      <c r="G383" s="2" t="s">
        <v>1568</v>
      </c>
      <c r="H383" s="2"/>
      <c r="I383" s="2" t="s">
        <v>393</v>
      </c>
      <c r="J383" s="2" t="s">
        <v>293</v>
      </c>
      <c r="K383" s="2" t="s">
        <v>1569</v>
      </c>
      <c r="L383" s="3">
        <v>41899</v>
      </c>
      <c r="M383" s="2" t="s">
        <v>1570</v>
      </c>
      <c r="N383" s="2" t="s">
        <v>2158</v>
      </c>
      <c r="O383" s="2" t="s">
        <v>1571</v>
      </c>
      <c r="P383" s="2" t="s">
        <v>1575</v>
      </c>
      <c r="Q383" s="2" t="s">
        <v>2168</v>
      </c>
      <c r="R383" s="2" t="s">
        <v>2564</v>
      </c>
      <c r="S383" s="2" t="s">
        <v>332</v>
      </c>
      <c r="T383" s="2" t="s">
        <v>333</v>
      </c>
      <c r="U383" s="2" t="s">
        <v>41</v>
      </c>
      <c r="V383" s="2" t="s">
        <v>42</v>
      </c>
      <c r="W383" s="2" t="s">
        <v>43</v>
      </c>
      <c r="X383" s="2"/>
      <c r="Y383" s="4"/>
    </row>
    <row r="384" spans="1:25" x14ac:dyDescent="0.25">
      <c r="A384" s="2">
        <v>2014</v>
      </c>
      <c r="B384" s="2">
        <v>623</v>
      </c>
      <c r="C384" s="2" t="s">
        <v>1564</v>
      </c>
      <c r="D384" s="2" t="s">
        <v>1565</v>
      </c>
      <c r="E384" s="2" t="s">
        <v>1566</v>
      </c>
      <c r="F384" s="2" t="s">
        <v>1567</v>
      </c>
      <c r="G384" s="2" t="s">
        <v>1568</v>
      </c>
      <c r="H384" s="2"/>
      <c r="I384" s="2" t="s">
        <v>393</v>
      </c>
      <c r="J384" s="2" t="s">
        <v>293</v>
      </c>
      <c r="K384" s="2" t="s">
        <v>1569</v>
      </c>
      <c r="L384" s="3">
        <v>41900</v>
      </c>
      <c r="M384" s="2" t="s">
        <v>1570</v>
      </c>
      <c r="N384" s="2" t="s">
        <v>2158</v>
      </c>
      <c r="O384" s="2" t="s">
        <v>1571</v>
      </c>
      <c r="P384" s="2" t="s">
        <v>1575</v>
      </c>
      <c r="Q384" s="2" t="s">
        <v>2168</v>
      </c>
      <c r="R384" s="2" t="s">
        <v>2564</v>
      </c>
      <c r="S384" s="2" t="s">
        <v>332</v>
      </c>
      <c r="T384" s="2" t="s">
        <v>333</v>
      </c>
      <c r="U384" s="2" t="s">
        <v>41</v>
      </c>
      <c r="V384" s="2" t="s">
        <v>42</v>
      </c>
      <c r="W384" s="2" t="s">
        <v>43</v>
      </c>
      <c r="X384" s="2"/>
      <c r="Y384" s="4"/>
    </row>
    <row r="385" spans="1:25" x14ac:dyDescent="0.25">
      <c r="A385" s="2">
        <v>2015</v>
      </c>
      <c r="B385" s="2">
        <v>697</v>
      </c>
      <c r="C385" s="2" t="s">
        <v>3428</v>
      </c>
      <c r="D385" s="2" t="s">
        <v>3429</v>
      </c>
      <c r="E385" s="2" t="s">
        <v>3430</v>
      </c>
      <c r="F385" s="2" t="s">
        <v>2648</v>
      </c>
      <c r="G385" s="2" t="s">
        <v>2649</v>
      </c>
      <c r="H385" s="2"/>
      <c r="I385" s="2" t="s">
        <v>815</v>
      </c>
      <c r="J385" s="2" t="s">
        <v>293</v>
      </c>
      <c r="K385" s="2" t="s">
        <v>3431</v>
      </c>
      <c r="L385" s="3">
        <v>42054</v>
      </c>
      <c r="M385" s="2" t="s">
        <v>3594</v>
      </c>
      <c r="N385" s="2" t="s">
        <v>2176</v>
      </c>
      <c r="O385" s="2" t="s">
        <v>2177</v>
      </c>
      <c r="P385" s="2" t="s">
        <v>2241</v>
      </c>
      <c r="Q385" s="2" t="s">
        <v>3555</v>
      </c>
      <c r="R385" s="2" t="s">
        <v>3595</v>
      </c>
      <c r="S385" s="2" t="s">
        <v>2180</v>
      </c>
      <c r="T385" s="2" t="s">
        <v>333</v>
      </c>
      <c r="U385" s="2" t="s">
        <v>3332</v>
      </c>
      <c r="V385" s="2" t="s">
        <v>42</v>
      </c>
      <c r="W385" s="2" t="s">
        <v>43</v>
      </c>
      <c r="X385" s="2"/>
      <c r="Y385" s="4"/>
    </row>
    <row r="386" spans="1:25" x14ac:dyDescent="0.25">
      <c r="A386" s="2">
        <v>2016</v>
      </c>
      <c r="B386" s="2">
        <v>1444</v>
      </c>
      <c r="C386" s="2" t="s">
        <v>2567</v>
      </c>
      <c r="D386" s="2" t="s">
        <v>2568</v>
      </c>
      <c r="E386" s="2" t="s">
        <v>2569</v>
      </c>
      <c r="F386" s="2" t="s">
        <v>2570</v>
      </c>
      <c r="G386" s="2" t="s">
        <v>2571</v>
      </c>
      <c r="H386" s="2"/>
      <c r="I386" s="2" t="s">
        <v>815</v>
      </c>
      <c r="J386" s="2" t="s">
        <v>293</v>
      </c>
      <c r="K386" s="2" t="s">
        <v>2572</v>
      </c>
      <c r="L386" s="3">
        <v>42446</v>
      </c>
      <c r="M386" s="2" t="s">
        <v>4241</v>
      </c>
      <c r="N386" s="2" t="s">
        <v>1231</v>
      </c>
      <c r="O386" s="2" t="s">
        <v>35</v>
      </c>
      <c r="P386" s="2" t="s">
        <v>3359</v>
      </c>
      <c r="Q386" s="2" t="s">
        <v>4312</v>
      </c>
      <c r="R386" s="2" t="s">
        <v>3595</v>
      </c>
      <c r="S386" s="2" t="s">
        <v>332</v>
      </c>
      <c r="T386" s="2" t="s">
        <v>333</v>
      </c>
      <c r="U386" s="2" t="s">
        <v>3332</v>
      </c>
      <c r="V386" s="2" t="s">
        <v>43</v>
      </c>
      <c r="W386" s="2" t="s">
        <v>42</v>
      </c>
      <c r="X386" s="2"/>
      <c r="Y386" s="4"/>
    </row>
    <row r="387" spans="1:25" hidden="1" x14ac:dyDescent="0.25">
      <c r="A387" s="2">
        <v>2016</v>
      </c>
      <c r="B387" s="2">
        <v>1445</v>
      </c>
      <c r="C387" s="2" t="s">
        <v>4151</v>
      </c>
      <c r="D387" s="2" t="s">
        <v>4152</v>
      </c>
      <c r="E387" s="2" t="s">
        <v>4153</v>
      </c>
      <c r="F387" s="2" t="s">
        <v>2264</v>
      </c>
      <c r="G387" s="2" t="s">
        <v>4154</v>
      </c>
      <c r="H387" s="2"/>
      <c r="I387" s="2" t="s">
        <v>153</v>
      </c>
      <c r="J387" s="2" t="s">
        <v>31</v>
      </c>
      <c r="K387" s="2" t="s">
        <v>4155</v>
      </c>
      <c r="L387" s="3">
        <v>42494</v>
      </c>
      <c r="M387" s="2" t="s">
        <v>4156</v>
      </c>
      <c r="N387" s="2" t="s">
        <v>1231</v>
      </c>
      <c r="O387" s="2" t="s">
        <v>4157</v>
      </c>
      <c r="P387" s="2" t="s">
        <v>4158</v>
      </c>
      <c r="Q387" s="2" t="s">
        <v>4159</v>
      </c>
      <c r="R387" s="2" t="s">
        <v>4313</v>
      </c>
      <c r="S387" s="2" t="s">
        <v>332</v>
      </c>
      <c r="T387" s="2" t="s">
        <v>333</v>
      </c>
      <c r="U387" s="2" t="s">
        <v>3332</v>
      </c>
      <c r="V387" s="2" t="s">
        <v>43</v>
      </c>
      <c r="W387" s="2" t="s">
        <v>42</v>
      </c>
      <c r="X387" s="2"/>
      <c r="Y387" s="4"/>
    </row>
    <row r="388" spans="1:25" x14ac:dyDescent="0.25">
      <c r="A388" s="2">
        <v>2013</v>
      </c>
      <c r="B388" s="2">
        <v>150</v>
      </c>
      <c r="C388" s="2" t="s">
        <v>1564</v>
      </c>
      <c r="D388" s="2" t="s">
        <v>1565</v>
      </c>
      <c r="E388" s="2" t="s">
        <v>1566</v>
      </c>
      <c r="F388" s="2" t="s">
        <v>1567</v>
      </c>
      <c r="G388" s="2" t="s">
        <v>1568</v>
      </c>
      <c r="H388" s="2"/>
      <c r="I388" s="2" t="s">
        <v>393</v>
      </c>
      <c r="J388" s="2" t="s">
        <v>346</v>
      </c>
      <c r="K388" s="2" t="s">
        <v>1569</v>
      </c>
      <c r="L388" s="3">
        <v>41555</v>
      </c>
      <c r="M388" s="2" t="s">
        <v>1570</v>
      </c>
      <c r="N388" s="2" t="s">
        <v>1231</v>
      </c>
      <c r="O388" s="2" t="s">
        <v>1571</v>
      </c>
      <c r="P388" s="2" t="s">
        <v>1575</v>
      </c>
      <c r="Q388" s="2" t="s">
        <v>1579</v>
      </c>
      <c r="R388" s="2" t="s">
        <v>1580</v>
      </c>
      <c r="S388" s="2" t="s">
        <v>332</v>
      </c>
      <c r="T388" s="2" t="s">
        <v>333</v>
      </c>
      <c r="U388" s="2" t="s">
        <v>41</v>
      </c>
      <c r="V388" s="2" t="s">
        <v>42</v>
      </c>
      <c r="W388" s="2" t="s">
        <v>43</v>
      </c>
      <c r="X388" s="2"/>
      <c r="Y388" s="4"/>
    </row>
    <row r="389" spans="1:25" x14ac:dyDescent="0.25">
      <c r="A389" s="2">
        <v>2013</v>
      </c>
      <c r="B389" s="2">
        <v>288</v>
      </c>
      <c r="C389" s="2" t="s">
        <v>1564</v>
      </c>
      <c r="D389" s="2" t="s">
        <v>1565</v>
      </c>
      <c r="E389" s="2" t="s">
        <v>1566</v>
      </c>
      <c r="F389" s="2" t="s">
        <v>1567</v>
      </c>
      <c r="G389" s="2" t="s">
        <v>1568</v>
      </c>
      <c r="H389" s="2"/>
      <c r="I389" s="2" t="s">
        <v>393</v>
      </c>
      <c r="J389" s="2" t="s">
        <v>346</v>
      </c>
      <c r="K389" s="2" t="s">
        <v>1569</v>
      </c>
      <c r="L389" s="3">
        <v>41556</v>
      </c>
      <c r="M389" s="2" t="s">
        <v>1570</v>
      </c>
      <c r="N389" s="2" t="s">
        <v>1231</v>
      </c>
      <c r="O389" s="2" t="s">
        <v>1571</v>
      </c>
      <c r="P389" s="2" t="s">
        <v>1575</v>
      </c>
      <c r="Q389" s="2" t="s">
        <v>1579</v>
      </c>
      <c r="R389" s="2" t="s">
        <v>1580</v>
      </c>
      <c r="S389" s="2" t="s">
        <v>332</v>
      </c>
      <c r="T389" s="2" t="s">
        <v>333</v>
      </c>
      <c r="U389" s="2" t="s">
        <v>41</v>
      </c>
      <c r="V389" s="2" t="s">
        <v>42</v>
      </c>
      <c r="W389" s="2" t="s">
        <v>43</v>
      </c>
      <c r="X389" s="2"/>
      <c r="Y389" s="4"/>
    </row>
    <row r="390" spans="1:25" x14ac:dyDescent="0.25">
      <c r="A390" s="2">
        <v>2013</v>
      </c>
      <c r="B390" s="2">
        <v>317</v>
      </c>
      <c r="C390" s="2" t="s">
        <v>1564</v>
      </c>
      <c r="D390" s="2" t="s">
        <v>1565</v>
      </c>
      <c r="E390" s="2" t="s">
        <v>1566</v>
      </c>
      <c r="F390" s="2" t="s">
        <v>1567</v>
      </c>
      <c r="G390" s="2" t="s">
        <v>1568</v>
      </c>
      <c r="H390" s="2"/>
      <c r="I390" s="2" t="s">
        <v>393</v>
      </c>
      <c r="J390" s="2" t="s">
        <v>346</v>
      </c>
      <c r="K390" s="2" t="s">
        <v>1569</v>
      </c>
      <c r="L390" s="3">
        <v>41557</v>
      </c>
      <c r="M390" s="2" t="s">
        <v>1570</v>
      </c>
      <c r="N390" s="2" t="s">
        <v>1231</v>
      </c>
      <c r="O390" s="2" t="s">
        <v>1571</v>
      </c>
      <c r="P390" s="2" t="s">
        <v>1575</v>
      </c>
      <c r="Q390" s="2" t="s">
        <v>1579</v>
      </c>
      <c r="R390" s="2" t="s">
        <v>1580</v>
      </c>
      <c r="S390" s="2" t="s">
        <v>332</v>
      </c>
      <c r="T390" s="2" t="s">
        <v>333</v>
      </c>
      <c r="U390" s="2" t="s">
        <v>41</v>
      </c>
      <c r="V390" s="2" t="s">
        <v>42</v>
      </c>
      <c r="W390" s="2" t="s">
        <v>43</v>
      </c>
      <c r="X390" s="2"/>
      <c r="Y390" s="4"/>
    </row>
    <row r="391" spans="1:25" x14ac:dyDescent="0.25">
      <c r="A391" s="2">
        <v>2016</v>
      </c>
      <c r="B391" s="2">
        <v>1451</v>
      </c>
      <c r="C391" s="2" t="s">
        <v>3428</v>
      </c>
      <c r="D391" s="2" t="s">
        <v>3429</v>
      </c>
      <c r="E391" s="2" t="s">
        <v>3430</v>
      </c>
      <c r="F391" s="2" t="s">
        <v>2648</v>
      </c>
      <c r="G391" s="2" t="s">
        <v>2649</v>
      </c>
      <c r="H391" s="2"/>
      <c r="I391" s="2" t="s">
        <v>815</v>
      </c>
      <c r="J391" s="2" t="s">
        <v>31</v>
      </c>
      <c r="K391" s="2" t="s">
        <v>3431</v>
      </c>
      <c r="L391" s="3">
        <v>42488</v>
      </c>
      <c r="M391" s="2" t="s">
        <v>4314</v>
      </c>
      <c r="N391" s="2" t="s">
        <v>1231</v>
      </c>
      <c r="O391" s="2" t="s">
        <v>35</v>
      </c>
      <c r="P391" s="2" t="s">
        <v>2241</v>
      </c>
      <c r="Q391" s="2" t="s">
        <v>4315</v>
      </c>
      <c r="R391" s="2" t="s">
        <v>4316</v>
      </c>
      <c r="S391" s="2" t="s">
        <v>332</v>
      </c>
      <c r="T391" s="2" t="s">
        <v>333</v>
      </c>
      <c r="U391" s="2" t="s">
        <v>3332</v>
      </c>
      <c r="V391" s="2" t="s">
        <v>338</v>
      </c>
      <c r="W391" s="2" t="s">
        <v>42</v>
      </c>
      <c r="X391" s="2"/>
      <c r="Y391" s="4"/>
    </row>
    <row r="392" spans="1:25" x14ac:dyDescent="0.25">
      <c r="A392" s="2">
        <v>2013</v>
      </c>
      <c r="B392" s="2">
        <v>682</v>
      </c>
      <c r="C392" s="2" t="s">
        <v>1824</v>
      </c>
      <c r="D392" s="2" t="s">
        <v>1825</v>
      </c>
      <c r="E392" s="2" t="s">
        <v>1826</v>
      </c>
      <c r="F392" s="2" t="s">
        <v>1827</v>
      </c>
      <c r="G392" s="2" t="s">
        <v>1828</v>
      </c>
      <c r="H392" s="2"/>
      <c r="I392" s="2" t="s">
        <v>1829</v>
      </c>
      <c r="J392" s="2" t="s">
        <v>50</v>
      </c>
      <c r="K392" s="2" t="s">
        <v>1830</v>
      </c>
      <c r="L392" s="3">
        <v>41557</v>
      </c>
      <c r="M392" s="2" t="s">
        <v>1831</v>
      </c>
      <c r="N392" s="2" t="s">
        <v>586</v>
      </c>
      <c r="O392" s="2" t="s">
        <v>1832</v>
      </c>
      <c r="P392" s="2" t="s">
        <v>1837</v>
      </c>
      <c r="Q392" s="2" t="s">
        <v>1838</v>
      </c>
      <c r="R392" s="2" t="s">
        <v>1839</v>
      </c>
      <c r="S392" s="2" t="s">
        <v>332</v>
      </c>
      <c r="T392" s="2" t="s">
        <v>333</v>
      </c>
      <c r="U392" s="2" t="s">
        <v>41</v>
      </c>
      <c r="V392" s="2" t="s">
        <v>42</v>
      </c>
      <c r="W392" s="2" t="s">
        <v>43</v>
      </c>
      <c r="X392" s="2" t="s">
        <v>1840</v>
      </c>
      <c r="Y392" s="4"/>
    </row>
    <row r="393" spans="1:25" x14ac:dyDescent="0.25">
      <c r="A393" s="2">
        <v>2016</v>
      </c>
      <c r="B393" s="2">
        <v>1454</v>
      </c>
      <c r="C393" s="2" t="s">
        <v>3640</v>
      </c>
      <c r="D393" s="2" t="s">
        <v>3641</v>
      </c>
      <c r="E393" s="2" t="s">
        <v>3642</v>
      </c>
      <c r="F393" s="2" t="s">
        <v>2347</v>
      </c>
      <c r="G393" s="2" t="s">
        <v>2248</v>
      </c>
      <c r="H393" s="2"/>
      <c r="I393" s="2" t="s">
        <v>488</v>
      </c>
      <c r="J393" s="2" t="s">
        <v>31</v>
      </c>
      <c r="K393" s="2" t="s">
        <v>2348</v>
      </c>
      <c r="L393" s="3">
        <v>42417</v>
      </c>
      <c r="M393" s="2" t="s">
        <v>4269</v>
      </c>
      <c r="N393" s="2" t="s">
        <v>4192</v>
      </c>
      <c r="O393" s="2" t="s">
        <v>3438</v>
      </c>
      <c r="P393" s="2" t="s">
        <v>3359</v>
      </c>
      <c r="Q393" s="2" t="s">
        <v>4270</v>
      </c>
      <c r="R393" s="2" t="s">
        <v>2371</v>
      </c>
      <c r="S393" s="2" t="s">
        <v>2180</v>
      </c>
      <c r="T393" s="2" t="s">
        <v>333</v>
      </c>
      <c r="U393" s="2" t="s">
        <v>3332</v>
      </c>
      <c r="V393" s="2" t="s">
        <v>43</v>
      </c>
      <c r="W393" s="2" t="s">
        <v>42</v>
      </c>
      <c r="X393" s="2"/>
      <c r="Y393" s="4"/>
    </row>
    <row r="394" spans="1:25" x14ac:dyDescent="0.25">
      <c r="A394" s="2">
        <v>2016</v>
      </c>
      <c r="B394" s="2">
        <v>1456</v>
      </c>
      <c r="C394" s="2" t="s">
        <v>4317</v>
      </c>
      <c r="D394" s="2" t="s">
        <v>4318</v>
      </c>
      <c r="E394" s="2" t="s">
        <v>4319</v>
      </c>
      <c r="F394" s="2" t="s">
        <v>150</v>
      </c>
      <c r="G394" s="2" t="s">
        <v>151</v>
      </c>
      <c r="H394" s="2"/>
      <c r="I394" s="2" t="s">
        <v>153</v>
      </c>
      <c r="J394" s="2" t="s">
        <v>31</v>
      </c>
      <c r="K394" s="2" t="s">
        <v>3898</v>
      </c>
      <c r="L394" s="3">
        <v>42405</v>
      </c>
      <c r="M394" s="2" t="s">
        <v>2689</v>
      </c>
      <c r="N394" s="2" t="s">
        <v>3787</v>
      </c>
      <c r="O394" s="2" t="s">
        <v>3900</v>
      </c>
      <c r="P394" s="2" t="s">
        <v>3148</v>
      </c>
      <c r="Q394" s="2" t="s">
        <v>4320</v>
      </c>
      <c r="R394" s="2" t="s">
        <v>2371</v>
      </c>
      <c r="S394" s="2" t="s">
        <v>861</v>
      </c>
      <c r="T394" s="2" t="s">
        <v>333</v>
      </c>
      <c r="U394" s="2" t="s">
        <v>3332</v>
      </c>
      <c r="V394" s="2" t="s">
        <v>43</v>
      </c>
      <c r="W394" s="2" t="s">
        <v>42</v>
      </c>
      <c r="X394" s="2"/>
      <c r="Y394" s="4"/>
    </row>
    <row r="395" spans="1:25" x14ac:dyDescent="0.25">
      <c r="A395" s="2">
        <v>2013</v>
      </c>
      <c r="B395" s="2">
        <v>148</v>
      </c>
      <c r="C395" s="2" t="s">
        <v>1564</v>
      </c>
      <c r="D395" s="2" t="s">
        <v>1565</v>
      </c>
      <c r="E395" s="2" t="s">
        <v>1566</v>
      </c>
      <c r="F395" s="2" t="s">
        <v>1567</v>
      </c>
      <c r="G395" s="2" t="s">
        <v>1568</v>
      </c>
      <c r="H395" s="2"/>
      <c r="I395" s="2" t="s">
        <v>393</v>
      </c>
      <c r="J395" s="2" t="s">
        <v>411</v>
      </c>
      <c r="K395" s="2" t="s">
        <v>1569</v>
      </c>
      <c r="L395" s="3">
        <v>41555</v>
      </c>
      <c r="M395" s="2" t="s">
        <v>1570</v>
      </c>
      <c r="N395" s="2" t="s">
        <v>1231</v>
      </c>
      <c r="O395" s="2" t="s">
        <v>1571</v>
      </c>
      <c r="P395" s="2" t="s">
        <v>1575</v>
      </c>
      <c r="Q395" s="2" t="s">
        <v>1573</v>
      </c>
      <c r="R395" s="2" t="s">
        <v>1576</v>
      </c>
      <c r="S395" s="2" t="s">
        <v>332</v>
      </c>
      <c r="T395" s="2" t="s">
        <v>333</v>
      </c>
      <c r="U395" s="2" t="s">
        <v>41</v>
      </c>
      <c r="V395" s="2" t="s">
        <v>42</v>
      </c>
      <c r="W395" s="2" t="s">
        <v>43</v>
      </c>
      <c r="X395" s="2"/>
      <c r="Y395" s="4"/>
    </row>
    <row r="396" spans="1:25" x14ac:dyDescent="0.25">
      <c r="A396" s="2">
        <v>2013</v>
      </c>
      <c r="B396" s="2">
        <v>284</v>
      </c>
      <c r="C396" s="2" t="s">
        <v>1564</v>
      </c>
      <c r="D396" s="2" t="s">
        <v>1565</v>
      </c>
      <c r="E396" s="2" t="s">
        <v>1566</v>
      </c>
      <c r="F396" s="2" t="s">
        <v>1567</v>
      </c>
      <c r="G396" s="2" t="s">
        <v>1568</v>
      </c>
      <c r="H396" s="2"/>
      <c r="I396" s="2" t="s">
        <v>393</v>
      </c>
      <c r="J396" s="2" t="s">
        <v>411</v>
      </c>
      <c r="K396" s="2" t="s">
        <v>1569</v>
      </c>
      <c r="L396" s="3">
        <v>41556</v>
      </c>
      <c r="M396" s="2" t="s">
        <v>1570</v>
      </c>
      <c r="N396" s="2" t="s">
        <v>1231</v>
      </c>
      <c r="O396" s="2" t="s">
        <v>1571</v>
      </c>
      <c r="P396" s="2" t="s">
        <v>1575</v>
      </c>
      <c r="Q396" s="2" t="s">
        <v>1573</v>
      </c>
      <c r="R396" s="2" t="s">
        <v>1576</v>
      </c>
      <c r="S396" s="2" t="s">
        <v>332</v>
      </c>
      <c r="T396" s="2" t="s">
        <v>333</v>
      </c>
      <c r="U396" s="2" t="s">
        <v>41</v>
      </c>
      <c r="V396" s="2" t="s">
        <v>42</v>
      </c>
      <c r="W396" s="2" t="s">
        <v>43</v>
      </c>
      <c r="X396" s="2"/>
      <c r="Y396" s="4"/>
    </row>
    <row r="397" spans="1:25" x14ac:dyDescent="0.25">
      <c r="A397" s="2">
        <v>2013</v>
      </c>
      <c r="B397" s="2">
        <v>313</v>
      </c>
      <c r="C397" s="2" t="s">
        <v>1564</v>
      </c>
      <c r="D397" s="2" t="s">
        <v>1565</v>
      </c>
      <c r="E397" s="2" t="s">
        <v>1566</v>
      </c>
      <c r="F397" s="2" t="s">
        <v>1567</v>
      </c>
      <c r="G397" s="2" t="s">
        <v>1568</v>
      </c>
      <c r="H397" s="2"/>
      <c r="I397" s="2" t="s">
        <v>393</v>
      </c>
      <c r="J397" s="2" t="s">
        <v>411</v>
      </c>
      <c r="K397" s="2" t="s">
        <v>1569</v>
      </c>
      <c r="L397" s="3">
        <v>41557</v>
      </c>
      <c r="M397" s="2" t="s">
        <v>1570</v>
      </c>
      <c r="N397" s="2" t="s">
        <v>1231</v>
      </c>
      <c r="O397" s="2" t="s">
        <v>1571</v>
      </c>
      <c r="P397" s="2" t="s">
        <v>1575</v>
      </c>
      <c r="Q397" s="2" t="s">
        <v>1573</v>
      </c>
      <c r="R397" s="2" t="s">
        <v>1576</v>
      </c>
      <c r="S397" s="2" t="s">
        <v>332</v>
      </c>
      <c r="T397" s="2" t="s">
        <v>333</v>
      </c>
      <c r="U397" s="2" t="s">
        <v>41</v>
      </c>
      <c r="V397" s="2" t="s">
        <v>42</v>
      </c>
      <c r="W397" s="2" t="s">
        <v>43</v>
      </c>
      <c r="X397" s="2"/>
      <c r="Y397" s="4"/>
    </row>
    <row r="398" spans="1:25" x14ac:dyDescent="0.25">
      <c r="A398" s="2">
        <v>2016</v>
      </c>
      <c r="B398" s="2">
        <v>1459</v>
      </c>
      <c r="C398" s="2" t="s">
        <v>3428</v>
      </c>
      <c r="D398" s="2" t="s">
        <v>3429</v>
      </c>
      <c r="E398" s="2" t="s">
        <v>3430</v>
      </c>
      <c r="F398" s="2" t="s">
        <v>2648</v>
      </c>
      <c r="G398" s="2" t="s">
        <v>2649</v>
      </c>
      <c r="H398" s="2"/>
      <c r="I398" s="2" t="s">
        <v>815</v>
      </c>
      <c r="J398" s="2" t="s">
        <v>289</v>
      </c>
      <c r="K398" s="2" t="s">
        <v>3431</v>
      </c>
      <c r="L398" s="3">
        <v>42461</v>
      </c>
      <c r="M398" s="2" t="s">
        <v>3596</v>
      </c>
      <c r="N398" s="2" t="s">
        <v>4239</v>
      </c>
      <c r="O398" s="2" t="s">
        <v>35</v>
      </c>
      <c r="P398" s="2" t="s">
        <v>4164</v>
      </c>
      <c r="Q398" s="2" t="s">
        <v>4322</v>
      </c>
      <c r="R398" s="2" t="s">
        <v>4323</v>
      </c>
      <c r="S398" s="2" t="s">
        <v>2180</v>
      </c>
      <c r="T398" s="2" t="s">
        <v>333</v>
      </c>
      <c r="U398" s="2" t="s">
        <v>3333</v>
      </c>
      <c r="V398" s="2" t="s">
        <v>43</v>
      </c>
      <c r="W398" s="2" t="s">
        <v>42</v>
      </c>
      <c r="X398" s="2"/>
      <c r="Y398" s="4"/>
    </row>
    <row r="399" spans="1:25" x14ac:dyDescent="0.25">
      <c r="A399" s="2">
        <v>2016</v>
      </c>
      <c r="B399" s="2">
        <v>1465</v>
      </c>
      <c r="C399" s="2" t="s">
        <v>3776</v>
      </c>
      <c r="D399" s="2" t="s">
        <v>3777</v>
      </c>
      <c r="E399" s="2" t="s">
        <v>3778</v>
      </c>
      <c r="F399" s="2" t="s">
        <v>3779</v>
      </c>
      <c r="G399" s="2" t="s">
        <v>1081</v>
      </c>
      <c r="H399" s="2"/>
      <c r="I399" s="2" t="s">
        <v>153</v>
      </c>
      <c r="J399" s="2" t="s">
        <v>291</v>
      </c>
      <c r="K399" s="2" t="s">
        <v>3780</v>
      </c>
      <c r="L399" s="3">
        <v>42396</v>
      </c>
      <c r="M399" s="2" t="s">
        <v>4331</v>
      </c>
      <c r="N399" s="2" t="s">
        <v>2176</v>
      </c>
      <c r="O399" s="2" t="s">
        <v>35</v>
      </c>
      <c r="P399" s="2" t="s">
        <v>1797</v>
      </c>
      <c r="Q399" s="2" t="s">
        <v>4261</v>
      </c>
      <c r="R399" s="2" t="s">
        <v>3600</v>
      </c>
      <c r="S399" s="2" t="s">
        <v>2180</v>
      </c>
      <c r="T399" s="2" t="s">
        <v>333</v>
      </c>
      <c r="U399" s="2" t="s">
        <v>3332</v>
      </c>
      <c r="V399" s="2" t="s">
        <v>43</v>
      </c>
      <c r="W399" s="2" t="s">
        <v>42</v>
      </c>
      <c r="X399" s="2"/>
      <c r="Y399" s="4"/>
    </row>
    <row r="400" spans="1:25" hidden="1" x14ac:dyDescent="0.25">
      <c r="A400" s="2">
        <v>2014</v>
      </c>
      <c r="B400" s="2">
        <v>627</v>
      </c>
      <c r="C400" s="2" t="s">
        <v>2567</v>
      </c>
      <c r="D400" s="2" t="s">
        <v>2568</v>
      </c>
      <c r="E400" s="2" t="s">
        <v>2569</v>
      </c>
      <c r="F400" s="2" t="s">
        <v>2570</v>
      </c>
      <c r="G400" s="2" t="s">
        <v>2571</v>
      </c>
      <c r="H400" s="2"/>
      <c r="I400" s="2" t="s">
        <v>815</v>
      </c>
      <c r="J400" s="2" t="s">
        <v>291</v>
      </c>
      <c r="K400" s="2" t="s">
        <v>2572</v>
      </c>
      <c r="L400" s="3">
        <v>41949</v>
      </c>
      <c r="M400" s="2" t="s">
        <v>2573</v>
      </c>
      <c r="N400" s="2" t="s">
        <v>2176</v>
      </c>
      <c r="O400" s="2" t="s">
        <v>2574</v>
      </c>
      <c r="P400" s="2" t="s">
        <v>859</v>
      </c>
      <c r="Q400" s="2" t="s">
        <v>2575</v>
      </c>
      <c r="R400" s="2" t="s">
        <v>785</v>
      </c>
      <c r="S400" s="2" t="s">
        <v>332</v>
      </c>
      <c r="T400" s="2" t="s">
        <v>333</v>
      </c>
      <c r="U400" s="2" t="s">
        <v>41</v>
      </c>
      <c r="V400" s="2" t="s">
        <v>42</v>
      </c>
      <c r="W400" s="2" t="s">
        <v>43</v>
      </c>
      <c r="X400" s="2" t="s">
        <v>2576</v>
      </c>
      <c r="Y400" s="4"/>
    </row>
    <row r="401" spans="1:25" hidden="1" x14ac:dyDescent="0.25">
      <c r="A401" s="2">
        <v>2016</v>
      </c>
      <c r="B401" s="2">
        <v>1466</v>
      </c>
      <c r="C401" s="2" t="s">
        <v>4305</v>
      </c>
      <c r="D401" s="2" t="s">
        <v>4306</v>
      </c>
      <c r="E401" s="2" t="s">
        <v>4307</v>
      </c>
      <c r="F401" s="2" t="s">
        <v>2004</v>
      </c>
      <c r="G401" s="2" t="s">
        <v>4154</v>
      </c>
      <c r="H401" s="2"/>
      <c r="I401" s="2" t="s">
        <v>153</v>
      </c>
      <c r="J401" s="2" t="s">
        <v>291</v>
      </c>
      <c r="K401" s="2" t="s">
        <v>4308</v>
      </c>
      <c r="L401" s="3">
        <v>42472</v>
      </c>
      <c r="M401" s="2" t="s">
        <v>2689</v>
      </c>
      <c r="N401" s="2" t="s">
        <v>2091</v>
      </c>
      <c r="O401" s="2" t="s">
        <v>3418</v>
      </c>
      <c r="P401" s="2" t="s">
        <v>4309</v>
      </c>
      <c r="Q401" s="2" t="s">
        <v>4310</v>
      </c>
      <c r="R401" s="2" t="s">
        <v>785</v>
      </c>
      <c r="S401" s="2" t="s">
        <v>861</v>
      </c>
      <c r="T401" s="2" t="s">
        <v>333</v>
      </c>
      <c r="U401" s="2" t="s">
        <v>3332</v>
      </c>
      <c r="V401" s="2" t="s">
        <v>43</v>
      </c>
      <c r="W401" s="2" t="s">
        <v>42</v>
      </c>
      <c r="X401" s="2" t="s">
        <v>4311</v>
      </c>
      <c r="Y401" s="4"/>
    </row>
    <row r="402" spans="1:25" x14ac:dyDescent="0.25">
      <c r="A402" s="2">
        <v>2016</v>
      </c>
      <c r="B402" s="2">
        <v>1467</v>
      </c>
      <c r="C402" s="2" t="s">
        <v>3949</v>
      </c>
      <c r="D402" s="2" t="s">
        <v>3950</v>
      </c>
      <c r="E402" s="2" t="s">
        <v>3951</v>
      </c>
      <c r="F402" s="2" t="s">
        <v>3779</v>
      </c>
      <c r="G402" s="2" t="s">
        <v>3952</v>
      </c>
      <c r="H402" s="2"/>
      <c r="I402" s="2" t="s">
        <v>815</v>
      </c>
      <c r="J402" s="2" t="s">
        <v>111</v>
      </c>
      <c r="K402" s="2" t="s">
        <v>3953</v>
      </c>
      <c r="L402" s="3">
        <v>42613</v>
      </c>
      <c r="M402" s="2" t="s">
        <v>3954</v>
      </c>
      <c r="N402" s="2" t="s">
        <v>1231</v>
      </c>
      <c r="O402" s="2" t="s">
        <v>35</v>
      </c>
      <c r="P402" s="2" t="s">
        <v>2241</v>
      </c>
      <c r="Q402" s="2" t="s">
        <v>4332</v>
      </c>
      <c r="R402" s="2" t="s">
        <v>2954</v>
      </c>
      <c r="S402" s="2" t="s">
        <v>332</v>
      </c>
      <c r="T402" s="2" t="s">
        <v>333</v>
      </c>
      <c r="U402" s="2" t="s">
        <v>3332</v>
      </c>
      <c r="V402" s="2" t="s">
        <v>43</v>
      </c>
      <c r="W402" s="2" t="s">
        <v>42</v>
      </c>
      <c r="X402" s="2"/>
      <c r="Y402" s="4"/>
    </row>
    <row r="403" spans="1:25" hidden="1" x14ac:dyDescent="0.25">
      <c r="A403" s="2">
        <v>2011</v>
      </c>
      <c r="B403" s="2">
        <v>361</v>
      </c>
      <c r="C403" s="2" t="s">
        <v>873</v>
      </c>
      <c r="D403" s="2" t="s">
        <v>874</v>
      </c>
      <c r="E403" s="2" t="s">
        <v>875</v>
      </c>
      <c r="F403" s="2" t="s">
        <v>876</v>
      </c>
      <c r="G403" s="2" t="s">
        <v>877</v>
      </c>
      <c r="H403" s="2"/>
      <c r="I403" s="2" t="s">
        <v>409</v>
      </c>
      <c r="J403" s="2" t="s">
        <v>313</v>
      </c>
      <c r="K403" s="2" t="s">
        <v>1097</v>
      </c>
      <c r="L403" s="3">
        <v>40722</v>
      </c>
      <c r="M403" s="2" t="s">
        <v>1098</v>
      </c>
      <c r="N403" s="2" t="s">
        <v>799</v>
      </c>
      <c r="O403" s="2" t="s">
        <v>1138</v>
      </c>
      <c r="P403" s="2" t="s">
        <v>1139</v>
      </c>
      <c r="Q403" s="2" t="s">
        <v>1140</v>
      </c>
      <c r="R403" s="2" t="s">
        <v>597</v>
      </c>
      <c r="S403" s="2" t="s">
        <v>332</v>
      </c>
      <c r="T403" s="2" t="s">
        <v>333</v>
      </c>
      <c r="U403" s="2" t="s">
        <v>41</v>
      </c>
      <c r="V403" s="2" t="s">
        <v>42</v>
      </c>
      <c r="W403" s="2" t="s">
        <v>43</v>
      </c>
      <c r="X403" s="2"/>
      <c r="Y403" s="4"/>
    </row>
    <row r="404" spans="1:25" hidden="1" x14ac:dyDescent="0.25">
      <c r="A404" s="2">
        <v>2014</v>
      </c>
      <c r="B404" s="2">
        <v>629</v>
      </c>
      <c r="C404" s="2" t="s">
        <v>2171</v>
      </c>
      <c r="D404" s="2" t="s">
        <v>2172</v>
      </c>
      <c r="E404" s="2" t="s">
        <v>2173</v>
      </c>
      <c r="F404" s="2" t="s">
        <v>1062</v>
      </c>
      <c r="G404" s="2" t="s">
        <v>1063</v>
      </c>
      <c r="H404" s="2"/>
      <c r="I404" s="2" t="s">
        <v>153</v>
      </c>
      <c r="J404" s="2" t="s">
        <v>289</v>
      </c>
      <c r="K404" s="2" t="s">
        <v>2174</v>
      </c>
      <c r="L404" s="3">
        <v>41981</v>
      </c>
      <c r="M404" s="2" t="s">
        <v>2175</v>
      </c>
      <c r="N404" s="2" t="s">
        <v>2176</v>
      </c>
      <c r="O404" s="2" t="s">
        <v>2177</v>
      </c>
      <c r="P404" s="2" t="s">
        <v>859</v>
      </c>
      <c r="Q404" s="2" t="s">
        <v>2578</v>
      </c>
      <c r="R404" s="2" t="s">
        <v>597</v>
      </c>
      <c r="S404" s="2" t="s">
        <v>2180</v>
      </c>
      <c r="T404" s="2" t="s">
        <v>333</v>
      </c>
      <c r="U404" s="2" t="s">
        <v>41</v>
      </c>
      <c r="V404" s="2" t="s">
        <v>42</v>
      </c>
      <c r="W404" s="2" t="s">
        <v>43</v>
      </c>
      <c r="X404" s="2"/>
      <c r="Y404" s="4"/>
    </row>
    <row r="405" spans="1:25" hidden="1" x14ac:dyDescent="0.25">
      <c r="A405" s="2">
        <v>2014</v>
      </c>
      <c r="B405" s="2">
        <v>632</v>
      </c>
      <c r="C405" s="2" t="s">
        <v>2171</v>
      </c>
      <c r="D405" s="2" t="s">
        <v>2172</v>
      </c>
      <c r="E405" s="2" t="s">
        <v>2173</v>
      </c>
      <c r="F405" s="2" t="s">
        <v>1062</v>
      </c>
      <c r="G405" s="2" t="s">
        <v>1063</v>
      </c>
      <c r="H405" s="2"/>
      <c r="I405" s="2" t="s">
        <v>153</v>
      </c>
      <c r="J405" s="2" t="s">
        <v>289</v>
      </c>
      <c r="K405" s="2" t="s">
        <v>2174</v>
      </c>
      <c r="L405" s="3">
        <v>41983</v>
      </c>
      <c r="M405" s="2" t="s">
        <v>2175</v>
      </c>
      <c r="N405" s="2" t="s">
        <v>2176</v>
      </c>
      <c r="O405" s="2" t="s">
        <v>2177</v>
      </c>
      <c r="P405" s="2" t="s">
        <v>859</v>
      </c>
      <c r="Q405" s="2" t="s">
        <v>2578</v>
      </c>
      <c r="R405" s="2" t="s">
        <v>597</v>
      </c>
      <c r="S405" s="2" t="s">
        <v>2180</v>
      </c>
      <c r="T405" s="2" t="s">
        <v>333</v>
      </c>
      <c r="U405" s="2" t="s">
        <v>41</v>
      </c>
      <c r="V405" s="2" t="s">
        <v>42</v>
      </c>
      <c r="W405" s="2" t="s">
        <v>43</v>
      </c>
      <c r="X405" s="2"/>
      <c r="Y405" s="4"/>
    </row>
    <row r="406" spans="1:25" hidden="1" x14ac:dyDescent="0.25">
      <c r="A406" s="2">
        <v>2014</v>
      </c>
      <c r="B406" s="2">
        <v>634</v>
      </c>
      <c r="C406" s="2" t="s">
        <v>2171</v>
      </c>
      <c r="D406" s="2" t="s">
        <v>2172</v>
      </c>
      <c r="E406" s="2" t="s">
        <v>2173</v>
      </c>
      <c r="F406" s="2" t="s">
        <v>1062</v>
      </c>
      <c r="G406" s="2" t="s">
        <v>1063</v>
      </c>
      <c r="H406" s="2"/>
      <c r="I406" s="2" t="s">
        <v>153</v>
      </c>
      <c r="J406" s="2" t="s">
        <v>289</v>
      </c>
      <c r="K406" s="2" t="s">
        <v>2174</v>
      </c>
      <c r="L406" s="3">
        <v>41984</v>
      </c>
      <c r="M406" s="2" t="s">
        <v>2175</v>
      </c>
      <c r="N406" s="2" t="s">
        <v>2176</v>
      </c>
      <c r="O406" s="2" t="s">
        <v>2177</v>
      </c>
      <c r="P406" s="2" t="s">
        <v>859</v>
      </c>
      <c r="Q406" s="2" t="s">
        <v>2578</v>
      </c>
      <c r="R406" s="2" t="s">
        <v>597</v>
      </c>
      <c r="S406" s="2" t="s">
        <v>2180</v>
      </c>
      <c r="T406" s="2" t="s">
        <v>333</v>
      </c>
      <c r="U406" s="2" t="s">
        <v>41</v>
      </c>
      <c r="V406" s="2" t="s">
        <v>42</v>
      </c>
      <c r="W406" s="2" t="s">
        <v>43</v>
      </c>
      <c r="X406" s="2"/>
      <c r="Y406" s="4"/>
    </row>
    <row r="407" spans="1:25" x14ac:dyDescent="0.25">
      <c r="A407" s="2">
        <v>2014</v>
      </c>
      <c r="B407" s="2">
        <v>637</v>
      </c>
      <c r="C407" s="2" t="s">
        <v>1564</v>
      </c>
      <c r="D407" s="2" t="s">
        <v>1565</v>
      </c>
      <c r="E407" s="2" t="s">
        <v>1566</v>
      </c>
      <c r="F407" s="2" t="s">
        <v>1567</v>
      </c>
      <c r="G407" s="2" t="s">
        <v>1568</v>
      </c>
      <c r="H407" s="2"/>
      <c r="I407" s="2" t="s">
        <v>393</v>
      </c>
      <c r="J407" s="2" t="s">
        <v>291</v>
      </c>
      <c r="K407" s="2" t="s">
        <v>1569</v>
      </c>
      <c r="L407" s="3">
        <v>41898</v>
      </c>
      <c r="M407" s="2" t="s">
        <v>1570</v>
      </c>
      <c r="N407" s="2" t="s">
        <v>2158</v>
      </c>
      <c r="O407" s="2" t="s">
        <v>1571</v>
      </c>
      <c r="P407" s="2" t="s">
        <v>1575</v>
      </c>
      <c r="Q407" s="2" t="s">
        <v>2165</v>
      </c>
      <c r="R407" s="2" t="s">
        <v>2586</v>
      </c>
      <c r="S407" s="2" t="s">
        <v>332</v>
      </c>
      <c r="T407" s="2" t="s">
        <v>333</v>
      </c>
      <c r="U407" s="2" t="s">
        <v>41</v>
      </c>
      <c r="V407" s="2" t="s">
        <v>42</v>
      </c>
      <c r="W407" s="2" t="s">
        <v>43</v>
      </c>
      <c r="X407" s="2"/>
      <c r="Y407" s="4"/>
    </row>
    <row r="408" spans="1:25" x14ac:dyDescent="0.25">
      <c r="A408" s="2">
        <v>2014</v>
      </c>
      <c r="B408" s="2">
        <v>640</v>
      </c>
      <c r="C408" s="2" t="s">
        <v>1564</v>
      </c>
      <c r="D408" s="2" t="s">
        <v>1565</v>
      </c>
      <c r="E408" s="2" t="s">
        <v>1566</v>
      </c>
      <c r="F408" s="2" t="s">
        <v>1567</v>
      </c>
      <c r="G408" s="2" t="s">
        <v>1568</v>
      </c>
      <c r="H408" s="2"/>
      <c r="I408" s="2" t="s">
        <v>393</v>
      </c>
      <c r="J408" s="2" t="s">
        <v>291</v>
      </c>
      <c r="K408" s="2" t="s">
        <v>1569</v>
      </c>
      <c r="L408" s="3">
        <v>41899</v>
      </c>
      <c r="M408" s="2" t="s">
        <v>1570</v>
      </c>
      <c r="N408" s="2" t="s">
        <v>2158</v>
      </c>
      <c r="O408" s="2" t="s">
        <v>1571</v>
      </c>
      <c r="P408" s="2" t="s">
        <v>1575</v>
      </c>
      <c r="Q408" s="2" t="s">
        <v>2165</v>
      </c>
      <c r="R408" s="2" t="s">
        <v>2586</v>
      </c>
      <c r="S408" s="2" t="s">
        <v>332</v>
      </c>
      <c r="T408" s="2" t="s">
        <v>333</v>
      </c>
      <c r="U408" s="2" t="s">
        <v>41</v>
      </c>
      <c r="V408" s="2" t="s">
        <v>42</v>
      </c>
      <c r="W408" s="2" t="s">
        <v>43</v>
      </c>
      <c r="X408" s="2"/>
      <c r="Y408" s="4"/>
    </row>
    <row r="409" spans="1:25" x14ac:dyDescent="0.25">
      <c r="A409" s="2">
        <v>2014</v>
      </c>
      <c r="B409" s="2">
        <v>643</v>
      </c>
      <c r="C409" s="2" t="s">
        <v>1564</v>
      </c>
      <c r="D409" s="2" t="s">
        <v>1565</v>
      </c>
      <c r="E409" s="2" t="s">
        <v>1566</v>
      </c>
      <c r="F409" s="2" t="s">
        <v>1567</v>
      </c>
      <c r="G409" s="2" t="s">
        <v>1568</v>
      </c>
      <c r="H409" s="2"/>
      <c r="I409" s="2" t="s">
        <v>393</v>
      </c>
      <c r="J409" s="2" t="s">
        <v>291</v>
      </c>
      <c r="K409" s="2" t="s">
        <v>1569</v>
      </c>
      <c r="L409" s="3">
        <v>41900</v>
      </c>
      <c r="M409" s="2" t="s">
        <v>1570</v>
      </c>
      <c r="N409" s="2" t="s">
        <v>2158</v>
      </c>
      <c r="O409" s="2" t="s">
        <v>1571</v>
      </c>
      <c r="P409" s="2" t="s">
        <v>1575</v>
      </c>
      <c r="Q409" s="2" t="s">
        <v>2165</v>
      </c>
      <c r="R409" s="2" t="s">
        <v>2586</v>
      </c>
      <c r="S409" s="2" t="s">
        <v>332</v>
      </c>
      <c r="T409" s="2" t="s">
        <v>333</v>
      </c>
      <c r="U409" s="2" t="s">
        <v>41</v>
      </c>
      <c r="V409" s="2" t="s">
        <v>42</v>
      </c>
      <c r="W409" s="2" t="s">
        <v>43</v>
      </c>
      <c r="X409" s="2"/>
      <c r="Y409" s="4"/>
    </row>
    <row r="410" spans="1:25" x14ac:dyDescent="0.25">
      <c r="A410" s="2">
        <v>2013</v>
      </c>
      <c r="B410" s="2">
        <v>167</v>
      </c>
      <c r="C410" s="2" t="s">
        <v>1564</v>
      </c>
      <c r="D410" s="2" t="s">
        <v>1565</v>
      </c>
      <c r="E410" s="2" t="s">
        <v>1566</v>
      </c>
      <c r="F410" s="2" t="s">
        <v>1567</v>
      </c>
      <c r="G410" s="2" t="s">
        <v>1568</v>
      </c>
      <c r="H410" s="2"/>
      <c r="I410" s="2" t="s">
        <v>393</v>
      </c>
      <c r="J410" s="2" t="s">
        <v>293</v>
      </c>
      <c r="K410" s="2" t="s">
        <v>1569</v>
      </c>
      <c r="L410" s="3">
        <v>41556</v>
      </c>
      <c r="M410" s="2" t="s">
        <v>1570</v>
      </c>
      <c r="N410" s="2" t="s">
        <v>1231</v>
      </c>
      <c r="O410" s="2" t="s">
        <v>1571</v>
      </c>
      <c r="P410" s="2" t="s">
        <v>1575</v>
      </c>
      <c r="Q410" s="2" t="s">
        <v>1603</v>
      </c>
      <c r="R410" s="2" t="s">
        <v>1606</v>
      </c>
      <c r="S410" s="2" t="s">
        <v>332</v>
      </c>
      <c r="T410" s="2" t="s">
        <v>333</v>
      </c>
      <c r="U410" s="2" t="s">
        <v>41</v>
      </c>
      <c r="V410" s="2" t="s">
        <v>42</v>
      </c>
      <c r="W410" s="2" t="s">
        <v>43</v>
      </c>
      <c r="X410" s="2"/>
      <c r="Y410" s="4"/>
    </row>
    <row r="411" spans="1:25" x14ac:dyDescent="0.25">
      <c r="A411" s="2">
        <v>2013</v>
      </c>
      <c r="B411" s="2">
        <v>231</v>
      </c>
      <c r="C411" s="2" t="s">
        <v>1564</v>
      </c>
      <c r="D411" s="2" t="s">
        <v>1565</v>
      </c>
      <c r="E411" s="2" t="s">
        <v>1566</v>
      </c>
      <c r="F411" s="2" t="s">
        <v>1567</v>
      </c>
      <c r="G411" s="2" t="s">
        <v>1568</v>
      </c>
      <c r="H411" s="2"/>
      <c r="I411" s="2" t="s">
        <v>393</v>
      </c>
      <c r="J411" s="2" t="s">
        <v>293</v>
      </c>
      <c r="K411" s="2" t="s">
        <v>1569</v>
      </c>
      <c r="L411" s="3">
        <v>41555</v>
      </c>
      <c r="M411" s="2" t="s">
        <v>1570</v>
      </c>
      <c r="N411" s="2" t="s">
        <v>1231</v>
      </c>
      <c r="O411" s="2" t="s">
        <v>1571</v>
      </c>
      <c r="P411" s="2" t="s">
        <v>1575</v>
      </c>
      <c r="Q411" s="2" t="s">
        <v>1603</v>
      </c>
      <c r="R411" s="2" t="s">
        <v>1606</v>
      </c>
      <c r="S411" s="2" t="s">
        <v>332</v>
      </c>
      <c r="T411" s="2" t="s">
        <v>333</v>
      </c>
      <c r="U411" s="2" t="s">
        <v>41</v>
      </c>
      <c r="V411" s="2" t="s">
        <v>42</v>
      </c>
      <c r="W411" s="2" t="s">
        <v>43</v>
      </c>
      <c r="X411" s="2"/>
      <c r="Y411" s="4"/>
    </row>
    <row r="412" spans="1:25" x14ac:dyDescent="0.25">
      <c r="A412" s="2">
        <v>2013</v>
      </c>
      <c r="B412" s="2">
        <v>301</v>
      </c>
      <c r="C412" s="2" t="s">
        <v>1564</v>
      </c>
      <c r="D412" s="2" t="s">
        <v>1565</v>
      </c>
      <c r="E412" s="2" t="s">
        <v>1566</v>
      </c>
      <c r="F412" s="2" t="s">
        <v>1567</v>
      </c>
      <c r="G412" s="2" t="s">
        <v>1568</v>
      </c>
      <c r="H412" s="2"/>
      <c r="I412" s="2" t="s">
        <v>393</v>
      </c>
      <c r="J412" s="2" t="s">
        <v>293</v>
      </c>
      <c r="K412" s="2" t="s">
        <v>1569</v>
      </c>
      <c r="L412" s="3">
        <v>41557</v>
      </c>
      <c r="M412" s="2" t="s">
        <v>1570</v>
      </c>
      <c r="N412" s="2" t="s">
        <v>1231</v>
      </c>
      <c r="O412" s="2" t="s">
        <v>1571</v>
      </c>
      <c r="P412" s="2" t="s">
        <v>1575</v>
      </c>
      <c r="Q412" s="2" t="s">
        <v>1603</v>
      </c>
      <c r="R412" s="2" t="s">
        <v>1606</v>
      </c>
      <c r="S412" s="2" t="s">
        <v>332</v>
      </c>
      <c r="T412" s="2" t="s">
        <v>333</v>
      </c>
      <c r="U412" s="2" t="s">
        <v>41</v>
      </c>
      <c r="V412" s="2" t="s">
        <v>42</v>
      </c>
      <c r="W412" s="2" t="s">
        <v>43</v>
      </c>
      <c r="X412" s="2"/>
      <c r="Y412" s="4"/>
    </row>
    <row r="413" spans="1:25" x14ac:dyDescent="0.25">
      <c r="A413" s="2">
        <v>2016</v>
      </c>
      <c r="B413" s="2">
        <v>1468</v>
      </c>
      <c r="C413" s="2" t="s">
        <v>3428</v>
      </c>
      <c r="D413" s="2" t="s">
        <v>3429</v>
      </c>
      <c r="E413" s="2" t="s">
        <v>3430</v>
      </c>
      <c r="F413" s="2" t="s">
        <v>2648</v>
      </c>
      <c r="G413" s="2" t="s">
        <v>2649</v>
      </c>
      <c r="H413" s="2"/>
      <c r="I413" s="2" t="s">
        <v>815</v>
      </c>
      <c r="J413" s="2" t="s">
        <v>203</v>
      </c>
      <c r="K413" s="2" t="s">
        <v>3431</v>
      </c>
      <c r="L413" s="3">
        <v>42459</v>
      </c>
      <c r="M413" s="2" t="s">
        <v>3529</v>
      </c>
      <c r="N413" s="2" t="s">
        <v>4239</v>
      </c>
      <c r="O413" s="2" t="s">
        <v>35</v>
      </c>
      <c r="P413" s="2" t="s">
        <v>2241</v>
      </c>
      <c r="Q413" s="2" t="s">
        <v>4204</v>
      </c>
      <c r="R413" s="2" t="s">
        <v>4333</v>
      </c>
      <c r="S413" s="2" t="s">
        <v>2180</v>
      </c>
      <c r="T413" s="2" t="s">
        <v>333</v>
      </c>
      <c r="U413" s="2" t="s">
        <v>3332</v>
      </c>
      <c r="V413" s="2" t="s">
        <v>43</v>
      </c>
      <c r="W413" s="2" t="s">
        <v>42</v>
      </c>
      <c r="X413" s="2"/>
      <c r="Y413" s="4"/>
    </row>
    <row r="414" spans="1:25" x14ac:dyDescent="0.25">
      <c r="A414" s="2">
        <v>2014</v>
      </c>
      <c r="B414" s="2">
        <v>646</v>
      </c>
      <c r="C414" s="2" t="s">
        <v>2366</v>
      </c>
      <c r="D414" s="2" t="s">
        <v>2367</v>
      </c>
      <c r="E414" s="2" t="s">
        <v>2368</v>
      </c>
      <c r="F414" s="2" t="s">
        <v>2324</v>
      </c>
      <c r="G414" s="2" t="s">
        <v>687</v>
      </c>
      <c r="H414" s="2"/>
      <c r="I414" s="2" t="s">
        <v>488</v>
      </c>
      <c r="J414" s="2" t="s">
        <v>203</v>
      </c>
      <c r="K414" s="2" t="s">
        <v>1898</v>
      </c>
      <c r="L414" s="3">
        <v>41737</v>
      </c>
      <c r="M414" s="2" t="s">
        <v>2535</v>
      </c>
      <c r="N414" s="2" t="s">
        <v>1892</v>
      </c>
      <c r="O414" s="2" t="s">
        <v>2357</v>
      </c>
      <c r="P414" s="2" t="s">
        <v>2241</v>
      </c>
      <c r="Q414" s="2" t="s">
        <v>2536</v>
      </c>
      <c r="R414" s="2" t="s">
        <v>2587</v>
      </c>
      <c r="S414" s="2" t="s">
        <v>332</v>
      </c>
      <c r="T414" s="2" t="s">
        <v>333</v>
      </c>
      <c r="U414" s="2" t="s">
        <v>41</v>
      </c>
      <c r="V414" s="2" t="s">
        <v>42</v>
      </c>
      <c r="W414" s="2" t="s">
        <v>43</v>
      </c>
      <c r="X414" s="2"/>
      <c r="Y414" s="4"/>
    </row>
    <row r="415" spans="1:25" x14ac:dyDescent="0.25">
      <c r="A415" s="2">
        <v>2014</v>
      </c>
      <c r="B415" s="2">
        <v>649</v>
      </c>
      <c r="C415" s="2" t="s">
        <v>1564</v>
      </c>
      <c r="D415" s="2" t="s">
        <v>1565</v>
      </c>
      <c r="E415" s="2" t="s">
        <v>1566</v>
      </c>
      <c r="F415" s="2" t="s">
        <v>1567</v>
      </c>
      <c r="G415" s="2" t="s">
        <v>1568</v>
      </c>
      <c r="H415" s="2"/>
      <c r="I415" s="2" t="s">
        <v>393</v>
      </c>
      <c r="J415" s="2" t="s">
        <v>411</v>
      </c>
      <c r="K415" s="2" t="s">
        <v>1569</v>
      </c>
      <c r="L415" s="3">
        <v>41898</v>
      </c>
      <c r="M415" s="2" t="s">
        <v>1570</v>
      </c>
      <c r="N415" s="2" t="s">
        <v>2158</v>
      </c>
      <c r="O415" s="2" t="s">
        <v>1571</v>
      </c>
      <c r="P415" s="2" t="s">
        <v>1575</v>
      </c>
      <c r="Q415" s="2" t="s">
        <v>2583</v>
      </c>
      <c r="R415" s="2" t="s">
        <v>2588</v>
      </c>
      <c r="S415" s="2" t="s">
        <v>332</v>
      </c>
      <c r="T415" s="2" t="s">
        <v>333</v>
      </c>
      <c r="U415" s="2" t="s">
        <v>41</v>
      </c>
      <c r="V415" s="2" t="s">
        <v>42</v>
      </c>
      <c r="W415" s="2" t="s">
        <v>43</v>
      </c>
      <c r="X415" s="2"/>
      <c r="Y415" s="4"/>
    </row>
    <row r="416" spans="1:25" x14ac:dyDescent="0.25">
      <c r="A416" s="2">
        <v>2014</v>
      </c>
      <c r="B416" s="2">
        <v>653</v>
      </c>
      <c r="C416" s="2" t="s">
        <v>1564</v>
      </c>
      <c r="D416" s="2" t="s">
        <v>1565</v>
      </c>
      <c r="E416" s="2" t="s">
        <v>1566</v>
      </c>
      <c r="F416" s="2" t="s">
        <v>1567</v>
      </c>
      <c r="G416" s="2" t="s">
        <v>1568</v>
      </c>
      <c r="H416" s="2"/>
      <c r="I416" s="2" t="s">
        <v>393</v>
      </c>
      <c r="J416" s="2" t="s">
        <v>411</v>
      </c>
      <c r="K416" s="2" t="s">
        <v>1569</v>
      </c>
      <c r="L416" s="3">
        <v>41899</v>
      </c>
      <c r="M416" s="2" t="s">
        <v>1570</v>
      </c>
      <c r="N416" s="2" t="s">
        <v>2158</v>
      </c>
      <c r="O416" s="2" t="s">
        <v>1571</v>
      </c>
      <c r="P416" s="2" t="s">
        <v>1575</v>
      </c>
      <c r="Q416" s="2" t="s">
        <v>2583</v>
      </c>
      <c r="R416" s="2" t="s">
        <v>2588</v>
      </c>
      <c r="S416" s="2" t="s">
        <v>332</v>
      </c>
      <c r="T416" s="2" t="s">
        <v>333</v>
      </c>
      <c r="U416" s="2" t="s">
        <v>41</v>
      </c>
      <c r="V416" s="2" t="s">
        <v>42</v>
      </c>
      <c r="W416" s="2" t="s">
        <v>43</v>
      </c>
      <c r="X416" s="2"/>
      <c r="Y416" s="4"/>
    </row>
    <row r="417" spans="1:25" x14ac:dyDescent="0.25">
      <c r="A417" s="2">
        <v>2014</v>
      </c>
      <c r="B417" s="2">
        <v>657</v>
      </c>
      <c r="C417" s="2" t="s">
        <v>1564</v>
      </c>
      <c r="D417" s="2" t="s">
        <v>1565</v>
      </c>
      <c r="E417" s="2" t="s">
        <v>1566</v>
      </c>
      <c r="F417" s="2" t="s">
        <v>1567</v>
      </c>
      <c r="G417" s="2" t="s">
        <v>1568</v>
      </c>
      <c r="H417" s="2"/>
      <c r="I417" s="2" t="s">
        <v>393</v>
      </c>
      <c r="J417" s="2" t="s">
        <v>411</v>
      </c>
      <c r="K417" s="2" t="s">
        <v>1569</v>
      </c>
      <c r="L417" s="3">
        <v>41900</v>
      </c>
      <c r="M417" s="2" t="s">
        <v>1570</v>
      </c>
      <c r="N417" s="2" t="s">
        <v>2158</v>
      </c>
      <c r="O417" s="2" t="s">
        <v>1571</v>
      </c>
      <c r="P417" s="2" t="s">
        <v>1575</v>
      </c>
      <c r="Q417" s="2" t="s">
        <v>2583</v>
      </c>
      <c r="R417" s="2" t="s">
        <v>2588</v>
      </c>
      <c r="S417" s="2" t="s">
        <v>332</v>
      </c>
      <c r="T417" s="2" t="s">
        <v>333</v>
      </c>
      <c r="U417" s="2" t="s">
        <v>41</v>
      </c>
      <c r="V417" s="2" t="s">
        <v>42</v>
      </c>
      <c r="W417" s="2" t="s">
        <v>43</v>
      </c>
      <c r="X417" s="2"/>
      <c r="Y417" s="4"/>
    </row>
    <row r="418" spans="1:25" x14ac:dyDescent="0.25">
      <c r="A418" s="2">
        <v>2014</v>
      </c>
      <c r="B418" s="2">
        <v>190</v>
      </c>
      <c r="C418" s="2" t="s">
        <v>1564</v>
      </c>
      <c r="D418" s="2" t="s">
        <v>1565</v>
      </c>
      <c r="E418" s="2" t="s">
        <v>1566</v>
      </c>
      <c r="F418" s="2" t="s">
        <v>1567</v>
      </c>
      <c r="G418" s="2" t="s">
        <v>1568</v>
      </c>
      <c r="H418" s="2"/>
      <c r="I418" s="2" t="s">
        <v>393</v>
      </c>
      <c r="J418" s="2" t="s">
        <v>394</v>
      </c>
      <c r="K418" s="2" t="s">
        <v>1569</v>
      </c>
      <c r="L418" s="3">
        <v>41899</v>
      </c>
      <c r="M418" s="2" t="s">
        <v>1570</v>
      </c>
      <c r="N418" s="2" t="s">
        <v>2158</v>
      </c>
      <c r="O418" s="2" t="s">
        <v>1571</v>
      </c>
      <c r="P418" s="2" t="s">
        <v>1575</v>
      </c>
      <c r="Q418" s="2" t="s">
        <v>2159</v>
      </c>
      <c r="R418" s="2" t="s">
        <v>2160</v>
      </c>
      <c r="S418" s="2" t="s">
        <v>332</v>
      </c>
      <c r="T418" s="2" t="s">
        <v>333</v>
      </c>
      <c r="U418" s="2" t="s">
        <v>41</v>
      </c>
      <c r="V418" s="2" t="s">
        <v>42</v>
      </c>
      <c r="W418" s="2" t="s">
        <v>43</v>
      </c>
      <c r="X418" s="2"/>
      <c r="Y418" s="4"/>
    </row>
    <row r="419" spans="1:25" x14ac:dyDescent="0.25">
      <c r="A419" s="2">
        <v>2014</v>
      </c>
      <c r="B419" s="2">
        <v>191</v>
      </c>
      <c r="C419" s="2" t="s">
        <v>1564</v>
      </c>
      <c r="D419" s="2" t="s">
        <v>1565</v>
      </c>
      <c r="E419" s="2" t="s">
        <v>1566</v>
      </c>
      <c r="F419" s="2" t="s">
        <v>1567</v>
      </c>
      <c r="G419" s="2" t="s">
        <v>1568</v>
      </c>
      <c r="H419" s="2"/>
      <c r="I419" s="2" t="s">
        <v>393</v>
      </c>
      <c r="J419" s="2" t="s">
        <v>394</v>
      </c>
      <c r="K419" s="2" t="s">
        <v>1569</v>
      </c>
      <c r="L419" s="3">
        <v>41900</v>
      </c>
      <c r="M419" s="2" t="s">
        <v>1570</v>
      </c>
      <c r="N419" s="2" t="s">
        <v>2158</v>
      </c>
      <c r="O419" s="2" t="s">
        <v>1571</v>
      </c>
      <c r="P419" s="2" t="s">
        <v>1575</v>
      </c>
      <c r="Q419" s="2" t="s">
        <v>2159</v>
      </c>
      <c r="R419" s="2" t="s">
        <v>2160</v>
      </c>
      <c r="S419" s="2" t="s">
        <v>332</v>
      </c>
      <c r="T419" s="2" t="s">
        <v>333</v>
      </c>
      <c r="U419" s="2" t="s">
        <v>41</v>
      </c>
      <c r="V419" s="2" t="s">
        <v>42</v>
      </c>
      <c r="W419" s="2" t="s">
        <v>43</v>
      </c>
      <c r="X419" s="2"/>
      <c r="Y419" s="4"/>
    </row>
    <row r="420" spans="1:25" x14ac:dyDescent="0.25">
      <c r="A420" s="2">
        <v>2014</v>
      </c>
      <c r="B420" s="2">
        <v>660</v>
      </c>
      <c r="C420" s="2" t="s">
        <v>1564</v>
      </c>
      <c r="D420" s="2" t="s">
        <v>1565</v>
      </c>
      <c r="E420" s="2" t="s">
        <v>1566</v>
      </c>
      <c r="F420" s="2" t="s">
        <v>1567</v>
      </c>
      <c r="G420" s="2" t="s">
        <v>1568</v>
      </c>
      <c r="H420" s="2"/>
      <c r="I420" s="2" t="s">
        <v>393</v>
      </c>
      <c r="J420" s="2" t="s">
        <v>394</v>
      </c>
      <c r="K420" s="2" t="s">
        <v>1569</v>
      </c>
      <c r="L420" s="3">
        <v>41898</v>
      </c>
      <c r="M420" s="2" t="s">
        <v>1570</v>
      </c>
      <c r="N420" s="2" t="s">
        <v>2158</v>
      </c>
      <c r="O420" s="2" t="s">
        <v>1571</v>
      </c>
      <c r="P420" s="2" t="s">
        <v>1575</v>
      </c>
      <c r="Q420" s="2" t="s">
        <v>2159</v>
      </c>
      <c r="R420" s="2" t="s">
        <v>2160</v>
      </c>
      <c r="S420" s="2" t="s">
        <v>332</v>
      </c>
      <c r="T420" s="2" t="s">
        <v>333</v>
      </c>
      <c r="U420" s="2" t="s">
        <v>41</v>
      </c>
      <c r="V420" s="2" t="s">
        <v>42</v>
      </c>
      <c r="W420" s="2" t="s">
        <v>43</v>
      </c>
      <c r="X420" s="2"/>
      <c r="Y420" s="4"/>
    </row>
    <row r="421" spans="1:25" hidden="1" x14ac:dyDescent="0.25">
      <c r="A421" s="2">
        <v>2013</v>
      </c>
      <c r="B421" s="2">
        <v>1204</v>
      </c>
      <c r="C421" s="2" t="s">
        <v>1975</v>
      </c>
      <c r="D421" s="2" t="s">
        <v>1976</v>
      </c>
      <c r="E421" s="2" t="s">
        <v>1977</v>
      </c>
      <c r="F421" s="2" t="s">
        <v>486</v>
      </c>
      <c r="G421" s="2" t="s">
        <v>487</v>
      </c>
      <c r="H421" s="2"/>
      <c r="I421" s="2" t="s">
        <v>488</v>
      </c>
      <c r="J421" s="2" t="s">
        <v>50</v>
      </c>
      <c r="K421" s="2" t="s">
        <v>1995</v>
      </c>
      <c r="L421" s="3">
        <v>41621</v>
      </c>
      <c r="M421" s="2" t="s">
        <v>1996</v>
      </c>
      <c r="N421" s="2" t="s">
        <v>1978</v>
      </c>
      <c r="O421" s="2" t="s">
        <v>1999</v>
      </c>
      <c r="P421" s="2" t="s">
        <v>862</v>
      </c>
      <c r="Q421" s="2" t="s">
        <v>2000</v>
      </c>
      <c r="R421" s="2" t="s">
        <v>711</v>
      </c>
      <c r="S421" s="2" t="s">
        <v>332</v>
      </c>
      <c r="T421" s="2" t="s">
        <v>333</v>
      </c>
      <c r="U421" s="2" t="s">
        <v>41</v>
      </c>
      <c r="V421" s="2" t="s">
        <v>42</v>
      </c>
      <c r="W421" s="2" t="s">
        <v>43</v>
      </c>
      <c r="X421" s="2" t="s">
        <v>1980</v>
      </c>
      <c r="Y421" s="4"/>
    </row>
    <row r="422" spans="1:25" hidden="1" x14ac:dyDescent="0.25">
      <c r="A422" s="2">
        <v>2013</v>
      </c>
      <c r="B422" s="2">
        <v>337</v>
      </c>
      <c r="C422" s="2" t="s">
        <v>1745</v>
      </c>
      <c r="D422" s="2" t="s">
        <v>1746</v>
      </c>
      <c r="E422" s="2" t="s">
        <v>1747</v>
      </c>
      <c r="F422" s="2" t="s">
        <v>868</v>
      </c>
      <c r="G422" s="2" t="s">
        <v>869</v>
      </c>
      <c r="H422" s="2"/>
      <c r="I422" s="2" t="s">
        <v>393</v>
      </c>
      <c r="J422" s="2" t="s">
        <v>31</v>
      </c>
      <c r="K422" s="2" t="s">
        <v>1748</v>
      </c>
      <c r="L422" s="3">
        <v>41416</v>
      </c>
      <c r="M422" s="2" t="s">
        <v>1355</v>
      </c>
      <c r="N422" s="2" t="s">
        <v>1613</v>
      </c>
      <c r="O422" s="2" t="s">
        <v>1744</v>
      </c>
      <c r="P422" s="2" t="s">
        <v>1749</v>
      </c>
      <c r="Q422" s="2" t="s">
        <v>1750</v>
      </c>
      <c r="R422" s="2" t="s">
        <v>1751</v>
      </c>
      <c r="S422" s="2" t="s">
        <v>332</v>
      </c>
      <c r="T422" s="2" t="s">
        <v>333</v>
      </c>
      <c r="U422" s="2" t="s">
        <v>41</v>
      </c>
      <c r="V422" s="2" t="s">
        <v>42</v>
      </c>
      <c r="W422" s="2" t="s">
        <v>43</v>
      </c>
      <c r="X422" s="2"/>
      <c r="Y422" s="4"/>
    </row>
    <row r="423" spans="1:25" x14ac:dyDescent="0.25">
      <c r="A423" s="2">
        <v>2015</v>
      </c>
      <c r="B423" s="2">
        <v>698</v>
      </c>
      <c r="C423" s="2" t="s">
        <v>3428</v>
      </c>
      <c r="D423" s="2" t="s">
        <v>3429</v>
      </c>
      <c r="E423" s="2" t="s">
        <v>3430</v>
      </c>
      <c r="F423" s="2" t="s">
        <v>2648</v>
      </c>
      <c r="G423" s="2" t="s">
        <v>2649</v>
      </c>
      <c r="H423" s="2"/>
      <c r="I423" s="2" t="s">
        <v>815</v>
      </c>
      <c r="J423" s="2" t="s">
        <v>206</v>
      </c>
      <c r="K423" s="2" t="s">
        <v>3431</v>
      </c>
      <c r="L423" s="3">
        <v>42062</v>
      </c>
      <c r="M423" s="2" t="s">
        <v>3596</v>
      </c>
      <c r="N423" s="2" t="s">
        <v>2176</v>
      </c>
      <c r="O423" s="2" t="s">
        <v>2177</v>
      </c>
      <c r="P423" s="2" t="s">
        <v>2241</v>
      </c>
      <c r="Q423" s="2" t="s">
        <v>3597</v>
      </c>
      <c r="R423" s="2" t="s">
        <v>1801</v>
      </c>
      <c r="S423" s="2" t="s">
        <v>2180</v>
      </c>
      <c r="T423" s="2" t="s">
        <v>333</v>
      </c>
      <c r="U423" s="2" t="s">
        <v>3332</v>
      </c>
      <c r="V423" s="2" t="s">
        <v>42</v>
      </c>
      <c r="W423" s="2" t="s">
        <v>43</v>
      </c>
      <c r="X423" s="2"/>
      <c r="Y423" s="4"/>
    </row>
    <row r="424" spans="1:25" x14ac:dyDescent="0.25">
      <c r="A424" s="2">
        <v>2015</v>
      </c>
      <c r="B424" s="2">
        <v>701</v>
      </c>
      <c r="C424" s="2" t="s">
        <v>1641</v>
      </c>
      <c r="D424" s="2" t="s">
        <v>1642</v>
      </c>
      <c r="E424" s="2" t="s">
        <v>1643</v>
      </c>
      <c r="F424" s="2" t="s">
        <v>868</v>
      </c>
      <c r="G424" s="2" t="s">
        <v>869</v>
      </c>
      <c r="H424" s="2"/>
      <c r="I424" s="2" t="s">
        <v>393</v>
      </c>
      <c r="J424" s="2" t="s">
        <v>291</v>
      </c>
      <c r="K424" s="2" t="s">
        <v>1668</v>
      </c>
      <c r="L424" s="3">
        <v>42024</v>
      </c>
      <c r="M424" s="2" t="s">
        <v>1645</v>
      </c>
      <c r="N424" s="2" t="s">
        <v>1231</v>
      </c>
      <c r="O424" s="2" t="s">
        <v>1664</v>
      </c>
      <c r="P424" s="2" t="s">
        <v>3503</v>
      </c>
      <c r="Q424" s="2" t="s">
        <v>3337</v>
      </c>
      <c r="R424" s="2" t="s">
        <v>3598</v>
      </c>
      <c r="S424" s="2" t="s">
        <v>332</v>
      </c>
      <c r="T424" s="2" t="s">
        <v>333</v>
      </c>
      <c r="U424" s="2" t="s">
        <v>3332</v>
      </c>
      <c r="V424" s="2" t="s">
        <v>42</v>
      </c>
      <c r="W424" s="2" t="s">
        <v>43</v>
      </c>
      <c r="X424" s="2" t="s">
        <v>3339</v>
      </c>
      <c r="Y424" s="4"/>
    </row>
    <row r="425" spans="1:25" x14ac:dyDescent="0.25">
      <c r="A425" s="2">
        <v>2015</v>
      </c>
      <c r="B425" s="2">
        <v>706</v>
      </c>
      <c r="C425" s="2" t="s">
        <v>1641</v>
      </c>
      <c r="D425" s="2" t="s">
        <v>1642</v>
      </c>
      <c r="E425" s="2" t="s">
        <v>1643</v>
      </c>
      <c r="F425" s="2" t="s">
        <v>868</v>
      </c>
      <c r="G425" s="2" t="s">
        <v>869</v>
      </c>
      <c r="H425" s="2"/>
      <c r="I425" s="2" t="s">
        <v>393</v>
      </c>
      <c r="J425" s="2" t="s">
        <v>291</v>
      </c>
      <c r="K425" s="2" t="s">
        <v>1668</v>
      </c>
      <c r="L425" s="3">
        <v>42025</v>
      </c>
      <c r="M425" s="2" t="s">
        <v>1645</v>
      </c>
      <c r="N425" s="2" t="s">
        <v>1231</v>
      </c>
      <c r="O425" s="2" t="s">
        <v>1664</v>
      </c>
      <c r="P425" s="2" t="s">
        <v>3503</v>
      </c>
      <c r="Q425" s="2" t="s">
        <v>3337</v>
      </c>
      <c r="R425" s="2" t="s">
        <v>3598</v>
      </c>
      <c r="S425" s="2" t="s">
        <v>332</v>
      </c>
      <c r="T425" s="2" t="s">
        <v>333</v>
      </c>
      <c r="U425" s="2" t="s">
        <v>3332</v>
      </c>
      <c r="V425" s="2" t="s">
        <v>42</v>
      </c>
      <c r="W425" s="2" t="s">
        <v>43</v>
      </c>
      <c r="X425" s="2" t="s">
        <v>3339</v>
      </c>
      <c r="Y425" s="4"/>
    </row>
    <row r="426" spans="1:25" x14ac:dyDescent="0.25">
      <c r="A426" s="2">
        <v>2015</v>
      </c>
      <c r="B426" s="2">
        <v>707</v>
      </c>
      <c r="C426" s="2" t="s">
        <v>1641</v>
      </c>
      <c r="D426" s="2" t="s">
        <v>1642</v>
      </c>
      <c r="E426" s="2" t="s">
        <v>1643</v>
      </c>
      <c r="F426" s="2" t="s">
        <v>868</v>
      </c>
      <c r="G426" s="2" t="s">
        <v>869</v>
      </c>
      <c r="H426" s="2"/>
      <c r="I426" s="2" t="s">
        <v>393</v>
      </c>
      <c r="J426" s="2" t="s">
        <v>291</v>
      </c>
      <c r="K426" s="2" t="s">
        <v>1668</v>
      </c>
      <c r="L426" s="3">
        <v>42026</v>
      </c>
      <c r="M426" s="2" t="s">
        <v>1645</v>
      </c>
      <c r="N426" s="2" t="s">
        <v>1231</v>
      </c>
      <c r="O426" s="2" t="s">
        <v>1664</v>
      </c>
      <c r="P426" s="2" t="s">
        <v>3503</v>
      </c>
      <c r="Q426" s="2" t="s">
        <v>3337</v>
      </c>
      <c r="R426" s="2" t="s">
        <v>3598</v>
      </c>
      <c r="S426" s="2" t="s">
        <v>332</v>
      </c>
      <c r="T426" s="2" t="s">
        <v>333</v>
      </c>
      <c r="U426" s="2" t="s">
        <v>3332</v>
      </c>
      <c r="V426" s="2" t="s">
        <v>42</v>
      </c>
      <c r="W426" s="2" t="s">
        <v>43</v>
      </c>
      <c r="X426" s="2" t="s">
        <v>3339</v>
      </c>
      <c r="Y426" s="4"/>
    </row>
    <row r="427" spans="1:25" x14ac:dyDescent="0.25">
      <c r="A427" s="2">
        <v>2014</v>
      </c>
      <c r="B427" s="2">
        <v>194</v>
      </c>
      <c r="C427" s="2" t="s">
        <v>1564</v>
      </c>
      <c r="D427" s="2" t="s">
        <v>1565</v>
      </c>
      <c r="E427" s="2" t="s">
        <v>1566</v>
      </c>
      <c r="F427" s="2" t="s">
        <v>1567</v>
      </c>
      <c r="G427" s="2" t="s">
        <v>1568</v>
      </c>
      <c r="H427" s="2"/>
      <c r="I427" s="2" t="s">
        <v>393</v>
      </c>
      <c r="J427" s="2" t="s">
        <v>346</v>
      </c>
      <c r="K427" s="2" t="s">
        <v>1569</v>
      </c>
      <c r="L427" s="3">
        <v>41898</v>
      </c>
      <c r="M427" s="2" t="s">
        <v>1570</v>
      </c>
      <c r="N427" s="2" t="s">
        <v>2158</v>
      </c>
      <c r="O427" s="2" t="s">
        <v>1571</v>
      </c>
      <c r="P427" s="2" t="s">
        <v>1575</v>
      </c>
      <c r="Q427" s="2" t="s">
        <v>2154</v>
      </c>
      <c r="R427" s="2" t="s">
        <v>2164</v>
      </c>
      <c r="S427" s="2" t="s">
        <v>332</v>
      </c>
      <c r="T427" s="2" t="s">
        <v>333</v>
      </c>
      <c r="U427" s="2" t="s">
        <v>41</v>
      </c>
      <c r="V427" s="2" t="s">
        <v>42</v>
      </c>
      <c r="W427" s="2" t="s">
        <v>43</v>
      </c>
      <c r="X427" s="2"/>
      <c r="Y427" s="4"/>
    </row>
    <row r="428" spans="1:25" x14ac:dyDescent="0.25">
      <c r="A428" s="2">
        <v>2014</v>
      </c>
      <c r="B428" s="2">
        <v>199</v>
      </c>
      <c r="C428" s="2" t="s">
        <v>1564</v>
      </c>
      <c r="D428" s="2" t="s">
        <v>1565</v>
      </c>
      <c r="E428" s="2" t="s">
        <v>1566</v>
      </c>
      <c r="F428" s="2" t="s">
        <v>1567</v>
      </c>
      <c r="G428" s="2" t="s">
        <v>1568</v>
      </c>
      <c r="H428" s="2"/>
      <c r="I428" s="2" t="s">
        <v>393</v>
      </c>
      <c r="J428" s="2" t="s">
        <v>346</v>
      </c>
      <c r="K428" s="2" t="s">
        <v>1569</v>
      </c>
      <c r="L428" s="3">
        <v>41899</v>
      </c>
      <c r="M428" s="2" t="s">
        <v>1570</v>
      </c>
      <c r="N428" s="2" t="s">
        <v>2158</v>
      </c>
      <c r="O428" s="2" t="s">
        <v>1571</v>
      </c>
      <c r="P428" s="2" t="s">
        <v>1575</v>
      </c>
      <c r="Q428" s="2" t="s">
        <v>2154</v>
      </c>
      <c r="R428" s="2" t="s">
        <v>2164</v>
      </c>
      <c r="S428" s="2" t="s">
        <v>332</v>
      </c>
      <c r="T428" s="2" t="s">
        <v>333</v>
      </c>
      <c r="U428" s="2" t="s">
        <v>41</v>
      </c>
      <c r="V428" s="2" t="s">
        <v>42</v>
      </c>
      <c r="W428" s="2" t="s">
        <v>43</v>
      </c>
      <c r="X428" s="2"/>
      <c r="Y428" s="4"/>
    </row>
    <row r="429" spans="1:25" x14ac:dyDescent="0.25">
      <c r="A429" s="2">
        <v>2014</v>
      </c>
      <c r="B429" s="2">
        <v>662</v>
      </c>
      <c r="C429" s="2" t="s">
        <v>1564</v>
      </c>
      <c r="D429" s="2" t="s">
        <v>1565</v>
      </c>
      <c r="E429" s="2" t="s">
        <v>1566</v>
      </c>
      <c r="F429" s="2" t="s">
        <v>1567</v>
      </c>
      <c r="G429" s="2" t="s">
        <v>1568</v>
      </c>
      <c r="H429" s="2"/>
      <c r="I429" s="2" t="s">
        <v>393</v>
      </c>
      <c r="J429" s="2" t="s">
        <v>346</v>
      </c>
      <c r="K429" s="2" t="s">
        <v>1569</v>
      </c>
      <c r="L429" s="3">
        <v>41900</v>
      </c>
      <c r="M429" s="2" t="s">
        <v>1570</v>
      </c>
      <c r="N429" s="2" t="s">
        <v>2158</v>
      </c>
      <c r="O429" s="2" t="s">
        <v>1571</v>
      </c>
      <c r="P429" s="2" t="s">
        <v>1575</v>
      </c>
      <c r="Q429" s="2" t="s">
        <v>2154</v>
      </c>
      <c r="R429" s="2" t="s">
        <v>2164</v>
      </c>
      <c r="S429" s="2" t="s">
        <v>332</v>
      </c>
      <c r="T429" s="2" t="s">
        <v>333</v>
      </c>
      <c r="U429" s="2" t="s">
        <v>41</v>
      </c>
      <c r="V429" s="2" t="s">
        <v>42</v>
      </c>
      <c r="W429" s="2" t="s">
        <v>43</v>
      </c>
      <c r="X429" s="2"/>
      <c r="Y429" s="4"/>
    </row>
    <row r="430" spans="1:25" x14ac:dyDescent="0.25">
      <c r="A430" s="2">
        <v>2016</v>
      </c>
      <c r="B430" s="2">
        <v>1477</v>
      </c>
      <c r="C430" s="2" t="s">
        <v>4222</v>
      </c>
      <c r="D430" s="2" t="s">
        <v>4223</v>
      </c>
      <c r="E430" s="2" t="s">
        <v>4224</v>
      </c>
      <c r="F430" s="2" t="s">
        <v>2648</v>
      </c>
      <c r="G430" s="2" t="s">
        <v>2649</v>
      </c>
      <c r="H430" s="2"/>
      <c r="I430" s="2" t="s">
        <v>489</v>
      </c>
      <c r="J430" s="2" t="s">
        <v>31</v>
      </c>
      <c r="K430" s="2" t="s">
        <v>4187</v>
      </c>
      <c r="L430" s="3">
        <v>42437</v>
      </c>
      <c r="M430" s="2" t="s">
        <v>2689</v>
      </c>
      <c r="N430" s="2" t="s">
        <v>4225</v>
      </c>
      <c r="O430" s="2" t="s">
        <v>1359</v>
      </c>
      <c r="P430" s="2" t="s">
        <v>2241</v>
      </c>
      <c r="Q430" s="2" t="s">
        <v>4226</v>
      </c>
      <c r="R430" s="2" t="s">
        <v>4335</v>
      </c>
      <c r="S430" s="2" t="s">
        <v>2180</v>
      </c>
      <c r="T430" s="2" t="s">
        <v>333</v>
      </c>
      <c r="U430" s="2" t="s">
        <v>3332</v>
      </c>
      <c r="V430" s="2" t="s">
        <v>43</v>
      </c>
      <c r="W430" s="2" t="s">
        <v>42</v>
      </c>
      <c r="X430" s="2"/>
      <c r="Y430" s="4"/>
    </row>
    <row r="431" spans="1:25" x14ac:dyDescent="0.25">
      <c r="A431" s="2">
        <v>2016</v>
      </c>
      <c r="B431" s="2">
        <v>1480</v>
      </c>
      <c r="C431" s="2" t="s">
        <v>4199</v>
      </c>
      <c r="D431" s="2" t="s">
        <v>4200</v>
      </c>
      <c r="E431" s="2" t="s">
        <v>4201</v>
      </c>
      <c r="F431" s="2" t="s">
        <v>4202</v>
      </c>
      <c r="G431" s="2" t="s">
        <v>4203</v>
      </c>
      <c r="H431" s="2"/>
      <c r="I431" s="2" t="s">
        <v>489</v>
      </c>
      <c r="J431" s="2" t="s">
        <v>345</v>
      </c>
      <c r="K431" s="2" t="s">
        <v>4205</v>
      </c>
      <c r="L431" s="3">
        <v>42613</v>
      </c>
      <c r="M431" s="2" t="s">
        <v>3590</v>
      </c>
      <c r="N431" s="2" t="s">
        <v>4206</v>
      </c>
      <c r="O431" s="2" t="s">
        <v>2776</v>
      </c>
      <c r="P431" s="2" t="s">
        <v>3774</v>
      </c>
      <c r="Q431" s="2" t="s">
        <v>4208</v>
      </c>
      <c r="R431" s="2" t="s">
        <v>1807</v>
      </c>
      <c r="S431" s="2" t="s">
        <v>2180</v>
      </c>
      <c r="T431" s="2" t="s">
        <v>333</v>
      </c>
      <c r="U431" s="2" t="s">
        <v>3332</v>
      </c>
      <c r="V431" s="2" t="s">
        <v>43</v>
      </c>
      <c r="W431" s="2" t="s">
        <v>42</v>
      </c>
      <c r="X431" s="2"/>
      <c r="Y431" s="4"/>
    </row>
    <row r="432" spans="1:25" hidden="1" x14ac:dyDescent="0.25">
      <c r="A432" s="2">
        <v>2016</v>
      </c>
      <c r="B432" s="2">
        <v>1485</v>
      </c>
      <c r="C432" s="2" t="s">
        <v>2171</v>
      </c>
      <c r="D432" s="2" t="s">
        <v>2172</v>
      </c>
      <c r="E432" s="2" t="s">
        <v>2173</v>
      </c>
      <c r="F432" s="2" t="s">
        <v>1062</v>
      </c>
      <c r="G432" s="2" t="s">
        <v>1063</v>
      </c>
      <c r="H432" s="2"/>
      <c r="I432" s="2" t="s">
        <v>153</v>
      </c>
      <c r="J432" s="2" t="s">
        <v>206</v>
      </c>
      <c r="K432" s="2" t="s">
        <v>2174</v>
      </c>
      <c r="L432" s="3">
        <v>42565</v>
      </c>
      <c r="M432" s="2" t="s">
        <v>3840</v>
      </c>
      <c r="N432" s="2" t="s">
        <v>1231</v>
      </c>
      <c r="O432" s="2" t="s">
        <v>35</v>
      </c>
      <c r="P432" s="2" t="s">
        <v>859</v>
      </c>
      <c r="Q432" s="2" t="s">
        <v>3910</v>
      </c>
      <c r="R432" s="2" t="s">
        <v>1844</v>
      </c>
      <c r="S432" s="2" t="s">
        <v>332</v>
      </c>
      <c r="T432" s="2" t="s">
        <v>333</v>
      </c>
      <c r="U432" s="2" t="s">
        <v>3332</v>
      </c>
      <c r="V432" s="2" t="s">
        <v>43</v>
      </c>
      <c r="W432" s="2" t="s">
        <v>42</v>
      </c>
      <c r="X432" s="2"/>
      <c r="Y432" s="4"/>
    </row>
    <row r="433" spans="1:25" hidden="1" x14ac:dyDescent="0.25">
      <c r="A433" s="2">
        <v>2016</v>
      </c>
      <c r="B433" s="2">
        <v>1487</v>
      </c>
      <c r="C433" s="2" t="s">
        <v>4151</v>
      </c>
      <c r="D433" s="2" t="s">
        <v>4152</v>
      </c>
      <c r="E433" s="2" t="s">
        <v>4153</v>
      </c>
      <c r="F433" s="2" t="s">
        <v>2264</v>
      </c>
      <c r="G433" s="2" t="s">
        <v>4154</v>
      </c>
      <c r="H433" s="2"/>
      <c r="I433" s="2" t="s">
        <v>153</v>
      </c>
      <c r="J433" s="2" t="s">
        <v>111</v>
      </c>
      <c r="K433" s="2" t="s">
        <v>4155</v>
      </c>
      <c r="L433" s="3">
        <v>42494</v>
      </c>
      <c r="M433" s="2" t="s">
        <v>4156</v>
      </c>
      <c r="N433" s="2" t="s">
        <v>1231</v>
      </c>
      <c r="O433" s="2" t="s">
        <v>4157</v>
      </c>
      <c r="P433" s="2" t="s">
        <v>4340</v>
      </c>
      <c r="Q433" s="2" t="s">
        <v>4327</v>
      </c>
      <c r="R433" s="2" t="s">
        <v>4341</v>
      </c>
      <c r="S433" s="2" t="s">
        <v>332</v>
      </c>
      <c r="T433" s="2" t="s">
        <v>333</v>
      </c>
      <c r="U433" s="2" t="s">
        <v>3332</v>
      </c>
      <c r="V433" s="2" t="s">
        <v>43</v>
      </c>
      <c r="W433" s="2" t="s">
        <v>42</v>
      </c>
      <c r="X433" s="2"/>
      <c r="Y433" s="4"/>
    </row>
    <row r="434" spans="1:25" x14ac:dyDescent="0.25">
      <c r="A434" s="2">
        <v>2014</v>
      </c>
      <c r="B434" s="2">
        <v>665</v>
      </c>
      <c r="C434" s="2" t="s">
        <v>1564</v>
      </c>
      <c r="D434" s="2" t="s">
        <v>1565</v>
      </c>
      <c r="E434" s="2" t="s">
        <v>1566</v>
      </c>
      <c r="F434" s="2" t="s">
        <v>1567</v>
      </c>
      <c r="G434" s="2" t="s">
        <v>1568</v>
      </c>
      <c r="H434" s="2"/>
      <c r="I434" s="2" t="s">
        <v>393</v>
      </c>
      <c r="J434" s="2" t="s">
        <v>289</v>
      </c>
      <c r="K434" s="2" t="s">
        <v>1569</v>
      </c>
      <c r="L434" s="3">
        <v>41898</v>
      </c>
      <c r="M434" s="2" t="s">
        <v>1570</v>
      </c>
      <c r="N434" s="2" t="s">
        <v>2158</v>
      </c>
      <c r="O434" s="2" t="s">
        <v>1571</v>
      </c>
      <c r="P434" s="2" t="s">
        <v>1575</v>
      </c>
      <c r="Q434" s="2" t="s">
        <v>2161</v>
      </c>
      <c r="R434" s="2" t="s">
        <v>2589</v>
      </c>
      <c r="S434" s="2" t="s">
        <v>332</v>
      </c>
      <c r="T434" s="2" t="s">
        <v>333</v>
      </c>
      <c r="U434" s="2" t="s">
        <v>41</v>
      </c>
      <c r="V434" s="2" t="s">
        <v>42</v>
      </c>
      <c r="W434" s="2" t="s">
        <v>43</v>
      </c>
      <c r="X434" s="2"/>
      <c r="Y434" s="4"/>
    </row>
    <row r="435" spans="1:25" x14ac:dyDescent="0.25">
      <c r="A435" s="2">
        <v>2014</v>
      </c>
      <c r="B435" s="2">
        <v>667</v>
      </c>
      <c r="C435" s="2" t="s">
        <v>1564</v>
      </c>
      <c r="D435" s="2" t="s">
        <v>1565</v>
      </c>
      <c r="E435" s="2" t="s">
        <v>1566</v>
      </c>
      <c r="F435" s="2" t="s">
        <v>1567</v>
      </c>
      <c r="G435" s="2" t="s">
        <v>1568</v>
      </c>
      <c r="H435" s="2"/>
      <c r="I435" s="2" t="s">
        <v>393</v>
      </c>
      <c r="J435" s="2" t="s">
        <v>289</v>
      </c>
      <c r="K435" s="2" t="s">
        <v>1569</v>
      </c>
      <c r="L435" s="3">
        <v>41899</v>
      </c>
      <c r="M435" s="2" t="s">
        <v>1570</v>
      </c>
      <c r="N435" s="2" t="s">
        <v>2158</v>
      </c>
      <c r="O435" s="2" t="s">
        <v>1571</v>
      </c>
      <c r="P435" s="2" t="s">
        <v>1575</v>
      </c>
      <c r="Q435" s="2" t="s">
        <v>2161</v>
      </c>
      <c r="R435" s="2" t="s">
        <v>2589</v>
      </c>
      <c r="S435" s="2" t="s">
        <v>332</v>
      </c>
      <c r="T435" s="2" t="s">
        <v>333</v>
      </c>
      <c r="U435" s="2" t="s">
        <v>41</v>
      </c>
      <c r="V435" s="2" t="s">
        <v>42</v>
      </c>
      <c r="W435" s="2" t="s">
        <v>43</v>
      </c>
      <c r="X435" s="2"/>
      <c r="Y435" s="4"/>
    </row>
    <row r="436" spans="1:25" x14ac:dyDescent="0.25">
      <c r="A436" s="2">
        <v>2014</v>
      </c>
      <c r="B436" s="2">
        <v>671</v>
      </c>
      <c r="C436" s="2" t="s">
        <v>1564</v>
      </c>
      <c r="D436" s="2" t="s">
        <v>1565</v>
      </c>
      <c r="E436" s="2" t="s">
        <v>1566</v>
      </c>
      <c r="F436" s="2" t="s">
        <v>1567</v>
      </c>
      <c r="G436" s="2" t="s">
        <v>1568</v>
      </c>
      <c r="H436" s="2"/>
      <c r="I436" s="2" t="s">
        <v>393</v>
      </c>
      <c r="J436" s="2" t="s">
        <v>289</v>
      </c>
      <c r="K436" s="2" t="s">
        <v>1569</v>
      </c>
      <c r="L436" s="3">
        <v>41900</v>
      </c>
      <c r="M436" s="2" t="s">
        <v>1570</v>
      </c>
      <c r="N436" s="2" t="s">
        <v>2158</v>
      </c>
      <c r="O436" s="2" t="s">
        <v>1571</v>
      </c>
      <c r="P436" s="2" t="s">
        <v>1575</v>
      </c>
      <c r="Q436" s="2" t="s">
        <v>2161</v>
      </c>
      <c r="R436" s="2" t="s">
        <v>2589</v>
      </c>
      <c r="S436" s="2" t="s">
        <v>332</v>
      </c>
      <c r="T436" s="2" t="s">
        <v>333</v>
      </c>
      <c r="U436" s="2" t="s">
        <v>41</v>
      </c>
      <c r="V436" s="2" t="s">
        <v>42</v>
      </c>
      <c r="W436" s="2" t="s">
        <v>43</v>
      </c>
      <c r="X436" s="2"/>
      <c r="Y436" s="4"/>
    </row>
    <row r="437" spans="1:25" x14ac:dyDescent="0.25">
      <c r="A437" s="2">
        <v>2015</v>
      </c>
      <c r="B437" s="2">
        <v>712</v>
      </c>
      <c r="C437" s="2" t="s">
        <v>3434</v>
      </c>
      <c r="D437" s="2" t="s">
        <v>3435</v>
      </c>
      <c r="E437" s="2" t="s">
        <v>3436</v>
      </c>
      <c r="F437" s="2" t="s">
        <v>3437</v>
      </c>
      <c r="G437" s="2" t="s">
        <v>687</v>
      </c>
      <c r="H437" s="2"/>
      <c r="I437" s="2" t="s">
        <v>489</v>
      </c>
      <c r="J437" s="2" t="s">
        <v>31</v>
      </c>
      <c r="K437" s="2" t="s">
        <v>2667</v>
      </c>
      <c r="L437" s="3">
        <v>42182</v>
      </c>
      <c r="M437" s="2" t="s">
        <v>2689</v>
      </c>
      <c r="N437" s="2" t="s">
        <v>2153</v>
      </c>
      <c r="O437" s="2" t="s">
        <v>3438</v>
      </c>
      <c r="P437" s="2" t="s">
        <v>3359</v>
      </c>
      <c r="Q437" s="2" t="s">
        <v>3602</v>
      </c>
      <c r="R437" s="2" t="s">
        <v>3603</v>
      </c>
      <c r="S437" s="2" t="s">
        <v>2180</v>
      </c>
      <c r="T437" s="2" t="s">
        <v>333</v>
      </c>
      <c r="U437" s="2" t="s">
        <v>3332</v>
      </c>
      <c r="V437" s="2" t="s">
        <v>42</v>
      </c>
      <c r="W437" s="2" t="s">
        <v>338</v>
      </c>
      <c r="X437" s="2" t="s">
        <v>3604</v>
      </c>
      <c r="Y437" s="4"/>
    </row>
    <row r="438" spans="1:25" x14ac:dyDescent="0.25">
      <c r="A438" s="2">
        <v>2015</v>
      </c>
      <c r="B438" s="2">
        <v>715</v>
      </c>
      <c r="C438" s="2" t="s">
        <v>3445</v>
      </c>
      <c r="D438" s="2" t="s">
        <v>3446</v>
      </c>
      <c r="E438" s="2" t="s">
        <v>3447</v>
      </c>
      <c r="F438" s="2" t="s">
        <v>2324</v>
      </c>
      <c r="G438" s="2" t="s">
        <v>2248</v>
      </c>
      <c r="H438" s="2"/>
      <c r="I438" s="2" t="s">
        <v>488</v>
      </c>
      <c r="J438" s="2" t="s">
        <v>31</v>
      </c>
      <c r="K438" s="2" t="s">
        <v>3448</v>
      </c>
      <c r="L438" s="3">
        <v>42082</v>
      </c>
      <c r="M438" s="2" t="s">
        <v>780</v>
      </c>
      <c r="N438" s="2" t="s">
        <v>3605</v>
      </c>
      <c r="O438" s="2" t="s">
        <v>3438</v>
      </c>
      <c r="P438" s="2" t="s">
        <v>2241</v>
      </c>
      <c r="Q438" s="2" t="s">
        <v>3606</v>
      </c>
      <c r="R438" s="2" t="s">
        <v>3607</v>
      </c>
      <c r="S438" s="2" t="s">
        <v>2180</v>
      </c>
      <c r="T438" s="2" t="s">
        <v>333</v>
      </c>
      <c r="U438" s="2" t="s">
        <v>3332</v>
      </c>
      <c r="V438" s="2" t="s">
        <v>42</v>
      </c>
      <c r="W438" s="2" t="s">
        <v>43</v>
      </c>
      <c r="X438" s="2"/>
      <c r="Y438" s="4"/>
    </row>
    <row r="439" spans="1:25" x14ac:dyDescent="0.25">
      <c r="A439" s="2">
        <v>2014</v>
      </c>
      <c r="B439" s="2">
        <v>674</v>
      </c>
      <c r="C439" s="2" t="s">
        <v>2366</v>
      </c>
      <c r="D439" s="2" t="s">
        <v>2367</v>
      </c>
      <c r="E439" s="2" t="s">
        <v>2368</v>
      </c>
      <c r="F439" s="2" t="s">
        <v>2324</v>
      </c>
      <c r="G439" s="2" t="s">
        <v>687</v>
      </c>
      <c r="H439" s="2"/>
      <c r="I439" s="2" t="s">
        <v>488</v>
      </c>
      <c r="J439" s="2" t="s">
        <v>50</v>
      </c>
      <c r="K439" s="2" t="s">
        <v>2325</v>
      </c>
      <c r="L439" s="3">
        <v>41738</v>
      </c>
      <c r="M439" s="2" t="s">
        <v>2326</v>
      </c>
      <c r="N439" s="2" t="s">
        <v>1892</v>
      </c>
      <c r="O439" s="2" t="s">
        <v>2327</v>
      </c>
      <c r="P439" s="2" t="s">
        <v>2241</v>
      </c>
      <c r="Q439" s="2" t="s">
        <v>2590</v>
      </c>
      <c r="R439" s="2" t="s">
        <v>2591</v>
      </c>
      <c r="S439" s="2" t="s">
        <v>332</v>
      </c>
      <c r="T439" s="2" t="s">
        <v>333</v>
      </c>
      <c r="U439" s="2" t="s">
        <v>41</v>
      </c>
      <c r="V439" s="2" t="s">
        <v>42</v>
      </c>
      <c r="W439" s="2" t="s">
        <v>43</v>
      </c>
      <c r="X439" s="2"/>
      <c r="Y439" s="4"/>
    </row>
    <row r="440" spans="1:25" x14ac:dyDescent="0.25">
      <c r="A440" s="2">
        <v>2014</v>
      </c>
      <c r="B440" s="2">
        <v>686</v>
      </c>
      <c r="C440" s="2" t="s">
        <v>2366</v>
      </c>
      <c r="D440" s="2" t="s">
        <v>2367</v>
      </c>
      <c r="E440" s="2" t="s">
        <v>2368</v>
      </c>
      <c r="F440" s="2" t="s">
        <v>2324</v>
      </c>
      <c r="G440" s="2" t="s">
        <v>687</v>
      </c>
      <c r="H440" s="2"/>
      <c r="I440" s="2" t="s">
        <v>488</v>
      </c>
      <c r="J440" s="2" t="s">
        <v>291</v>
      </c>
      <c r="K440" s="2" t="s">
        <v>2369</v>
      </c>
      <c r="L440" s="3">
        <v>41738</v>
      </c>
      <c r="M440" s="2" t="s">
        <v>2598</v>
      </c>
      <c r="N440" s="2" t="s">
        <v>1892</v>
      </c>
      <c r="O440" s="2" t="s">
        <v>2357</v>
      </c>
      <c r="P440" s="2" t="s">
        <v>2241</v>
      </c>
      <c r="Q440" s="2" t="s">
        <v>2599</v>
      </c>
      <c r="R440" s="2" t="s">
        <v>2600</v>
      </c>
      <c r="S440" s="2" t="s">
        <v>332</v>
      </c>
      <c r="T440" s="2" t="s">
        <v>333</v>
      </c>
      <c r="U440" s="2" t="s">
        <v>41</v>
      </c>
      <c r="V440" s="2" t="s">
        <v>42</v>
      </c>
      <c r="W440" s="2" t="s">
        <v>43</v>
      </c>
      <c r="X440" s="2"/>
      <c r="Y440" s="4"/>
    </row>
    <row r="441" spans="1:25" x14ac:dyDescent="0.25">
      <c r="A441" s="2">
        <v>2014</v>
      </c>
      <c r="B441" s="2">
        <v>693</v>
      </c>
      <c r="C441" s="2" t="s">
        <v>2321</v>
      </c>
      <c r="D441" s="2" t="s">
        <v>2322</v>
      </c>
      <c r="E441" s="2" t="s">
        <v>2323</v>
      </c>
      <c r="F441" s="2" t="s">
        <v>2324</v>
      </c>
      <c r="G441" s="2" t="s">
        <v>687</v>
      </c>
      <c r="H441" s="2"/>
      <c r="I441" s="2" t="s">
        <v>488</v>
      </c>
      <c r="J441" s="2" t="s">
        <v>111</v>
      </c>
      <c r="K441" s="2" t="s">
        <v>1890</v>
      </c>
      <c r="L441" s="3">
        <v>41739</v>
      </c>
      <c r="M441" s="2" t="s">
        <v>2615</v>
      </c>
      <c r="N441" s="2" t="s">
        <v>2616</v>
      </c>
      <c r="O441" s="2" t="s">
        <v>2357</v>
      </c>
      <c r="P441" s="2" t="s">
        <v>2241</v>
      </c>
      <c r="Q441" s="2" t="s">
        <v>2536</v>
      </c>
      <c r="R441" s="2" t="s">
        <v>2600</v>
      </c>
      <c r="S441" s="2" t="s">
        <v>332</v>
      </c>
      <c r="T441" s="2" t="s">
        <v>333</v>
      </c>
      <c r="U441" s="2" t="s">
        <v>41</v>
      </c>
      <c r="V441" s="2" t="s">
        <v>42</v>
      </c>
      <c r="W441" s="2" t="s">
        <v>43</v>
      </c>
      <c r="X441" s="2"/>
      <c r="Y441" s="4"/>
    </row>
    <row r="442" spans="1:25" x14ac:dyDescent="0.25">
      <c r="A442" s="2">
        <v>2016</v>
      </c>
      <c r="B442" s="2">
        <v>1491</v>
      </c>
      <c r="C442" s="2" t="s">
        <v>1051</v>
      </c>
      <c r="D442" s="2" t="s">
        <v>1052</v>
      </c>
      <c r="E442" s="2" t="s">
        <v>1020</v>
      </c>
      <c r="F442" s="2" t="s">
        <v>893</v>
      </c>
      <c r="G442" s="2" t="s">
        <v>894</v>
      </c>
      <c r="H442" s="2"/>
      <c r="I442" s="2" t="s">
        <v>481</v>
      </c>
      <c r="J442" s="2" t="s">
        <v>50</v>
      </c>
      <c r="K442" s="2" t="s">
        <v>1053</v>
      </c>
      <c r="L442" s="3">
        <v>42472</v>
      </c>
      <c r="M442" s="2" t="s">
        <v>273</v>
      </c>
      <c r="N442" s="2" t="s">
        <v>1054</v>
      </c>
      <c r="O442" s="2" t="s">
        <v>4345</v>
      </c>
      <c r="P442" s="2" t="s">
        <v>2875</v>
      </c>
      <c r="Q442" s="2" t="s">
        <v>4346</v>
      </c>
      <c r="R442" s="2" t="s">
        <v>4347</v>
      </c>
      <c r="S442" s="2" t="s">
        <v>2789</v>
      </c>
      <c r="T442" s="2" t="s">
        <v>333</v>
      </c>
      <c r="U442" s="2" t="s">
        <v>3332</v>
      </c>
      <c r="V442" s="2" t="s">
        <v>43</v>
      </c>
      <c r="W442" s="2" t="s">
        <v>43</v>
      </c>
      <c r="X442" s="2"/>
      <c r="Y442" s="4"/>
    </row>
    <row r="443" spans="1:25" x14ac:dyDescent="0.25">
      <c r="A443" s="2">
        <v>2015</v>
      </c>
      <c r="B443" s="2">
        <v>717</v>
      </c>
      <c r="C443" s="2" t="s">
        <v>3608</v>
      </c>
      <c r="D443" s="2" t="s">
        <v>3609</v>
      </c>
      <c r="E443" s="2" t="s">
        <v>3610</v>
      </c>
      <c r="F443" s="2" t="s">
        <v>1967</v>
      </c>
      <c r="G443" s="2" t="s">
        <v>1968</v>
      </c>
      <c r="H443" s="2"/>
      <c r="I443" s="2" t="s">
        <v>488</v>
      </c>
      <c r="J443" s="2" t="s">
        <v>31</v>
      </c>
      <c r="K443" s="2" t="s">
        <v>2467</v>
      </c>
      <c r="L443" s="3">
        <v>42123</v>
      </c>
      <c r="M443" s="2" t="s">
        <v>780</v>
      </c>
      <c r="N443" s="2" t="s">
        <v>1231</v>
      </c>
      <c r="O443" s="2" t="s">
        <v>1359</v>
      </c>
      <c r="P443" s="2" t="s">
        <v>3359</v>
      </c>
      <c r="Q443" s="2" t="s">
        <v>3611</v>
      </c>
      <c r="R443" s="2" t="s">
        <v>2920</v>
      </c>
      <c r="S443" s="2" t="s">
        <v>332</v>
      </c>
      <c r="T443" s="2" t="s">
        <v>333</v>
      </c>
      <c r="U443" s="2" t="s">
        <v>3332</v>
      </c>
      <c r="V443" s="2" t="s">
        <v>42</v>
      </c>
      <c r="W443" s="2" t="s">
        <v>43</v>
      </c>
      <c r="X443" s="2"/>
      <c r="Y443" s="4"/>
    </row>
    <row r="444" spans="1:25" x14ac:dyDescent="0.25">
      <c r="A444" s="2">
        <v>2014</v>
      </c>
      <c r="B444" s="2">
        <v>696</v>
      </c>
      <c r="C444" s="2" t="s">
        <v>1564</v>
      </c>
      <c r="D444" s="2" t="s">
        <v>1565</v>
      </c>
      <c r="E444" s="2" t="s">
        <v>1566</v>
      </c>
      <c r="F444" s="2" t="s">
        <v>1567</v>
      </c>
      <c r="G444" s="2" t="s">
        <v>1568</v>
      </c>
      <c r="H444" s="2"/>
      <c r="I444" s="2" t="s">
        <v>393</v>
      </c>
      <c r="J444" s="2" t="s">
        <v>347</v>
      </c>
      <c r="K444" s="2" t="s">
        <v>1569</v>
      </c>
      <c r="L444" s="3">
        <v>41898</v>
      </c>
      <c r="M444" s="2" t="s">
        <v>1570</v>
      </c>
      <c r="N444" s="2" t="s">
        <v>2158</v>
      </c>
      <c r="O444" s="2" t="s">
        <v>1571</v>
      </c>
      <c r="P444" s="2" t="s">
        <v>1575</v>
      </c>
      <c r="Q444" s="2" t="s">
        <v>2580</v>
      </c>
      <c r="R444" s="2" t="s">
        <v>2621</v>
      </c>
      <c r="S444" s="2" t="s">
        <v>332</v>
      </c>
      <c r="T444" s="2" t="s">
        <v>333</v>
      </c>
      <c r="U444" s="2" t="s">
        <v>41</v>
      </c>
      <c r="V444" s="2" t="s">
        <v>42</v>
      </c>
      <c r="W444" s="2" t="s">
        <v>43</v>
      </c>
      <c r="X444" s="2"/>
      <c r="Y444" s="4"/>
    </row>
    <row r="445" spans="1:25" x14ac:dyDescent="0.25">
      <c r="A445" s="2">
        <v>2014</v>
      </c>
      <c r="B445" s="2">
        <v>698</v>
      </c>
      <c r="C445" s="2" t="s">
        <v>1564</v>
      </c>
      <c r="D445" s="2" t="s">
        <v>1565</v>
      </c>
      <c r="E445" s="2" t="s">
        <v>1566</v>
      </c>
      <c r="F445" s="2" t="s">
        <v>1567</v>
      </c>
      <c r="G445" s="2" t="s">
        <v>1568</v>
      </c>
      <c r="H445" s="2"/>
      <c r="I445" s="2" t="s">
        <v>393</v>
      </c>
      <c r="J445" s="2" t="s">
        <v>347</v>
      </c>
      <c r="K445" s="2" t="s">
        <v>1569</v>
      </c>
      <c r="L445" s="3">
        <v>41899</v>
      </c>
      <c r="M445" s="2" t="s">
        <v>1570</v>
      </c>
      <c r="N445" s="2" t="s">
        <v>2158</v>
      </c>
      <c r="O445" s="2" t="s">
        <v>1571</v>
      </c>
      <c r="P445" s="2" t="s">
        <v>1575</v>
      </c>
      <c r="Q445" s="2" t="s">
        <v>2580</v>
      </c>
      <c r="R445" s="2" t="s">
        <v>2621</v>
      </c>
      <c r="S445" s="2" t="s">
        <v>332</v>
      </c>
      <c r="T445" s="2" t="s">
        <v>333</v>
      </c>
      <c r="U445" s="2" t="s">
        <v>41</v>
      </c>
      <c r="V445" s="2" t="s">
        <v>42</v>
      </c>
      <c r="W445" s="2" t="s">
        <v>43</v>
      </c>
      <c r="X445" s="2"/>
      <c r="Y445" s="4"/>
    </row>
    <row r="446" spans="1:25" x14ac:dyDescent="0.25">
      <c r="A446" s="2">
        <v>2014</v>
      </c>
      <c r="B446" s="2">
        <v>703</v>
      </c>
      <c r="C446" s="2" t="s">
        <v>1564</v>
      </c>
      <c r="D446" s="2" t="s">
        <v>1565</v>
      </c>
      <c r="E446" s="2" t="s">
        <v>1566</v>
      </c>
      <c r="F446" s="2" t="s">
        <v>1567</v>
      </c>
      <c r="G446" s="2" t="s">
        <v>1568</v>
      </c>
      <c r="H446" s="2"/>
      <c r="I446" s="2" t="s">
        <v>393</v>
      </c>
      <c r="J446" s="2" t="s">
        <v>347</v>
      </c>
      <c r="K446" s="2" t="s">
        <v>1569</v>
      </c>
      <c r="L446" s="3">
        <v>41900</v>
      </c>
      <c r="M446" s="2" t="s">
        <v>1570</v>
      </c>
      <c r="N446" s="2" t="s">
        <v>2158</v>
      </c>
      <c r="O446" s="2" t="s">
        <v>1571</v>
      </c>
      <c r="P446" s="2" t="s">
        <v>1575</v>
      </c>
      <c r="Q446" s="2" t="s">
        <v>2580</v>
      </c>
      <c r="R446" s="2" t="s">
        <v>2621</v>
      </c>
      <c r="S446" s="2" t="s">
        <v>332</v>
      </c>
      <c r="T446" s="2" t="s">
        <v>333</v>
      </c>
      <c r="U446" s="2" t="s">
        <v>41</v>
      </c>
      <c r="V446" s="2" t="s">
        <v>42</v>
      </c>
      <c r="W446" s="2" t="s">
        <v>43</v>
      </c>
      <c r="X446" s="2"/>
      <c r="Y446" s="4"/>
    </row>
    <row r="447" spans="1:25" x14ac:dyDescent="0.25">
      <c r="A447" s="2">
        <v>2016</v>
      </c>
      <c r="B447" s="2">
        <v>1501</v>
      </c>
      <c r="C447" s="2" t="s">
        <v>3428</v>
      </c>
      <c r="D447" s="2" t="s">
        <v>3429</v>
      </c>
      <c r="E447" s="2" t="s">
        <v>3430</v>
      </c>
      <c r="F447" s="2" t="s">
        <v>2648</v>
      </c>
      <c r="G447" s="2" t="s">
        <v>2649</v>
      </c>
      <c r="H447" s="2"/>
      <c r="I447" s="2" t="s">
        <v>815</v>
      </c>
      <c r="J447" s="2" t="s">
        <v>31</v>
      </c>
      <c r="K447" s="2" t="s">
        <v>3431</v>
      </c>
      <c r="L447" s="3">
        <v>42453</v>
      </c>
      <c r="M447" s="2" t="s">
        <v>4314</v>
      </c>
      <c r="N447" s="2" t="s">
        <v>4239</v>
      </c>
      <c r="O447" s="2" t="s">
        <v>35</v>
      </c>
      <c r="P447" s="2" t="s">
        <v>2241</v>
      </c>
      <c r="Q447" s="2" t="s">
        <v>4348</v>
      </c>
      <c r="R447" s="2" t="s">
        <v>4349</v>
      </c>
      <c r="S447" s="2" t="s">
        <v>2180</v>
      </c>
      <c r="T447" s="2" t="s">
        <v>333</v>
      </c>
      <c r="U447" s="2" t="s">
        <v>3332</v>
      </c>
      <c r="V447" s="2" t="s">
        <v>43</v>
      </c>
      <c r="W447" s="2" t="s">
        <v>42</v>
      </c>
      <c r="X447" s="2"/>
      <c r="Y447" s="4"/>
    </row>
    <row r="448" spans="1:25" x14ac:dyDescent="0.25">
      <c r="A448" s="2">
        <v>2016</v>
      </c>
      <c r="B448" s="2">
        <v>1502</v>
      </c>
      <c r="C448" s="2" t="s">
        <v>3428</v>
      </c>
      <c r="D448" s="2" t="s">
        <v>3429</v>
      </c>
      <c r="E448" s="2" t="s">
        <v>3430</v>
      </c>
      <c r="F448" s="2" t="s">
        <v>2648</v>
      </c>
      <c r="G448" s="2" t="s">
        <v>2649</v>
      </c>
      <c r="H448" s="2"/>
      <c r="I448" s="2" t="s">
        <v>815</v>
      </c>
      <c r="J448" s="2" t="s">
        <v>31</v>
      </c>
      <c r="K448" s="2" t="s">
        <v>3431</v>
      </c>
      <c r="L448" s="3">
        <v>42474</v>
      </c>
      <c r="M448" s="2" t="s">
        <v>4314</v>
      </c>
      <c r="N448" s="2" t="s">
        <v>2176</v>
      </c>
      <c r="O448" s="2" t="s">
        <v>35</v>
      </c>
      <c r="P448" s="2" t="s">
        <v>2241</v>
      </c>
      <c r="Q448" s="2" t="s">
        <v>4348</v>
      </c>
      <c r="R448" s="2" t="s">
        <v>4349</v>
      </c>
      <c r="S448" s="2" t="s">
        <v>2180</v>
      </c>
      <c r="T448" s="2" t="s">
        <v>333</v>
      </c>
      <c r="U448" s="2" t="s">
        <v>3332</v>
      </c>
      <c r="V448" s="2" t="s">
        <v>338</v>
      </c>
      <c r="W448" s="2" t="s">
        <v>42</v>
      </c>
      <c r="X448" s="2"/>
      <c r="Y448" s="4"/>
    </row>
    <row r="449" spans="1:25" x14ac:dyDescent="0.25">
      <c r="A449" s="2">
        <v>2016</v>
      </c>
      <c r="B449" s="2">
        <v>1503</v>
      </c>
      <c r="C449" s="2" t="s">
        <v>4184</v>
      </c>
      <c r="D449" s="2" t="s">
        <v>4185</v>
      </c>
      <c r="E449" s="2" t="s">
        <v>4186</v>
      </c>
      <c r="F449" s="2" t="s">
        <v>2648</v>
      </c>
      <c r="G449" s="2" t="s">
        <v>2649</v>
      </c>
      <c r="H449" s="2"/>
      <c r="I449" s="2" t="s">
        <v>489</v>
      </c>
      <c r="J449" s="2" t="s">
        <v>31</v>
      </c>
      <c r="K449" s="2" t="s">
        <v>4187</v>
      </c>
      <c r="L449" s="3">
        <v>42437</v>
      </c>
      <c r="M449" s="2" t="s">
        <v>2689</v>
      </c>
      <c r="N449" s="2" t="s">
        <v>2153</v>
      </c>
      <c r="O449" s="2" t="s">
        <v>1359</v>
      </c>
      <c r="P449" s="2" t="s">
        <v>2241</v>
      </c>
      <c r="Q449" s="2" t="s">
        <v>1370</v>
      </c>
      <c r="R449" s="2" t="s">
        <v>4350</v>
      </c>
      <c r="S449" s="2" t="s">
        <v>2180</v>
      </c>
      <c r="T449" s="2" t="s">
        <v>333</v>
      </c>
      <c r="U449" s="2" t="s">
        <v>3332</v>
      </c>
      <c r="V449" s="2" t="s">
        <v>43</v>
      </c>
      <c r="W449" s="2" t="s">
        <v>42</v>
      </c>
      <c r="X449" s="2"/>
      <c r="Y449" s="4"/>
    </row>
    <row r="450" spans="1:25" x14ac:dyDescent="0.25">
      <c r="A450" s="2">
        <v>2014</v>
      </c>
      <c r="B450" s="2">
        <v>706</v>
      </c>
      <c r="C450" s="2" t="s">
        <v>2645</v>
      </c>
      <c r="D450" s="2" t="s">
        <v>2646</v>
      </c>
      <c r="E450" s="2" t="s">
        <v>2647</v>
      </c>
      <c r="F450" s="2" t="s">
        <v>2648</v>
      </c>
      <c r="G450" s="2" t="s">
        <v>2649</v>
      </c>
      <c r="H450" s="2"/>
      <c r="I450" s="2" t="s">
        <v>489</v>
      </c>
      <c r="J450" s="2" t="s">
        <v>31</v>
      </c>
      <c r="K450" s="2" t="s">
        <v>2455</v>
      </c>
      <c r="L450" s="3">
        <v>41977</v>
      </c>
      <c r="M450" s="2" t="s">
        <v>71</v>
      </c>
      <c r="N450" s="2" t="s">
        <v>2153</v>
      </c>
      <c r="O450" s="2" t="s">
        <v>2349</v>
      </c>
      <c r="P450" s="2" t="s">
        <v>2350</v>
      </c>
      <c r="Q450" s="2" t="s">
        <v>2650</v>
      </c>
      <c r="R450" s="2" t="s">
        <v>2651</v>
      </c>
      <c r="S450" s="2" t="s">
        <v>332</v>
      </c>
      <c r="T450" s="2" t="s">
        <v>333</v>
      </c>
      <c r="U450" s="2" t="s">
        <v>41</v>
      </c>
      <c r="V450" s="2" t="s">
        <v>42</v>
      </c>
      <c r="W450" s="2" t="s">
        <v>43</v>
      </c>
      <c r="X450" s="2" t="s">
        <v>2652</v>
      </c>
      <c r="Y450" s="4"/>
    </row>
    <row r="451" spans="1:25" x14ac:dyDescent="0.25">
      <c r="A451" s="2">
        <v>2016</v>
      </c>
      <c r="B451" s="2">
        <v>1504</v>
      </c>
      <c r="C451" s="2" t="s">
        <v>3428</v>
      </c>
      <c r="D451" s="2" t="s">
        <v>3429</v>
      </c>
      <c r="E451" s="2" t="s">
        <v>3430</v>
      </c>
      <c r="F451" s="2" t="s">
        <v>2648</v>
      </c>
      <c r="G451" s="2" t="s">
        <v>2649</v>
      </c>
      <c r="H451" s="2"/>
      <c r="I451" s="2" t="s">
        <v>815</v>
      </c>
      <c r="J451" s="2" t="s">
        <v>293</v>
      </c>
      <c r="K451" s="2" t="s">
        <v>3431</v>
      </c>
      <c r="L451" s="3">
        <v>42474</v>
      </c>
      <c r="M451" s="2" t="s">
        <v>3594</v>
      </c>
      <c r="N451" s="2" t="s">
        <v>4239</v>
      </c>
      <c r="O451" s="2" t="s">
        <v>35</v>
      </c>
      <c r="P451" s="2" t="s">
        <v>2241</v>
      </c>
      <c r="Q451" s="2" t="s">
        <v>4351</v>
      </c>
      <c r="R451" s="2" t="s">
        <v>4352</v>
      </c>
      <c r="S451" s="2" t="s">
        <v>2180</v>
      </c>
      <c r="T451" s="2" t="s">
        <v>333</v>
      </c>
      <c r="U451" s="2" t="s">
        <v>3332</v>
      </c>
      <c r="V451" s="2" t="s">
        <v>43</v>
      </c>
      <c r="W451" s="2" t="s">
        <v>42</v>
      </c>
      <c r="X451" s="2"/>
      <c r="Y451" s="4"/>
    </row>
    <row r="452" spans="1:25" hidden="1" x14ac:dyDescent="0.25">
      <c r="A452" s="2">
        <v>2016</v>
      </c>
      <c r="B452" s="2">
        <v>1505</v>
      </c>
      <c r="C452" s="2" t="s">
        <v>2171</v>
      </c>
      <c r="D452" s="2" t="s">
        <v>2172</v>
      </c>
      <c r="E452" s="2" t="s">
        <v>2173</v>
      </c>
      <c r="F452" s="2" t="s">
        <v>1062</v>
      </c>
      <c r="G452" s="2" t="s">
        <v>1063</v>
      </c>
      <c r="H452" s="2"/>
      <c r="I452" s="2" t="s">
        <v>153</v>
      </c>
      <c r="J452" s="2" t="s">
        <v>50</v>
      </c>
      <c r="K452" s="2" t="s">
        <v>2174</v>
      </c>
      <c r="L452" s="3">
        <v>42565</v>
      </c>
      <c r="M452" s="2" t="s">
        <v>3840</v>
      </c>
      <c r="N452" s="2" t="s">
        <v>1231</v>
      </c>
      <c r="O452" s="2" t="s">
        <v>35</v>
      </c>
      <c r="P452" s="2" t="s">
        <v>859</v>
      </c>
      <c r="Q452" s="2" t="s">
        <v>3841</v>
      </c>
      <c r="R452" s="2" t="s">
        <v>598</v>
      </c>
      <c r="S452" s="2" t="s">
        <v>332</v>
      </c>
      <c r="T452" s="2" t="s">
        <v>333</v>
      </c>
      <c r="U452" s="2" t="s">
        <v>3332</v>
      </c>
      <c r="V452" s="2" t="s">
        <v>43</v>
      </c>
      <c r="W452" s="2" t="s">
        <v>42</v>
      </c>
      <c r="X452" s="2"/>
      <c r="Y452" s="4"/>
    </row>
    <row r="453" spans="1:25" x14ac:dyDescent="0.25">
      <c r="A453" s="2">
        <v>2015</v>
      </c>
      <c r="B453" s="2">
        <v>719</v>
      </c>
      <c r="C453" s="2" t="s">
        <v>1641</v>
      </c>
      <c r="D453" s="2" t="s">
        <v>1642</v>
      </c>
      <c r="E453" s="2" t="s">
        <v>1643</v>
      </c>
      <c r="F453" s="2" t="s">
        <v>868</v>
      </c>
      <c r="G453" s="2" t="s">
        <v>869</v>
      </c>
      <c r="H453" s="2"/>
      <c r="I453" s="2" t="s">
        <v>393</v>
      </c>
      <c r="J453" s="2" t="s">
        <v>340</v>
      </c>
      <c r="K453" s="2" t="s">
        <v>1644</v>
      </c>
      <c r="L453" s="3">
        <v>42024</v>
      </c>
      <c r="M453" s="2" t="s">
        <v>1645</v>
      </c>
      <c r="N453" s="2" t="s">
        <v>1231</v>
      </c>
      <c r="O453" s="2" t="s">
        <v>1664</v>
      </c>
      <c r="P453" s="2" t="s">
        <v>3503</v>
      </c>
      <c r="Q453" s="2" t="s">
        <v>3350</v>
      </c>
      <c r="R453" s="2" t="s">
        <v>3612</v>
      </c>
      <c r="S453" s="2" t="s">
        <v>332</v>
      </c>
      <c r="T453" s="2" t="s">
        <v>333</v>
      </c>
      <c r="U453" s="2" t="s">
        <v>3332</v>
      </c>
      <c r="V453" s="2" t="s">
        <v>42</v>
      </c>
      <c r="W453" s="2" t="s">
        <v>43</v>
      </c>
      <c r="X453" s="2" t="s">
        <v>3339</v>
      </c>
      <c r="Y453" s="4"/>
    </row>
    <row r="454" spans="1:25" x14ac:dyDescent="0.25">
      <c r="A454" s="2">
        <v>2015</v>
      </c>
      <c r="B454" s="2">
        <v>739</v>
      </c>
      <c r="C454" s="2" t="s">
        <v>1641</v>
      </c>
      <c r="D454" s="2" t="s">
        <v>1642</v>
      </c>
      <c r="E454" s="2" t="s">
        <v>1643</v>
      </c>
      <c r="F454" s="2" t="s">
        <v>868</v>
      </c>
      <c r="G454" s="2" t="s">
        <v>869</v>
      </c>
      <c r="H454" s="2"/>
      <c r="I454" s="2" t="s">
        <v>393</v>
      </c>
      <c r="J454" s="2" t="s">
        <v>340</v>
      </c>
      <c r="K454" s="2" t="s">
        <v>1644</v>
      </c>
      <c r="L454" s="3">
        <v>42025</v>
      </c>
      <c r="M454" s="2" t="s">
        <v>1645</v>
      </c>
      <c r="N454" s="2" t="s">
        <v>1231</v>
      </c>
      <c r="O454" s="2" t="s">
        <v>1664</v>
      </c>
      <c r="P454" s="2" t="s">
        <v>3503</v>
      </c>
      <c r="Q454" s="2" t="s">
        <v>3350</v>
      </c>
      <c r="R454" s="2" t="s">
        <v>3612</v>
      </c>
      <c r="S454" s="2" t="s">
        <v>332</v>
      </c>
      <c r="T454" s="2" t="s">
        <v>333</v>
      </c>
      <c r="U454" s="2" t="s">
        <v>3332</v>
      </c>
      <c r="V454" s="2" t="s">
        <v>42</v>
      </c>
      <c r="W454" s="2" t="s">
        <v>43</v>
      </c>
      <c r="X454" s="2" t="s">
        <v>3339</v>
      </c>
      <c r="Y454" s="4"/>
    </row>
    <row r="455" spans="1:25" x14ac:dyDescent="0.25">
      <c r="A455" s="2">
        <v>2015</v>
      </c>
      <c r="B455" s="2">
        <v>742</v>
      </c>
      <c r="C455" s="2" t="s">
        <v>1641</v>
      </c>
      <c r="D455" s="2" t="s">
        <v>1642</v>
      </c>
      <c r="E455" s="2" t="s">
        <v>1643</v>
      </c>
      <c r="F455" s="2" t="s">
        <v>868</v>
      </c>
      <c r="G455" s="2" t="s">
        <v>869</v>
      </c>
      <c r="H455" s="2"/>
      <c r="I455" s="2" t="s">
        <v>393</v>
      </c>
      <c r="J455" s="2" t="s">
        <v>340</v>
      </c>
      <c r="K455" s="2" t="s">
        <v>1644</v>
      </c>
      <c r="L455" s="3">
        <v>42026</v>
      </c>
      <c r="M455" s="2" t="s">
        <v>1645</v>
      </c>
      <c r="N455" s="2" t="s">
        <v>1231</v>
      </c>
      <c r="O455" s="2" t="s">
        <v>1664</v>
      </c>
      <c r="P455" s="2" t="s">
        <v>3503</v>
      </c>
      <c r="Q455" s="2" t="s">
        <v>3350</v>
      </c>
      <c r="R455" s="2" t="s">
        <v>3612</v>
      </c>
      <c r="S455" s="2" t="s">
        <v>332</v>
      </c>
      <c r="T455" s="2" t="s">
        <v>333</v>
      </c>
      <c r="U455" s="2" t="s">
        <v>3332</v>
      </c>
      <c r="V455" s="2" t="s">
        <v>42</v>
      </c>
      <c r="W455" s="2" t="s">
        <v>43</v>
      </c>
      <c r="X455" s="2" t="s">
        <v>3339</v>
      </c>
      <c r="Y455" s="4"/>
    </row>
    <row r="456" spans="1:25" hidden="1" x14ac:dyDescent="0.25">
      <c r="A456" s="2">
        <v>2014</v>
      </c>
      <c r="B456" s="2">
        <v>717</v>
      </c>
      <c r="C456" s="2" t="s">
        <v>2171</v>
      </c>
      <c r="D456" s="2" t="s">
        <v>2172</v>
      </c>
      <c r="E456" s="2" t="s">
        <v>2173</v>
      </c>
      <c r="F456" s="2" t="s">
        <v>1062</v>
      </c>
      <c r="G456" s="2" t="s">
        <v>1063</v>
      </c>
      <c r="H456" s="2"/>
      <c r="I456" s="2" t="s">
        <v>153</v>
      </c>
      <c r="J456" s="2" t="s">
        <v>293</v>
      </c>
      <c r="K456" s="2" t="s">
        <v>2174</v>
      </c>
      <c r="L456" s="3">
        <v>41981</v>
      </c>
      <c r="M456" s="2" t="s">
        <v>2175</v>
      </c>
      <c r="N456" s="2" t="s">
        <v>2176</v>
      </c>
      <c r="O456" s="2" t="s">
        <v>2177</v>
      </c>
      <c r="P456" s="2" t="s">
        <v>859</v>
      </c>
      <c r="Q456" s="2" t="s">
        <v>2578</v>
      </c>
      <c r="R456" s="2" t="s">
        <v>554</v>
      </c>
      <c r="S456" s="2" t="s">
        <v>2180</v>
      </c>
      <c r="T456" s="2" t="s">
        <v>333</v>
      </c>
      <c r="U456" s="2" t="s">
        <v>41</v>
      </c>
      <c r="V456" s="2" t="s">
        <v>42</v>
      </c>
      <c r="W456" s="2" t="s">
        <v>43</v>
      </c>
      <c r="X456" s="2"/>
      <c r="Y456" s="4"/>
    </row>
    <row r="457" spans="1:25" hidden="1" x14ac:dyDescent="0.25">
      <c r="A457" s="2">
        <v>2014</v>
      </c>
      <c r="B457" s="2">
        <v>718</v>
      </c>
      <c r="C457" s="2" t="s">
        <v>2171</v>
      </c>
      <c r="D457" s="2" t="s">
        <v>2172</v>
      </c>
      <c r="E457" s="2" t="s">
        <v>2173</v>
      </c>
      <c r="F457" s="2" t="s">
        <v>1062</v>
      </c>
      <c r="G457" s="2" t="s">
        <v>1063</v>
      </c>
      <c r="H457" s="2"/>
      <c r="I457" s="2" t="s">
        <v>153</v>
      </c>
      <c r="J457" s="2" t="s">
        <v>293</v>
      </c>
      <c r="K457" s="2" t="s">
        <v>2174</v>
      </c>
      <c r="L457" s="3">
        <v>41983</v>
      </c>
      <c r="M457" s="2" t="s">
        <v>2175</v>
      </c>
      <c r="N457" s="2" t="s">
        <v>2176</v>
      </c>
      <c r="O457" s="2" t="s">
        <v>2177</v>
      </c>
      <c r="P457" s="2" t="s">
        <v>859</v>
      </c>
      <c r="Q457" s="2" t="s">
        <v>2578</v>
      </c>
      <c r="R457" s="2" t="s">
        <v>554</v>
      </c>
      <c r="S457" s="2" t="s">
        <v>2180</v>
      </c>
      <c r="T457" s="2" t="s">
        <v>333</v>
      </c>
      <c r="U457" s="2" t="s">
        <v>41</v>
      </c>
      <c r="V457" s="2" t="s">
        <v>42</v>
      </c>
      <c r="W457" s="2" t="s">
        <v>43</v>
      </c>
      <c r="X457" s="2"/>
      <c r="Y457" s="4"/>
    </row>
    <row r="458" spans="1:25" hidden="1" x14ac:dyDescent="0.25">
      <c r="A458" s="2">
        <v>2014</v>
      </c>
      <c r="B458" s="2">
        <v>719</v>
      </c>
      <c r="C458" s="2" t="s">
        <v>2171</v>
      </c>
      <c r="D458" s="2" t="s">
        <v>2172</v>
      </c>
      <c r="E458" s="2" t="s">
        <v>2173</v>
      </c>
      <c r="F458" s="2" t="s">
        <v>1062</v>
      </c>
      <c r="G458" s="2" t="s">
        <v>1063</v>
      </c>
      <c r="H458" s="2"/>
      <c r="I458" s="2" t="s">
        <v>153</v>
      </c>
      <c r="J458" s="2" t="s">
        <v>293</v>
      </c>
      <c r="K458" s="2" t="s">
        <v>2174</v>
      </c>
      <c r="L458" s="3">
        <v>41984</v>
      </c>
      <c r="M458" s="2" t="s">
        <v>2175</v>
      </c>
      <c r="N458" s="2" t="s">
        <v>2176</v>
      </c>
      <c r="O458" s="2" t="s">
        <v>2177</v>
      </c>
      <c r="P458" s="2" t="s">
        <v>859</v>
      </c>
      <c r="Q458" s="2" t="s">
        <v>2578</v>
      </c>
      <c r="R458" s="2" t="s">
        <v>554</v>
      </c>
      <c r="S458" s="2" t="s">
        <v>2180</v>
      </c>
      <c r="T458" s="2" t="s">
        <v>333</v>
      </c>
      <c r="U458" s="2" t="s">
        <v>41</v>
      </c>
      <c r="V458" s="2" t="s">
        <v>42</v>
      </c>
      <c r="W458" s="2" t="s">
        <v>43</v>
      </c>
      <c r="X458" s="2"/>
      <c r="Y458" s="4"/>
    </row>
    <row r="459" spans="1:25" hidden="1" x14ac:dyDescent="0.25">
      <c r="A459" s="2">
        <v>2016</v>
      </c>
      <c r="B459" s="2">
        <v>1506</v>
      </c>
      <c r="C459" s="2" t="s">
        <v>2171</v>
      </c>
      <c r="D459" s="2" t="s">
        <v>2172</v>
      </c>
      <c r="E459" s="2" t="s">
        <v>2173</v>
      </c>
      <c r="F459" s="2" t="s">
        <v>1062</v>
      </c>
      <c r="G459" s="2" t="s">
        <v>1063</v>
      </c>
      <c r="H459" s="2"/>
      <c r="I459" s="2" t="s">
        <v>153</v>
      </c>
      <c r="J459" s="2" t="s">
        <v>340</v>
      </c>
      <c r="K459" s="2" t="s">
        <v>2174</v>
      </c>
      <c r="L459" s="3">
        <v>42565</v>
      </c>
      <c r="M459" s="2" t="s">
        <v>3840</v>
      </c>
      <c r="N459" s="2" t="s">
        <v>1231</v>
      </c>
      <c r="O459" s="2" t="s">
        <v>35</v>
      </c>
      <c r="P459" s="2" t="s">
        <v>859</v>
      </c>
      <c r="Q459" s="2" t="s">
        <v>4044</v>
      </c>
      <c r="R459" s="2" t="s">
        <v>784</v>
      </c>
      <c r="S459" s="2" t="s">
        <v>332</v>
      </c>
      <c r="T459" s="2" t="s">
        <v>333</v>
      </c>
      <c r="U459" s="2" t="s">
        <v>3332</v>
      </c>
      <c r="V459" s="2" t="s">
        <v>43</v>
      </c>
      <c r="W459" s="2" t="s">
        <v>42</v>
      </c>
      <c r="X459" s="2"/>
      <c r="Y459" s="4"/>
    </row>
    <row r="460" spans="1:25" x14ac:dyDescent="0.25">
      <c r="A460" s="2">
        <v>2015</v>
      </c>
      <c r="B460" s="2">
        <v>747</v>
      </c>
      <c r="C460" s="2" t="s">
        <v>1641</v>
      </c>
      <c r="D460" s="2" t="s">
        <v>1642</v>
      </c>
      <c r="E460" s="2" t="s">
        <v>1643</v>
      </c>
      <c r="F460" s="2" t="s">
        <v>868</v>
      </c>
      <c r="G460" s="2" t="s">
        <v>869</v>
      </c>
      <c r="H460" s="2"/>
      <c r="I460" s="2" t="s">
        <v>393</v>
      </c>
      <c r="J460" s="2" t="s">
        <v>293</v>
      </c>
      <c r="K460" s="2" t="s">
        <v>1674</v>
      </c>
      <c r="L460" s="3">
        <v>42024</v>
      </c>
      <c r="M460" s="2" t="s">
        <v>1645</v>
      </c>
      <c r="N460" s="2" t="s">
        <v>1231</v>
      </c>
      <c r="O460" s="2" t="s">
        <v>1664</v>
      </c>
      <c r="P460" s="2" t="s">
        <v>3503</v>
      </c>
      <c r="Q460" s="2" t="s">
        <v>3341</v>
      </c>
      <c r="R460" s="2" t="s">
        <v>3632</v>
      </c>
      <c r="S460" s="2" t="s">
        <v>332</v>
      </c>
      <c r="T460" s="2" t="s">
        <v>333</v>
      </c>
      <c r="U460" s="2" t="s">
        <v>3332</v>
      </c>
      <c r="V460" s="2" t="s">
        <v>42</v>
      </c>
      <c r="W460" s="2" t="s">
        <v>43</v>
      </c>
      <c r="X460" s="2" t="s">
        <v>3339</v>
      </c>
      <c r="Y460" s="4"/>
    </row>
    <row r="461" spans="1:25" x14ac:dyDescent="0.25">
      <c r="A461" s="2">
        <v>2015</v>
      </c>
      <c r="B461" s="2">
        <v>754</v>
      </c>
      <c r="C461" s="2" t="s">
        <v>1641</v>
      </c>
      <c r="D461" s="2" t="s">
        <v>1642</v>
      </c>
      <c r="E461" s="2" t="s">
        <v>1643</v>
      </c>
      <c r="F461" s="2" t="s">
        <v>868</v>
      </c>
      <c r="G461" s="2" t="s">
        <v>869</v>
      </c>
      <c r="H461" s="2"/>
      <c r="I461" s="2" t="s">
        <v>393</v>
      </c>
      <c r="J461" s="2" t="s">
        <v>293</v>
      </c>
      <c r="K461" s="2" t="s">
        <v>1674</v>
      </c>
      <c r="L461" s="3">
        <v>42025</v>
      </c>
      <c r="M461" s="2" t="s">
        <v>1645</v>
      </c>
      <c r="N461" s="2" t="s">
        <v>1231</v>
      </c>
      <c r="O461" s="2" t="s">
        <v>1664</v>
      </c>
      <c r="P461" s="2" t="s">
        <v>3503</v>
      </c>
      <c r="Q461" s="2" t="s">
        <v>3341</v>
      </c>
      <c r="R461" s="2" t="s">
        <v>3632</v>
      </c>
      <c r="S461" s="2" t="s">
        <v>332</v>
      </c>
      <c r="T461" s="2" t="s">
        <v>333</v>
      </c>
      <c r="U461" s="2" t="s">
        <v>3332</v>
      </c>
      <c r="V461" s="2" t="s">
        <v>42</v>
      </c>
      <c r="W461" s="2" t="s">
        <v>43</v>
      </c>
      <c r="X461" s="2" t="s">
        <v>3339</v>
      </c>
      <c r="Y461" s="4"/>
    </row>
    <row r="462" spans="1:25" x14ac:dyDescent="0.25">
      <c r="A462" s="2">
        <v>2015</v>
      </c>
      <c r="B462" s="2">
        <v>757</v>
      </c>
      <c r="C462" s="2" t="s">
        <v>1641</v>
      </c>
      <c r="D462" s="2" t="s">
        <v>1642</v>
      </c>
      <c r="E462" s="2" t="s">
        <v>1643</v>
      </c>
      <c r="F462" s="2" t="s">
        <v>868</v>
      </c>
      <c r="G462" s="2" t="s">
        <v>869</v>
      </c>
      <c r="H462" s="2"/>
      <c r="I462" s="2" t="s">
        <v>393</v>
      </c>
      <c r="J462" s="2" t="s">
        <v>293</v>
      </c>
      <c r="K462" s="2" t="s">
        <v>1674</v>
      </c>
      <c r="L462" s="3">
        <v>42026</v>
      </c>
      <c r="M462" s="2" t="s">
        <v>1645</v>
      </c>
      <c r="N462" s="2" t="s">
        <v>1231</v>
      </c>
      <c r="O462" s="2" t="s">
        <v>1664</v>
      </c>
      <c r="P462" s="2" t="s">
        <v>3503</v>
      </c>
      <c r="Q462" s="2" t="s">
        <v>3341</v>
      </c>
      <c r="R462" s="2" t="s">
        <v>3632</v>
      </c>
      <c r="S462" s="2" t="s">
        <v>332</v>
      </c>
      <c r="T462" s="2" t="s">
        <v>333</v>
      </c>
      <c r="U462" s="2" t="s">
        <v>3332</v>
      </c>
      <c r="V462" s="2" t="s">
        <v>42</v>
      </c>
      <c r="W462" s="2" t="s">
        <v>43</v>
      </c>
      <c r="X462" s="2" t="s">
        <v>3339</v>
      </c>
      <c r="Y462" s="4"/>
    </row>
    <row r="463" spans="1:25" hidden="1" x14ac:dyDescent="0.25">
      <c r="A463" s="2">
        <v>2015</v>
      </c>
      <c r="B463" s="2">
        <v>761</v>
      </c>
      <c r="C463" s="2" t="s">
        <v>3375</v>
      </c>
      <c r="D463" s="2" t="s">
        <v>3376</v>
      </c>
      <c r="E463" s="2" t="s">
        <v>3377</v>
      </c>
      <c r="F463" s="2" t="s">
        <v>2203</v>
      </c>
      <c r="G463" s="2" t="s">
        <v>1611</v>
      </c>
      <c r="H463" s="2"/>
      <c r="I463" s="2" t="s">
        <v>393</v>
      </c>
      <c r="J463" s="2" t="s">
        <v>31</v>
      </c>
      <c r="K463" s="2" t="s">
        <v>2467</v>
      </c>
      <c r="L463" s="3">
        <v>42227</v>
      </c>
      <c r="M463" s="2" t="s">
        <v>1355</v>
      </c>
      <c r="N463" s="2" t="s">
        <v>1231</v>
      </c>
      <c r="O463" s="2" t="s">
        <v>3633</v>
      </c>
      <c r="P463" s="2" t="s">
        <v>3634</v>
      </c>
      <c r="Q463" s="2" t="s">
        <v>3380</v>
      </c>
      <c r="R463" s="2" t="s">
        <v>3635</v>
      </c>
      <c r="S463" s="2" t="s">
        <v>332</v>
      </c>
      <c r="T463" s="2" t="s">
        <v>333</v>
      </c>
      <c r="U463" s="2" t="s">
        <v>3332</v>
      </c>
      <c r="V463" s="2" t="s">
        <v>42</v>
      </c>
      <c r="W463" s="2" t="s">
        <v>43</v>
      </c>
      <c r="X463" s="2"/>
      <c r="Y463" s="4"/>
    </row>
    <row r="464" spans="1:25" x14ac:dyDescent="0.25">
      <c r="A464" s="2">
        <v>2015</v>
      </c>
      <c r="B464" s="2">
        <v>765</v>
      </c>
      <c r="C464" s="2" t="s">
        <v>3636</v>
      </c>
      <c r="D464" s="2" t="s">
        <v>3637</v>
      </c>
      <c r="E464" s="2" t="s">
        <v>3638</v>
      </c>
      <c r="F464" s="2" t="s">
        <v>2347</v>
      </c>
      <c r="G464" s="2" t="s">
        <v>2248</v>
      </c>
      <c r="H464" s="2"/>
      <c r="I464" s="2" t="s">
        <v>488</v>
      </c>
      <c r="J464" s="2" t="s">
        <v>31</v>
      </c>
      <c r="K464" s="2" t="s">
        <v>3448</v>
      </c>
      <c r="L464" s="3">
        <v>42080</v>
      </c>
      <c r="M464" s="2" t="s">
        <v>780</v>
      </c>
      <c r="N464" s="2" t="s">
        <v>2153</v>
      </c>
      <c r="O464" s="2" t="s">
        <v>3438</v>
      </c>
      <c r="P464" s="2" t="s">
        <v>2241</v>
      </c>
      <c r="Q464" s="2" t="s">
        <v>3639</v>
      </c>
      <c r="R464" s="2" t="s">
        <v>3525</v>
      </c>
      <c r="S464" s="2" t="s">
        <v>2180</v>
      </c>
      <c r="T464" s="2" t="s">
        <v>333</v>
      </c>
      <c r="U464" s="2" t="s">
        <v>3332</v>
      </c>
      <c r="V464" s="2" t="s">
        <v>42</v>
      </c>
      <c r="W464" s="2" t="s">
        <v>43</v>
      </c>
      <c r="X464" s="2"/>
      <c r="Y464" s="4"/>
    </row>
    <row r="465" spans="1:25" x14ac:dyDescent="0.25">
      <c r="A465" s="2">
        <v>2014</v>
      </c>
      <c r="B465" s="2">
        <v>724</v>
      </c>
      <c r="C465" s="2" t="s">
        <v>2663</v>
      </c>
      <c r="D465" s="2" t="s">
        <v>2664</v>
      </c>
      <c r="E465" s="2" t="s">
        <v>2665</v>
      </c>
      <c r="F465" s="2" t="s">
        <v>2648</v>
      </c>
      <c r="G465" s="2" t="s">
        <v>2666</v>
      </c>
      <c r="H465" s="2"/>
      <c r="I465" s="2" t="s">
        <v>489</v>
      </c>
      <c r="J465" s="2" t="s">
        <v>31</v>
      </c>
      <c r="K465" s="2" t="s">
        <v>2667</v>
      </c>
      <c r="L465" s="3">
        <v>41858</v>
      </c>
      <c r="M465" s="2" t="s">
        <v>71</v>
      </c>
      <c r="N465" s="2" t="s">
        <v>2668</v>
      </c>
      <c r="O465" s="2" t="s">
        <v>2204</v>
      </c>
      <c r="P465" s="2" t="s">
        <v>2350</v>
      </c>
      <c r="Q465" s="2" t="s">
        <v>2669</v>
      </c>
      <c r="R465" s="2" t="s">
        <v>2670</v>
      </c>
      <c r="S465" s="2" t="s">
        <v>332</v>
      </c>
      <c r="T465" s="2" t="s">
        <v>333</v>
      </c>
      <c r="U465" s="2" t="s">
        <v>41</v>
      </c>
      <c r="V465" s="2" t="s">
        <v>42</v>
      </c>
      <c r="W465" s="2" t="s">
        <v>43</v>
      </c>
      <c r="X465" s="2"/>
      <c r="Y465" s="4"/>
    </row>
    <row r="466" spans="1:25" hidden="1" x14ac:dyDescent="0.25">
      <c r="A466" s="2">
        <v>2014</v>
      </c>
      <c r="B466" s="2">
        <v>772</v>
      </c>
      <c r="C466" s="2" t="s">
        <v>2567</v>
      </c>
      <c r="D466" s="2" t="s">
        <v>2568</v>
      </c>
      <c r="E466" s="2" t="s">
        <v>2569</v>
      </c>
      <c r="F466" s="2" t="s">
        <v>2570</v>
      </c>
      <c r="G466" s="2" t="s">
        <v>2571</v>
      </c>
      <c r="H466" s="2"/>
      <c r="I466" s="2" t="s">
        <v>815</v>
      </c>
      <c r="J466" s="2" t="s">
        <v>340</v>
      </c>
      <c r="K466" s="2" t="s">
        <v>2572</v>
      </c>
      <c r="L466" s="3">
        <v>41949</v>
      </c>
      <c r="M466" s="2" t="s">
        <v>2573</v>
      </c>
      <c r="N466" s="2" t="s">
        <v>2176</v>
      </c>
      <c r="O466" s="2" t="s">
        <v>2574</v>
      </c>
      <c r="P466" s="2" t="s">
        <v>859</v>
      </c>
      <c r="Q466" s="2" t="s">
        <v>2682</v>
      </c>
      <c r="R466" s="2" t="s">
        <v>808</v>
      </c>
      <c r="S466" s="2" t="s">
        <v>332</v>
      </c>
      <c r="T466" s="2" t="s">
        <v>333</v>
      </c>
      <c r="U466" s="2" t="s">
        <v>41</v>
      </c>
      <c r="V466" s="2" t="s">
        <v>42</v>
      </c>
      <c r="W466" s="2" t="s">
        <v>43</v>
      </c>
      <c r="X466" s="2" t="s">
        <v>2576</v>
      </c>
      <c r="Y466" s="4"/>
    </row>
    <row r="467" spans="1:25" x14ac:dyDescent="0.25">
      <c r="A467" s="2">
        <v>2015</v>
      </c>
      <c r="B467" s="2">
        <v>766</v>
      </c>
      <c r="C467" s="2" t="s">
        <v>3640</v>
      </c>
      <c r="D467" s="2" t="s">
        <v>3641</v>
      </c>
      <c r="E467" s="2" t="s">
        <v>3642</v>
      </c>
      <c r="F467" s="2" t="s">
        <v>2347</v>
      </c>
      <c r="G467" s="2" t="s">
        <v>2248</v>
      </c>
      <c r="H467" s="2"/>
      <c r="I467" s="2" t="s">
        <v>488</v>
      </c>
      <c r="J467" s="2" t="s">
        <v>31</v>
      </c>
      <c r="K467" s="2" t="s">
        <v>2348</v>
      </c>
      <c r="L467" s="3">
        <v>42081</v>
      </c>
      <c r="M467" s="2" t="s">
        <v>780</v>
      </c>
      <c r="N467" s="2" t="s">
        <v>2153</v>
      </c>
      <c r="O467" s="2" t="s">
        <v>3438</v>
      </c>
      <c r="P467" s="2" t="s">
        <v>2241</v>
      </c>
      <c r="Q467" s="2" t="s">
        <v>3643</v>
      </c>
      <c r="R467" s="2" t="s">
        <v>3644</v>
      </c>
      <c r="S467" s="2" t="s">
        <v>2180</v>
      </c>
      <c r="T467" s="2" t="s">
        <v>333</v>
      </c>
      <c r="U467" s="2" t="s">
        <v>3332</v>
      </c>
      <c r="V467" s="2" t="s">
        <v>42</v>
      </c>
      <c r="W467" s="2" t="s">
        <v>338</v>
      </c>
      <c r="X467" s="2"/>
      <c r="Y467" s="4"/>
    </row>
    <row r="468" spans="1:25" hidden="1" x14ac:dyDescent="0.25">
      <c r="A468" s="2">
        <v>2016</v>
      </c>
      <c r="B468" s="2">
        <v>1507</v>
      </c>
      <c r="C468" s="2" t="s">
        <v>2171</v>
      </c>
      <c r="D468" s="2" t="s">
        <v>2172</v>
      </c>
      <c r="E468" s="2" t="s">
        <v>2173</v>
      </c>
      <c r="F468" s="2" t="s">
        <v>1062</v>
      </c>
      <c r="G468" s="2" t="s">
        <v>1063</v>
      </c>
      <c r="H468" s="2"/>
      <c r="I468" s="2" t="s">
        <v>153</v>
      </c>
      <c r="J468" s="2" t="s">
        <v>31</v>
      </c>
      <c r="K468" s="2" t="s">
        <v>2174</v>
      </c>
      <c r="L468" s="3">
        <v>42565</v>
      </c>
      <c r="M468" s="2" t="s">
        <v>3840</v>
      </c>
      <c r="N468" s="2" t="s">
        <v>1231</v>
      </c>
      <c r="O468" s="2" t="s">
        <v>35</v>
      </c>
      <c r="P468" s="2" t="s">
        <v>859</v>
      </c>
      <c r="Q468" s="2" t="s">
        <v>4353</v>
      </c>
      <c r="R468" s="2" t="s">
        <v>863</v>
      </c>
      <c r="S468" s="2" t="s">
        <v>332</v>
      </c>
      <c r="T468" s="2" t="s">
        <v>333</v>
      </c>
      <c r="U468" s="2" t="s">
        <v>3332</v>
      </c>
      <c r="V468" s="2" t="s">
        <v>43</v>
      </c>
      <c r="W468" s="2" t="s">
        <v>42</v>
      </c>
      <c r="X468" s="2"/>
      <c r="Y468" s="4"/>
    </row>
    <row r="469" spans="1:25" x14ac:dyDescent="0.25">
      <c r="A469" s="2">
        <v>2016</v>
      </c>
      <c r="B469" s="2">
        <v>1508</v>
      </c>
      <c r="C469" s="2" t="s">
        <v>4354</v>
      </c>
      <c r="D469" s="2" t="s">
        <v>4355</v>
      </c>
      <c r="E469" s="2" t="s">
        <v>4356</v>
      </c>
      <c r="F469" s="2" t="s">
        <v>150</v>
      </c>
      <c r="G469" s="2" t="s">
        <v>151</v>
      </c>
      <c r="H469" s="2"/>
      <c r="I469" s="2" t="s">
        <v>153</v>
      </c>
      <c r="J469" s="2" t="s">
        <v>31</v>
      </c>
      <c r="K469" s="2" t="s">
        <v>3898</v>
      </c>
      <c r="L469" s="3">
        <v>42405</v>
      </c>
      <c r="M469" s="2" t="s">
        <v>2689</v>
      </c>
      <c r="N469" s="2" t="s">
        <v>4357</v>
      </c>
      <c r="O469" s="2" t="s">
        <v>4358</v>
      </c>
      <c r="P469" s="2" t="s">
        <v>3359</v>
      </c>
      <c r="Q469" s="2" t="s">
        <v>4359</v>
      </c>
      <c r="R469" s="2" t="s">
        <v>4360</v>
      </c>
      <c r="S469" s="2" t="s">
        <v>861</v>
      </c>
      <c r="T469" s="2" t="s">
        <v>333</v>
      </c>
      <c r="U469" s="2" t="s">
        <v>3332</v>
      </c>
      <c r="V469" s="2" t="s">
        <v>338</v>
      </c>
      <c r="W469" s="2" t="s">
        <v>42</v>
      </c>
      <c r="X469" s="2"/>
      <c r="Y469" s="4"/>
    </row>
    <row r="470" spans="1:25" hidden="1" x14ac:dyDescent="0.25">
      <c r="A470" s="2">
        <v>2016</v>
      </c>
      <c r="B470" s="2">
        <v>1509</v>
      </c>
      <c r="C470" s="2" t="s">
        <v>2171</v>
      </c>
      <c r="D470" s="2" t="s">
        <v>2172</v>
      </c>
      <c r="E470" s="2" t="s">
        <v>2173</v>
      </c>
      <c r="F470" s="2" t="s">
        <v>1062</v>
      </c>
      <c r="G470" s="2" t="s">
        <v>1063</v>
      </c>
      <c r="H470" s="2"/>
      <c r="I470" s="2" t="s">
        <v>153</v>
      </c>
      <c r="J470" s="2" t="s">
        <v>291</v>
      </c>
      <c r="K470" s="2" t="s">
        <v>2174</v>
      </c>
      <c r="L470" s="3">
        <v>42565</v>
      </c>
      <c r="M470" s="2" t="s">
        <v>3840</v>
      </c>
      <c r="N470" s="2" t="s">
        <v>1231</v>
      </c>
      <c r="O470" s="2" t="s">
        <v>35</v>
      </c>
      <c r="P470" s="2" t="s">
        <v>859</v>
      </c>
      <c r="Q470" s="2" t="s">
        <v>3841</v>
      </c>
      <c r="R470" s="2" t="s">
        <v>552</v>
      </c>
      <c r="S470" s="2" t="s">
        <v>332</v>
      </c>
      <c r="T470" s="2" t="s">
        <v>333</v>
      </c>
      <c r="U470" s="2" t="s">
        <v>3332</v>
      </c>
      <c r="V470" s="2" t="s">
        <v>43</v>
      </c>
      <c r="W470" s="2" t="s">
        <v>42</v>
      </c>
      <c r="X470" s="2"/>
      <c r="Y470" s="4"/>
    </row>
    <row r="471" spans="1:25" x14ac:dyDescent="0.25">
      <c r="A471" s="2">
        <v>2016</v>
      </c>
      <c r="B471" s="2">
        <v>1520</v>
      </c>
      <c r="C471" s="2" t="s">
        <v>2567</v>
      </c>
      <c r="D471" s="2" t="s">
        <v>2568</v>
      </c>
      <c r="E471" s="2" t="s">
        <v>2569</v>
      </c>
      <c r="F471" s="2" t="s">
        <v>2570</v>
      </c>
      <c r="G471" s="2" t="s">
        <v>2571</v>
      </c>
      <c r="H471" s="2"/>
      <c r="I471" s="2" t="s">
        <v>815</v>
      </c>
      <c r="J471" s="2" t="s">
        <v>111</v>
      </c>
      <c r="K471" s="2" t="s">
        <v>2572</v>
      </c>
      <c r="L471" s="3">
        <v>42489</v>
      </c>
      <c r="M471" s="2" t="s">
        <v>4284</v>
      </c>
      <c r="N471" s="2" t="s">
        <v>1231</v>
      </c>
      <c r="O471" s="2" t="s">
        <v>35</v>
      </c>
      <c r="P471" s="2" t="s">
        <v>3359</v>
      </c>
      <c r="Q471" s="2" t="s">
        <v>4043</v>
      </c>
      <c r="R471" s="2" t="s">
        <v>4363</v>
      </c>
      <c r="S471" s="2" t="s">
        <v>332</v>
      </c>
      <c r="T471" s="2" t="s">
        <v>333</v>
      </c>
      <c r="U471" s="2" t="s">
        <v>3332</v>
      </c>
      <c r="V471" s="2" t="s">
        <v>43</v>
      </c>
      <c r="W471" s="2" t="s">
        <v>42</v>
      </c>
      <c r="X471" s="2"/>
      <c r="Y471" s="4"/>
    </row>
    <row r="472" spans="1:25" x14ac:dyDescent="0.25">
      <c r="A472" s="2">
        <v>2016</v>
      </c>
      <c r="B472" s="2">
        <v>1523</v>
      </c>
      <c r="C472" s="2" t="s">
        <v>2567</v>
      </c>
      <c r="D472" s="2" t="s">
        <v>2568</v>
      </c>
      <c r="E472" s="2" t="s">
        <v>2569</v>
      </c>
      <c r="F472" s="2" t="s">
        <v>2570</v>
      </c>
      <c r="G472" s="2" t="s">
        <v>2571</v>
      </c>
      <c r="H472" s="2"/>
      <c r="I472" s="2" t="s">
        <v>815</v>
      </c>
      <c r="J472" s="2" t="s">
        <v>111</v>
      </c>
      <c r="K472" s="2" t="s">
        <v>2572</v>
      </c>
      <c r="L472" s="3">
        <v>42489</v>
      </c>
      <c r="M472" s="2" t="s">
        <v>4284</v>
      </c>
      <c r="N472" s="2" t="s">
        <v>4192</v>
      </c>
      <c r="O472" s="2" t="s">
        <v>35</v>
      </c>
      <c r="P472" s="2" t="s">
        <v>3359</v>
      </c>
      <c r="Q472" s="2" t="s">
        <v>4043</v>
      </c>
      <c r="R472" s="2" t="s">
        <v>4363</v>
      </c>
      <c r="S472" s="2" t="s">
        <v>2180</v>
      </c>
      <c r="T472" s="2" t="s">
        <v>333</v>
      </c>
      <c r="U472" s="2" t="s">
        <v>3332</v>
      </c>
      <c r="V472" s="2" t="s">
        <v>43</v>
      </c>
      <c r="W472" s="2" t="s">
        <v>42</v>
      </c>
      <c r="X472" s="2"/>
      <c r="Y472" s="4"/>
    </row>
    <row r="473" spans="1:25" hidden="1" x14ac:dyDescent="0.25">
      <c r="A473" s="2">
        <v>2014</v>
      </c>
      <c r="B473" s="2">
        <v>202</v>
      </c>
      <c r="C473" s="2" t="s">
        <v>2171</v>
      </c>
      <c r="D473" s="2" t="s">
        <v>2172</v>
      </c>
      <c r="E473" s="2" t="s">
        <v>2173</v>
      </c>
      <c r="F473" s="2" t="s">
        <v>1062</v>
      </c>
      <c r="G473" s="2" t="s">
        <v>1063</v>
      </c>
      <c r="H473" s="2"/>
      <c r="I473" s="2" t="s">
        <v>153</v>
      </c>
      <c r="J473" s="2" t="s">
        <v>206</v>
      </c>
      <c r="K473" s="2" t="s">
        <v>2174</v>
      </c>
      <c r="L473" s="3">
        <v>41983</v>
      </c>
      <c r="M473" s="2" t="s">
        <v>2175</v>
      </c>
      <c r="N473" s="2" t="s">
        <v>2176</v>
      </c>
      <c r="O473" s="2" t="s">
        <v>2177</v>
      </c>
      <c r="P473" s="2" t="s">
        <v>859</v>
      </c>
      <c r="Q473" s="2" t="s">
        <v>2178</v>
      </c>
      <c r="R473" s="2" t="s">
        <v>2179</v>
      </c>
      <c r="S473" s="2" t="s">
        <v>2180</v>
      </c>
      <c r="T473" s="2" t="s">
        <v>333</v>
      </c>
      <c r="U473" s="2" t="s">
        <v>41</v>
      </c>
      <c r="V473" s="2" t="s">
        <v>42</v>
      </c>
      <c r="W473" s="2" t="s">
        <v>43</v>
      </c>
      <c r="X473" s="2"/>
      <c r="Y473" s="4"/>
    </row>
    <row r="474" spans="1:25" hidden="1" x14ac:dyDescent="0.25">
      <c r="A474" s="2">
        <v>2014</v>
      </c>
      <c r="B474" s="2">
        <v>205</v>
      </c>
      <c r="C474" s="2" t="s">
        <v>2171</v>
      </c>
      <c r="D474" s="2" t="s">
        <v>2172</v>
      </c>
      <c r="E474" s="2" t="s">
        <v>2173</v>
      </c>
      <c r="F474" s="2" t="s">
        <v>1062</v>
      </c>
      <c r="G474" s="2" t="s">
        <v>1063</v>
      </c>
      <c r="H474" s="2"/>
      <c r="I474" s="2" t="s">
        <v>153</v>
      </c>
      <c r="J474" s="2" t="s">
        <v>206</v>
      </c>
      <c r="K474" s="2" t="s">
        <v>2174</v>
      </c>
      <c r="L474" s="3">
        <v>41984</v>
      </c>
      <c r="M474" s="2" t="s">
        <v>2175</v>
      </c>
      <c r="N474" s="2" t="s">
        <v>2176</v>
      </c>
      <c r="O474" s="2" t="s">
        <v>2177</v>
      </c>
      <c r="P474" s="2" t="s">
        <v>859</v>
      </c>
      <c r="Q474" s="2" t="s">
        <v>2178</v>
      </c>
      <c r="R474" s="2" t="s">
        <v>2179</v>
      </c>
      <c r="S474" s="2" t="s">
        <v>2180</v>
      </c>
      <c r="T474" s="2" t="s">
        <v>333</v>
      </c>
      <c r="U474" s="2" t="s">
        <v>41</v>
      </c>
      <c r="V474" s="2" t="s">
        <v>42</v>
      </c>
      <c r="W474" s="2" t="s">
        <v>43</v>
      </c>
      <c r="X474" s="2"/>
      <c r="Y474" s="4"/>
    </row>
    <row r="475" spans="1:25" hidden="1" x14ac:dyDescent="0.25">
      <c r="A475" s="2">
        <v>2014</v>
      </c>
      <c r="B475" s="2">
        <v>776</v>
      </c>
      <c r="C475" s="2" t="s">
        <v>2171</v>
      </c>
      <c r="D475" s="2" t="s">
        <v>2172</v>
      </c>
      <c r="E475" s="2" t="s">
        <v>2173</v>
      </c>
      <c r="F475" s="2" t="s">
        <v>1062</v>
      </c>
      <c r="G475" s="2" t="s">
        <v>1063</v>
      </c>
      <c r="H475" s="2"/>
      <c r="I475" s="2" t="s">
        <v>153</v>
      </c>
      <c r="J475" s="2" t="s">
        <v>206</v>
      </c>
      <c r="K475" s="2" t="s">
        <v>2174</v>
      </c>
      <c r="L475" s="3">
        <v>41981</v>
      </c>
      <c r="M475" s="2" t="s">
        <v>2175</v>
      </c>
      <c r="N475" s="2" t="s">
        <v>2176</v>
      </c>
      <c r="O475" s="2" t="s">
        <v>2177</v>
      </c>
      <c r="P475" s="2" t="s">
        <v>859</v>
      </c>
      <c r="Q475" s="2" t="s">
        <v>2178</v>
      </c>
      <c r="R475" s="2" t="s">
        <v>2179</v>
      </c>
      <c r="S475" s="2" t="s">
        <v>2180</v>
      </c>
      <c r="T475" s="2" t="s">
        <v>333</v>
      </c>
      <c r="U475" s="2" t="s">
        <v>41</v>
      </c>
      <c r="V475" s="2" t="s">
        <v>42</v>
      </c>
      <c r="W475" s="2" t="s">
        <v>43</v>
      </c>
      <c r="X475" s="2"/>
      <c r="Y475" s="4"/>
    </row>
    <row r="476" spans="1:25" hidden="1" x14ac:dyDescent="0.25">
      <c r="A476" s="2">
        <v>2014</v>
      </c>
      <c r="B476" s="2">
        <v>778</v>
      </c>
      <c r="C476" s="2" t="s">
        <v>2567</v>
      </c>
      <c r="D476" s="2" t="s">
        <v>2568</v>
      </c>
      <c r="E476" s="2" t="s">
        <v>2569</v>
      </c>
      <c r="F476" s="2" t="s">
        <v>2570</v>
      </c>
      <c r="G476" s="2" t="s">
        <v>2571</v>
      </c>
      <c r="H476" s="2"/>
      <c r="I476" s="2" t="s">
        <v>815</v>
      </c>
      <c r="J476" s="2" t="s">
        <v>293</v>
      </c>
      <c r="K476" s="2" t="s">
        <v>2572</v>
      </c>
      <c r="L476" s="3">
        <v>41949</v>
      </c>
      <c r="M476" s="2" t="s">
        <v>2573</v>
      </c>
      <c r="N476" s="2" t="s">
        <v>2176</v>
      </c>
      <c r="O476" s="2" t="s">
        <v>2574</v>
      </c>
      <c r="P476" s="2" t="s">
        <v>859</v>
      </c>
      <c r="Q476" s="2" t="s">
        <v>2683</v>
      </c>
      <c r="R476" s="2" t="s">
        <v>553</v>
      </c>
      <c r="S476" s="2" t="s">
        <v>332</v>
      </c>
      <c r="T476" s="2" t="s">
        <v>333</v>
      </c>
      <c r="U476" s="2" t="s">
        <v>41</v>
      </c>
      <c r="V476" s="2" t="s">
        <v>42</v>
      </c>
      <c r="W476" s="2" t="s">
        <v>43</v>
      </c>
      <c r="X476" s="2" t="s">
        <v>2576</v>
      </c>
      <c r="Y476" s="4"/>
    </row>
    <row r="477" spans="1:25" hidden="1" x14ac:dyDescent="0.25">
      <c r="A477" s="2">
        <v>2014</v>
      </c>
      <c r="B477" s="2">
        <v>782</v>
      </c>
      <c r="C477" s="2" t="s">
        <v>2567</v>
      </c>
      <c r="D477" s="2" t="s">
        <v>2568</v>
      </c>
      <c r="E477" s="2" t="s">
        <v>2569</v>
      </c>
      <c r="F477" s="2" t="s">
        <v>2570</v>
      </c>
      <c r="G477" s="2" t="s">
        <v>2571</v>
      </c>
      <c r="H477" s="2"/>
      <c r="I477" s="2" t="s">
        <v>815</v>
      </c>
      <c r="J477" s="2" t="s">
        <v>203</v>
      </c>
      <c r="K477" s="2" t="s">
        <v>2572</v>
      </c>
      <c r="L477" s="3">
        <v>41953</v>
      </c>
      <c r="M477" s="2" t="s">
        <v>2684</v>
      </c>
      <c r="N477" s="2" t="s">
        <v>2176</v>
      </c>
      <c r="O477" s="2" t="s">
        <v>2574</v>
      </c>
      <c r="P477" s="2" t="s">
        <v>859</v>
      </c>
      <c r="Q477" s="2" t="s">
        <v>2685</v>
      </c>
      <c r="R477" s="2" t="s">
        <v>692</v>
      </c>
      <c r="S477" s="2" t="s">
        <v>332</v>
      </c>
      <c r="T477" s="2" t="s">
        <v>333</v>
      </c>
      <c r="U477" s="2" t="s">
        <v>41</v>
      </c>
      <c r="V477" s="2" t="s">
        <v>42</v>
      </c>
      <c r="W477" s="2" t="s">
        <v>43</v>
      </c>
      <c r="X477" s="2" t="s">
        <v>2686</v>
      </c>
      <c r="Y477" s="4"/>
    </row>
    <row r="478" spans="1:25" hidden="1" x14ac:dyDescent="0.25">
      <c r="A478" s="2">
        <v>2014</v>
      </c>
      <c r="B478" s="2">
        <v>826</v>
      </c>
      <c r="C478" s="2" t="s">
        <v>2171</v>
      </c>
      <c r="D478" s="2" t="s">
        <v>2172</v>
      </c>
      <c r="E478" s="2" t="s">
        <v>2173</v>
      </c>
      <c r="F478" s="2" t="s">
        <v>1062</v>
      </c>
      <c r="G478" s="2" t="s">
        <v>1063</v>
      </c>
      <c r="H478" s="2"/>
      <c r="I478" s="2" t="s">
        <v>153</v>
      </c>
      <c r="J478" s="2" t="s">
        <v>203</v>
      </c>
      <c r="K478" s="2" t="s">
        <v>2174</v>
      </c>
      <c r="L478" s="3">
        <v>41981</v>
      </c>
      <c r="M478" s="2" t="s">
        <v>2175</v>
      </c>
      <c r="N478" s="2" t="s">
        <v>2176</v>
      </c>
      <c r="O478" s="2" t="s">
        <v>2177</v>
      </c>
      <c r="P478" s="2" t="s">
        <v>859</v>
      </c>
      <c r="Q478" s="2" t="s">
        <v>2688</v>
      </c>
      <c r="R478" s="2" t="s">
        <v>1011</v>
      </c>
      <c r="S478" s="2" t="s">
        <v>2180</v>
      </c>
      <c r="T478" s="2" t="s">
        <v>333</v>
      </c>
      <c r="U478" s="2" t="s">
        <v>41</v>
      </c>
      <c r="V478" s="2" t="s">
        <v>42</v>
      </c>
      <c r="W478" s="2" t="s">
        <v>43</v>
      </c>
      <c r="X478" s="2"/>
      <c r="Y478" s="4"/>
    </row>
    <row r="479" spans="1:25" hidden="1" x14ac:dyDescent="0.25">
      <c r="A479" s="2">
        <v>2014</v>
      </c>
      <c r="B479" s="2">
        <v>829</v>
      </c>
      <c r="C479" s="2" t="s">
        <v>2171</v>
      </c>
      <c r="D479" s="2" t="s">
        <v>2172</v>
      </c>
      <c r="E479" s="2" t="s">
        <v>2173</v>
      </c>
      <c r="F479" s="2" t="s">
        <v>1062</v>
      </c>
      <c r="G479" s="2" t="s">
        <v>1063</v>
      </c>
      <c r="H479" s="2"/>
      <c r="I479" s="2" t="s">
        <v>153</v>
      </c>
      <c r="J479" s="2" t="s">
        <v>203</v>
      </c>
      <c r="K479" s="2" t="s">
        <v>2174</v>
      </c>
      <c r="L479" s="3">
        <v>41983</v>
      </c>
      <c r="M479" s="2" t="s">
        <v>2175</v>
      </c>
      <c r="N479" s="2" t="s">
        <v>2176</v>
      </c>
      <c r="O479" s="2" t="s">
        <v>2177</v>
      </c>
      <c r="P479" s="2" t="s">
        <v>859</v>
      </c>
      <c r="Q479" s="2" t="s">
        <v>2688</v>
      </c>
      <c r="R479" s="2" t="s">
        <v>1011</v>
      </c>
      <c r="S479" s="2" t="s">
        <v>2180</v>
      </c>
      <c r="T479" s="2" t="s">
        <v>333</v>
      </c>
      <c r="U479" s="2" t="s">
        <v>41</v>
      </c>
      <c r="V479" s="2" t="s">
        <v>42</v>
      </c>
      <c r="W479" s="2" t="s">
        <v>43</v>
      </c>
      <c r="X479" s="2"/>
      <c r="Y479" s="4"/>
    </row>
    <row r="480" spans="1:25" hidden="1" x14ac:dyDescent="0.25">
      <c r="A480" s="2">
        <v>2014</v>
      </c>
      <c r="B480" s="2">
        <v>831</v>
      </c>
      <c r="C480" s="2" t="s">
        <v>2171</v>
      </c>
      <c r="D480" s="2" t="s">
        <v>2172</v>
      </c>
      <c r="E480" s="2" t="s">
        <v>2173</v>
      </c>
      <c r="F480" s="2" t="s">
        <v>1062</v>
      </c>
      <c r="G480" s="2" t="s">
        <v>1063</v>
      </c>
      <c r="H480" s="2"/>
      <c r="I480" s="2" t="s">
        <v>153</v>
      </c>
      <c r="J480" s="2" t="s">
        <v>203</v>
      </c>
      <c r="K480" s="2" t="s">
        <v>2174</v>
      </c>
      <c r="L480" s="3">
        <v>41984</v>
      </c>
      <c r="M480" s="2" t="s">
        <v>2175</v>
      </c>
      <c r="N480" s="2" t="s">
        <v>2176</v>
      </c>
      <c r="O480" s="2" t="s">
        <v>2177</v>
      </c>
      <c r="P480" s="2" t="s">
        <v>859</v>
      </c>
      <c r="Q480" s="2" t="s">
        <v>2688</v>
      </c>
      <c r="R480" s="2" t="s">
        <v>1011</v>
      </c>
      <c r="S480" s="2" t="s">
        <v>2180</v>
      </c>
      <c r="T480" s="2" t="s">
        <v>333</v>
      </c>
      <c r="U480" s="2" t="s">
        <v>41</v>
      </c>
      <c r="V480" s="2" t="s">
        <v>42</v>
      </c>
      <c r="W480" s="2" t="s">
        <v>43</v>
      </c>
      <c r="X480" s="2"/>
      <c r="Y480" s="4"/>
    </row>
    <row r="481" spans="1:25" hidden="1" x14ac:dyDescent="0.25">
      <c r="A481" s="2">
        <v>2016</v>
      </c>
      <c r="B481" s="2">
        <v>1525</v>
      </c>
      <c r="C481" s="2" t="s">
        <v>2171</v>
      </c>
      <c r="D481" s="2" t="s">
        <v>2172</v>
      </c>
      <c r="E481" s="2" t="s">
        <v>2173</v>
      </c>
      <c r="F481" s="2" t="s">
        <v>1062</v>
      </c>
      <c r="G481" s="2" t="s">
        <v>1063</v>
      </c>
      <c r="H481" s="2"/>
      <c r="I481" s="2" t="s">
        <v>153</v>
      </c>
      <c r="J481" s="2" t="s">
        <v>291</v>
      </c>
      <c r="K481" s="2" t="s">
        <v>2174</v>
      </c>
      <c r="L481" s="3">
        <v>42447</v>
      </c>
      <c r="M481" s="2" t="s">
        <v>4365</v>
      </c>
      <c r="N481" s="2" t="s">
        <v>2176</v>
      </c>
      <c r="O481" s="2" t="s">
        <v>35</v>
      </c>
      <c r="P481" s="2" t="s">
        <v>859</v>
      </c>
      <c r="Q481" s="2" t="s">
        <v>4366</v>
      </c>
      <c r="R481" s="2" t="s">
        <v>1011</v>
      </c>
      <c r="S481" s="2" t="s">
        <v>2180</v>
      </c>
      <c r="T481" s="2" t="s">
        <v>333</v>
      </c>
      <c r="U481" s="2" t="s">
        <v>3332</v>
      </c>
      <c r="V481" s="2" t="s">
        <v>43</v>
      </c>
      <c r="W481" s="2" t="s">
        <v>42</v>
      </c>
      <c r="X481" s="2"/>
      <c r="Y481" s="4"/>
    </row>
    <row r="482" spans="1:25" hidden="1" x14ac:dyDescent="0.25">
      <c r="A482" s="2">
        <v>2016</v>
      </c>
      <c r="B482" s="2">
        <v>1532</v>
      </c>
      <c r="C482" s="2" t="s">
        <v>2171</v>
      </c>
      <c r="D482" s="2" t="s">
        <v>2172</v>
      </c>
      <c r="E482" s="2" t="s">
        <v>2173</v>
      </c>
      <c r="F482" s="2" t="s">
        <v>1062</v>
      </c>
      <c r="G482" s="2" t="s">
        <v>1063</v>
      </c>
      <c r="H482" s="2"/>
      <c r="I482" s="2" t="s">
        <v>153</v>
      </c>
      <c r="J482" s="2" t="s">
        <v>289</v>
      </c>
      <c r="K482" s="2" t="s">
        <v>2174</v>
      </c>
      <c r="L482" s="3">
        <v>42439</v>
      </c>
      <c r="M482" s="2" t="s">
        <v>4367</v>
      </c>
      <c r="N482" s="2" t="s">
        <v>2176</v>
      </c>
      <c r="O482" s="2" t="s">
        <v>35</v>
      </c>
      <c r="P482" s="2" t="s">
        <v>859</v>
      </c>
      <c r="Q482" s="2" t="s">
        <v>4368</v>
      </c>
      <c r="R482" s="2" t="s">
        <v>517</v>
      </c>
      <c r="S482" s="2" t="s">
        <v>2180</v>
      </c>
      <c r="T482" s="2" t="s">
        <v>333</v>
      </c>
      <c r="U482" s="2" t="s">
        <v>3332</v>
      </c>
      <c r="V482" s="2" t="s">
        <v>43</v>
      </c>
      <c r="W482" s="2" t="s">
        <v>42</v>
      </c>
      <c r="X482" s="2"/>
      <c r="Y482" s="4"/>
    </row>
    <row r="483" spans="1:25" x14ac:dyDescent="0.25">
      <c r="A483" s="2">
        <v>2014</v>
      </c>
      <c r="B483" s="2">
        <v>834</v>
      </c>
      <c r="C483" s="2" t="s">
        <v>2645</v>
      </c>
      <c r="D483" s="2" t="s">
        <v>2646</v>
      </c>
      <c r="E483" s="2" t="s">
        <v>2647</v>
      </c>
      <c r="F483" s="2" t="s">
        <v>2648</v>
      </c>
      <c r="G483" s="2" t="s">
        <v>2649</v>
      </c>
      <c r="H483" s="2"/>
      <c r="I483" s="2" t="s">
        <v>489</v>
      </c>
      <c r="J483" s="2" t="s">
        <v>31</v>
      </c>
      <c r="K483" s="2" t="s">
        <v>2455</v>
      </c>
      <c r="L483" s="3">
        <v>41859</v>
      </c>
      <c r="M483" s="2" t="s">
        <v>2689</v>
      </c>
      <c r="N483" s="2" t="s">
        <v>2690</v>
      </c>
      <c r="O483" s="2" t="s">
        <v>2349</v>
      </c>
      <c r="P483" s="2" t="s">
        <v>2350</v>
      </c>
      <c r="Q483" s="2" t="s">
        <v>2691</v>
      </c>
      <c r="R483" s="2" t="s">
        <v>2692</v>
      </c>
      <c r="S483" s="2" t="s">
        <v>332</v>
      </c>
      <c r="T483" s="2" t="s">
        <v>333</v>
      </c>
      <c r="U483" s="2" t="s">
        <v>41</v>
      </c>
      <c r="V483" s="2" t="s">
        <v>42</v>
      </c>
      <c r="W483" s="2" t="s">
        <v>43</v>
      </c>
      <c r="X483" s="2"/>
      <c r="Y483" s="4"/>
    </row>
    <row r="484" spans="1:25" x14ac:dyDescent="0.25">
      <c r="A484" s="2">
        <v>2014</v>
      </c>
      <c r="B484" s="2">
        <v>838</v>
      </c>
      <c r="C484" s="2" t="s">
        <v>2321</v>
      </c>
      <c r="D484" s="2" t="s">
        <v>2322</v>
      </c>
      <c r="E484" s="2" t="s">
        <v>2323</v>
      </c>
      <c r="F484" s="2" t="s">
        <v>2324</v>
      </c>
      <c r="G484" s="2" t="s">
        <v>687</v>
      </c>
      <c r="H484" s="2"/>
      <c r="I484" s="2" t="s">
        <v>488</v>
      </c>
      <c r="J484" s="2" t="s">
        <v>206</v>
      </c>
      <c r="K484" s="2" t="s">
        <v>1906</v>
      </c>
      <c r="L484" s="3">
        <v>41739</v>
      </c>
      <c r="M484" s="2" t="s">
        <v>2553</v>
      </c>
      <c r="N484" s="2" t="s">
        <v>1892</v>
      </c>
      <c r="O484" s="2" t="s">
        <v>2357</v>
      </c>
      <c r="P484" s="2" t="s">
        <v>2241</v>
      </c>
      <c r="Q484" s="2" t="s">
        <v>2693</v>
      </c>
      <c r="R484" s="2" t="s">
        <v>2694</v>
      </c>
      <c r="S484" s="2" t="s">
        <v>332</v>
      </c>
      <c r="T484" s="2" t="s">
        <v>333</v>
      </c>
      <c r="U484" s="2" t="s">
        <v>41</v>
      </c>
      <c r="V484" s="2" t="s">
        <v>42</v>
      </c>
      <c r="W484" s="2" t="s">
        <v>43</v>
      </c>
      <c r="X484" s="2"/>
      <c r="Y484" s="4"/>
    </row>
    <row r="485" spans="1:25" hidden="1" x14ac:dyDescent="0.25">
      <c r="A485" s="2">
        <v>2014</v>
      </c>
      <c r="B485" s="2">
        <v>840</v>
      </c>
      <c r="C485" s="2" t="s">
        <v>2171</v>
      </c>
      <c r="D485" s="2" t="s">
        <v>2172</v>
      </c>
      <c r="E485" s="2" t="s">
        <v>2173</v>
      </c>
      <c r="F485" s="2" t="s">
        <v>1062</v>
      </c>
      <c r="G485" s="2" t="s">
        <v>1063</v>
      </c>
      <c r="H485" s="2"/>
      <c r="I485" s="2" t="s">
        <v>153</v>
      </c>
      <c r="J485" s="2" t="s">
        <v>111</v>
      </c>
      <c r="K485" s="2" t="s">
        <v>2174</v>
      </c>
      <c r="L485" s="3">
        <v>41981</v>
      </c>
      <c r="M485" s="2" t="s">
        <v>2175</v>
      </c>
      <c r="N485" s="2" t="s">
        <v>2176</v>
      </c>
      <c r="O485" s="2" t="s">
        <v>2177</v>
      </c>
      <c r="P485" s="2" t="s">
        <v>859</v>
      </c>
      <c r="Q485" s="2" t="s">
        <v>2578</v>
      </c>
      <c r="R485" s="2" t="s">
        <v>2695</v>
      </c>
      <c r="S485" s="2" t="s">
        <v>2180</v>
      </c>
      <c r="T485" s="2" t="s">
        <v>333</v>
      </c>
      <c r="U485" s="2" t="s">
        <v>41</v>
      </c>
      <c r="V485" s="2" t="s">
        <v>42</v>
      </c>
      <c r="W485" s="2" t="s">
        <v>43</v>
      </c>
      <c r="X485" s="2"/>
      <c r="Y485" s="4"/>
    </row>
    <row r="486" spans="1:25" hidden="1" x14ac:dyDescent="0.25">
      <c r="A486" s="2">
        <v>2014</v>
      </c>
      <c r="B486" s="2">
        <v>843</v>
      </c>
      <c r="C486" s="2" t="s">
        <v>2171</v>
      </c>
      <c r="D486" s="2" t="s">
        <v>2172</v>
      </c>
      <c r="E486" s="2" t="s">
        <v>2173</v>
      </c>
      <c r="F486" s="2" t="s">
        <v>1062</v>
      </c>
      <c r="G486" s="2" t="s">
        <v>1063</v>
      </c>
      <c r="H486" s="2"/>
      <c r="I486" s="2" t="s">
        <v>153</v>
      </c>
      <c r="J486" s="2" t="s">
        <v>111</v>
      </c>
      <c r="K486" s="2" t="s">
        <v>2174</v>
      </c>
      <c r="L486" s="3">
        <v>41983</v>
      </c>
      <c r="M486" s="2" t="s">
        <v>2175</v>
      </c>
      <c r="N486" s="2" t="s">
        <v>2176</v>
      </c>
      <c r="O486" s="2" t="s">
        <v>2177</v>
      </c>
      <c r="P486" s="2" t="s">
        <v>859</v>
      </c>
      <c r="Q486" s="2" t="s">
        <v>2578</v>
      </c>
      <c r="R486" s="2" t="s">
        <v>2695</v>
      </c>
      <c r="S486" s="2" t="s">
        <v>2180</v>
      </c>
      <c r="T486" s="2" t="s">
        <v>333</v>
      </c>
      <c r="U486" s="2" t="s">
        <v>41</v>
      </c>
      <c r="V486" s="2" t="s">
        <v>42</v>
      </c>
      <c r="W486" s="2" t="s">
        <v>43</v>
      </c>
      <c r="X486" s="2"/>
      <c r="Y486" s="4"/>
    </row>
    <row r="487" spans="1:25" hidden="1" x14ac:dyDescent="0.25">
      <c r="A487" s="2">
        <v>2014</v>
      </c>
      <c r="B487" s="2">
        <v>846</v>
      </c>
      <c r="C487" s="2" t="s">
        <v>2171</v>
      </c>
      <c r="D487" s="2" t="s">
        <v>2172</v>
      </c>
      <c r="E487" s="2" t="s">
        <v>2173</v>
      </c>
      <c r="F487" s="2" t="s">
        <v>1062</v>
      </c>
      <c r="G487" s="2" t="s">
        <v>1063</v>
      </c>
      <c r="H487" s="2"/>
      <c r="I487" s="2" t="s">
        <v>153</v>
      </c>
      <c r="J487" s="2" t="s">
        <v>111</v>
      </c>
      <c r="K487" s="2" t="s">
        <v>2174</v>
      </c>
      <c r="L487" s="3">
        <v>41984</v>
      </c>
      <c r="M487" s="2" t="s">
        <v>2175</v>
      </c>
      <c r="N487" s="2" t="s">
        <v>2176</v>
      </c>
      <c r="O487" s="2" t="s">
        <v>2177</v>
      </c>
      <c r="P487" s="2" t="s">
        <v>859</v>
      </c>
      <c r="Q487" s="2" t="s">
        <v>2578</v>
      </c>
      <c r="R487" s="2" t="s">
        <v>2695</v>
      </c>
      <c r="S487" s="2" t="s">
        <v>2180</v>
      </c>
      <c r="T487" s="2" t="s">
        <v>333</v>
      </c>
      <c r="U487" s="2" t="s">
        <v>41</v>
      </c>
      <c r="V487" s="2" t="s">
        <v>42</v>
      </c>
      <c r="W487" s="2" t="s">
        <v>43</v>
      </c>
      <c r="X487" s="2"/>
      <c r="Y487" s="4"/>
    </row>
    <row r="488" spans="1:25" hidden="1" x14ac:dyDescent="0.25">
      <c r="A488" s="2">
        <v>2016</v>
      </c>
      <c r="B488" s="2">
        <v>1536</v>
      </c>
      <c r="C488" s="2" t="s">
        <v>2171</v>
      </c>
      <c r="D488" s="2" t="s">
        <v>2172</v>
      </c>
      <c r="E488" s="2" t="s">
        <v>2173</v>
      </c>
      <c r="F488" s="2" t="s">
        <v>1062</v>
      </c>
      <c r="G488" s="2" t="s">
        <v>1063</v>
      </c>
      <c r="H488" s="2"/>
      <c r="I488" s="2" t="s">
        <v>153</v>
      </c>
      <c r="J488" s="2" t="s">
        <v>293</v>
      </c>
      <c r="K488" s="2" t="s">
        <v>2174</v>
      </c>
      <c r="L488" s="3">
        <v>42440</v>
      </c>
      <c r="M488" s="2" t="s">
        <v>4365</v>
      </c>
      <c r="N488" s="2" t="s">
        <v>2176</v>
      </c>
      <c r="O488" s="2" t="s">
        <v>35</v>
      </c>
      <c r="P488" s="2" t="s">
        <v>859</v>
      </c>
      <c r="Q488" s="2" t="s">
        <v>4370</v>
      </c>
      <c r="R488" s="2" t="s">
        <v>354</v>
      </c>
      <c r="S488" s="2" t="s">
        <v>2180</v>
      </c>
      <c r="T488" s="2" t="s">
        <v>333</v>
      </c>
      <c r="U488" s="2" t="s">
        <v>3332</v>
      </c>
      <c r="V488" s="2" t="s">
        <v>43</v>
      </c>
      <c r="W488" s="2" t="s">
        <v>42</v>
      </c>
      <c r="X488" s="2"/>
      <c r="Y488" s="4"/>
    </row>
    <row r="489" spans="1:25" hidden="1" x14ac:dyDescent="0.25">
      <c r="A489" s="2">
        <v>2016</v>
      </c>
      <c r="B489" s="2">
        <v>1537</v>
      </c>
      <c r="C489" s="2" t="s">
        <v>2171</v>
      </c>
      <c r="D489" s="2" t="s">
        <v>2172</v>
      </c>
      <c r="E489" s="2" t="s">
        <v>2173</v>
      </c>
      <c r="F489" s="2" t="s">
        <v>1062</v>
      </c>
      <c r="G489" s="2" t="s">
        <v>1063</v>
      </c>
      <c r="H489" s="2"/>
      <c r="I489" s="2" t="s">
        <v>153</v>
      </c>
      <c r="J489" s="2" t="s">
        <v>111</v>
      </c>
      <c r="K489" s="2" t="s">
        <v>2174</v>
      </c>
      <c r="L489" s="3">
        <v>42565</v>
      </c>
      <c r="M489" s="2" t="s">
        <v>3840</v>
      </c>
      <c r="N489" s="2" t="s">
        <v>1231</v>
      </c>
      <c r="O489" s="2" t="s">
        <v>35</v>
      </c>
      <c r="P489" s="2" t="s">
        <v>859</v>
      </c>
      <c r="Q489" s="2" t="s">
        <v>4043</v>
      </c>
      <c r="R489" s="2" t="s">
        <v>4371</v>
      </c>
      <c r="S489" s="2" t="s">
        <v>332</v>
      </c>
      <c r="T489" s="2" t="s">
        <v>333</v>
      </c>
      <c r="U489" s="2" t="s">
        <v>3332</v>
      </c>
      <c r="V489" s="2" t="s">
        <v>43</v>
      </c>
      <c r="W489" s="2" t="s">
        <v>42</v>
      </c>
      <c r="X489" s="2"/>
      <c r="Y489" s="4"/>
    </row>
    <row r="490" spans="1:25" hidden="1" x14ac:dyDescent="0.25">
      <c r="A490" s="2">
        <v>2013</v>
      </c>
      <c r="B490" s="2">
        <v>1049</v>
      </c>
      <c r="C490" s="2" t="s">
        <v>1885</v>
      </c>
      <c r="D490" s="2" t="s">
        <v>1886</v>
      </c>
      <c r="E490" s="2" t="s">
        <v>1887</v>
      </c>
      <c r="F490" s="2" t="s">
        <v>1888</v>
      </c>
      <c r="G490" s="2" t="s">
        <v>1889</v>
      </c>
      <c r="H490" s="2"/>
      <c r="I490" s="2" t="s">
        <v>484</v>
      </c>
      <c r="J490" s="2" t="s">
        <v>203</v>
      </c>
      <c r="K490" s="2" t="s">
        <v>1898</v>
      </c>
      <c r="L490" s="3">
        <v>41593</v>
      </c>
      <c r="M490" s="2" t="s">
        <v>1891</v>
      </c>
      <c r="N490" s="2" t="s">
        <v>1892</v>
      </c>
      <c r="O490" s="2" t="s">
        <v>1893</v>
      </c>
      <c r="P490" s="2" t="s">
        <v>1901</v>
      </c>
      <c r="Q490" s="2" t="s">
        <v>1902</v>
      </c>
      <c r="R490" s="2" t="s">
        <v>1903</v>
      </c>
      <c r="S490" s="2" t="s">
        <v>332</v>
      </c>
      <c r="T490" s="2" t="s">
        <v>333</v>
      </c>
      <c r="U490" s="2" t="s">
        <v>41</v>
      </c>
      <c r="V490" s="2" t="s">
        <v>42</v>
      </c>
      <c r="W490" s="2" t="s">
        <v>43</v>
      </c>
      <c r="X490" s="2" t="s">
        <v>1897</v>
      </c>
      <c r="Y490" s="4"/>
    </row>
    <row r="491" spans="1:25" x14ac:dyDescent="0.25">
      <c r="A491" s="2">
        <v>2014</v>
      </c>
      <c r="B491" s="2">
        <v>849</v>
      </c>
      <c r="C491" s="2" t="s">
        <v>2603</v>
      </c>
      <c r="D491" s="2" t="s">
        <v>2604</v>
      </c>
      <c r="E491" s="2" t="s">
        <v>2605</v>
      </c>
      <c r="F491" s="2" t="s">
        <v>868</v>
      </c>
      <c r="G491" s="2" t="s">
        <v>869</v>
      </c>
      <c r="H491" s="2"/>
      <c r="I491" s="2" t="s">
        <v>393</v>
      </c>
      <c r="J491" s="2" t="s">
        <v>50</v>
      </c>
      <c r="K491" s="2" t="s">
        <v>2606</v>
      </c>
      <c r="L491" s="3">
        <v>41906</v>
      </c>
      <c r="M491" s="2" t="s">
        <v>2607</v>
      </c>
      <c r="N491" s="2" t="s">
        <v>1016</v>
      </c>
      <c r="O491" s="2" t="s">
        <v>2018</v>
      </c>
      <c r="P491" s="2" t="s">
        <v>2696</v>
      </c>
      <c r="Q491" s="2" t="s">
        <v>2609</v>
      </c>
      <c r="R491" s="2" t="s">
        <v>2697</v>
      </c>
      <c r="S491" s="2" t="s">
        <v>332</v>
      </c>
      <c r="T491" s="2" t="s">
        <v>333</v>
      </c>
      <c r="U491" s="2" t="s">
        <v>41</v>
      </c>
      <c r="V491" s="2" t="s">
        <v>42</v>
      </c>
      <c r="W491" s="2" t="s">
        <v>43</v>
      </c>
      <c r="X491" s="2" t="s">
        <v>2698</v>
      </c>
      <c r="Y491" s="4"/>
    </row>
    <row r="492" spans="1:25" x14ac:dyDescent="0.25">
      <c r="A492" s="2">
        <v>2014</v>
      </c>
      <c r="B492" s="2">
        <v>852</v>
      </c>
      <c r="C492" s="2" t="s">
        <v>1641</v>
      </c>
      <c r="D492" s="2" t="s">
        <v>1642</v>
      </c>
      <c r="E492" s="2" t="s">
        <v>1643</v>
      </c>
      <c r="F492" s="2" t="s">
        <v>868</v>
      </c>
      <c r="G492" s="2" t="s">
        <v>869</v>
      </c>
      <c r="H492" s="2"/>
      <c r="I492" s="2" t="s">
        <v>393</v>
      </c>
      <c r="J492" s="2" t="s">
        <v>346</v>
      </c>
      <c r="K492" s="2" t="s">
        <v>1712</v>
      </c>
      <c r="L492" s="3">
        <v>41680</v>
      </c>
      <c r="M492" s="2" t="s">
        <v>1645</v>
      </c>
      <c r="N492" s="2" t="s">
        <v>2475</v>
      </c>
      <c r="O492" s="2" t="s">
        <v>1664</v>
      </c>
      <c r="P492" s="2" t="s">
        <v>2699</v>
      </c>
      <c r="Q492" s="2" t="s">
        <v>2524</v>
      </c>
      <c r="R492" s="2" t="s">
        <v>2700</v>
      </c>
      <c r="S492" s="2" t="s">
        <v>332</v>
      </c>
      <c r="T492" s="2" t="s">
        <v>333</v>
      </c>
      <c r="U492" s="2" t="s">
        <v>41</v>
      </c>
      <c r="V492" s="2" t="s">
        <v>42</v>
      </c>
      <c r="W492" s="2" t="s">
        <v>43</v>
      </c>
      <c r="X492" s="2"/>
      <c r="Y492" s="4"/>
    </row>
    <row r="493" spans="1:25" x14ac:dyDescent="0.25">
      <c r="A493" s="2">
        <v>2014</v>
      </c>
      <c r="B493" s="2">
        <v>856</v>
      </c>
      <c r="C493" s="2" t="s">
        <v>1641</v>
      </c>
      <c r="D493" s="2" t="s">
        <v>1642</v>
      </c>
      <c r="E493" s="2" t="s">
        <v>1643</v>
      </c>
      <c r="F493" s="2" t="s">
        <v>868</v>
      </c>
      <c r="G493" s="2" t="s">
        <v>869</v>
      </c>
      <c r="H493" s="2"/>
      <c r="I493" s="2" t="s">
        <v>393</v>
      </c>
      <c r="J493" s="2" t="s">
        <v>346</v>
      </c>
      <c r="K493" s="2" t="s">
        <v>1712</v>
      </c>
      <c r="L493" s="3">
        <v>41681</v>
      </c>
      <c r="M493" s="2" t="s">
        <v>1645</v>
      </c>
      <c r="N493" s="2" t="s">
        <v>2475</v>
      </c>
      <c r="O493" s="2" t="s">
        <v>1664</v>
      </c>
      <c r="P493" s="2" t="s">
        <v>2699</v>
      </c>
      <c r="Q493" s="2" t="s">
        <v>2524</v>
      </c>
      <c r="R493" s="2" t="s">
        <v>2700</v>
      </c>
      <c r="S493" s="2" t="s">
        <v>332</v>
      </c>
      <c r="T493" s="2" t="s">
        <v>333</v>
      </c>
      <c r="U493" s="2" t="s">
        <v>41</v>
      </c>
      <c r="V493" s="2" t="s">
        <v>42</v>
      </c>
      <c r="W493" s="2" t="s">
        <v>43</v>
      </c>
      <c r="X493" s="2"/>
      <c r="Y493" s="4"/>
    </row>
    <row r="494" spans="1:25" x14ac:dyDescent="0.25">
      <c r="A494" s="2">
        <v>2014</v>
      </c>
      <c r="B494" s="2">
        <v>859</v>
      </c>
      <c r="C494" s="2" t="s">
        <v>1641</v>
      </c>
      <c r="D494" s="2" t="s">
        <v>1642</v>
      </c>
      <c r="E494" s="2" t="s">
        <v>1643</v>
      </c>
      <c r="F494" s="2" t="s">
        <v>868</v>
      </c>
      <c r="G494" s="2" t="s">
        <v>869</v>
      </c>
      <c r="H494" s="2"/>
      <c r="I494" s="2" t="s">
        <v>393</v>
      </c>
      <c r="J494" s="2" t="s">
        <v>346</v>
      </c>
      <c r="K494" s="2" t="s">
        <v>1712</v>
      </c>
      <c r="L494" s="3">
        <v>41682</v>
      </c>
      <c r="M494" s="2" t="s">
        <v>1645</v>
      </c>
      <c r="N494" s="2" t="s">
        <v>2475</v>
      </c>
      <c r="O494" s="2" t="s">
        <v>1664</v>
      </c>
      <c r="P494" s="2" t="s">
        <v>2699</v>
      </c>
      <c r="Q494" s="2" t="s">
        <v>2524</v>
      </c>
      <c r="R494" s="2" t="s">
        <v>2700</v>
      </c>
      <c r="S494" s="2" t="s">
        <v>332</v>
      </c>
      <c r="T494" s="2" t="s">
        <v>333</v>
      </c>
      <c r="U494" s="2" t="s">
        <v>41</v>
      </c>
      <c r="V494" s="2" t="s">
        <v>42</v>
      </c>
      <c r="W494" s="2" t="s">
        <v>43</v>
      </c>
      <c r="X494" s="2"/>
      <c r="Y494" s="4"/>
    </row>
    <row r="495" spans="1:25" hidden="1" x14ac:dyDescent="0.25">
      <c r="A495" s="2">
        <v>2014</v>
      </c>
      <c r="B495" s="2">
        <v>860</v>
      </c>
      <c r="C495" s="2" t="s">
        <v>2567</v>
      </c>
      <c r="D495" s="2" t="s">
        <v>2568</v>
      </c>
      <c r="E495" s="2" t="s">
        <v>2569</v>
      </c>
      <c r="F495" s="2" t="s">
        <v>2570</v>
      </c>
      <c r="G495" s="2" t="s">
        <v>2571</v>
      </c>
      <c r="H495" s="2"/>
      <c r="I495" s="2" t="s">
        <v>815</v>
      </c>
      <c r="J495" s="2" t="s">
        <v>31</v>
      </c>
      <c r="K495" s="2" t="s">
        <v>2572</v>
      </c>
      <c r="L495" s="3">
        <v>41955</v>
      </c>
      <c r="M495" s="2" t="s">
        <v>2701</v>
      </c>
      <c r="N495" s="2" t="s">
        <v>2176</v>
      </c>
      <c r="O495" s="2" t="s">
        <v>2574</v>
      </c>
      <c r="P495" s="2" t="s">
        <v>859</v>
      </c>
      <c r="Q495" s="2" t="s">
        <v>2702</v>
      </c>
      <c r="R495" s="2" t="s">
        <v>2703</v>
      </c>
      <c r="S495" s="2" t="s">
        <v>332</v>
      </c>
      <c r="T495" s="2" t="s">
        <v>333</v>
      </c>
      <c r="U495" s="2" t="s">
        <v>41</v>
      </c>
      <c r="V495" s="2" t="s">
        <v>42</v>
      </c>
      <c r="W495" s="2" t="s">
        <v>43</v>
      </c>
      <c r="X495" s="2" t="s">
        <v>2704</v>
      </c>
      <c r="Y495" s="4"/>
    </row>
    <row r="496" spans="1:25" hidden="1" x14ac:dyDescent="0.25">
      <c r="A496" s="2">
        <v>2014</v>
      </c>
      <c r="B496" s="2">
        <v>864</v>
      </c>
      <c r="C496" s="2" t="s">
        <v>2567</v>
      </c>
      <c r="D496" s="2" t="s">
        <v>2568</v>
      </c>
      <c r="E496" s="2" t="s">
        <v>2569</v>
      </c>
      <c r="F496" s="2" t="s">
        <v>2570</v>
      </c>
      <c r="G496" s="2" t="s">
        <v>2571</v>
      </c>
      <c r="H496" s="2"/>
      <c r="I496" s="2" t="s">
        <v>815</v>
      </c>
      <c r="J496" s="2" t="s">
        <v>31</v>
      </c>
      <c r="K496" s="2" t="s">
        <v>2572</v>
      </c>
      <c r="L496" s="3">
        <v>41956</v>
      </c>
      <c r="M496" s="2" t="s">
        <v>2701</v>
      </c>
      <c r="N496" s="2" t="s">
        <v>2176</v>
      </c>
      <c r="O496" s="2" t="s">
        <v>2574</v>
      </c>
      <c r="P496" s="2" t="s">
        <v>859</v>
      </c>
      <c r="Q496" s="2" t="s">
        <v>2702</v>
      </c>
      <c r="R496" s="2" t="s">
        <v>2703</v>
      </c>
      <c r="S496" s="2" t="s">
        <v>332</v>
      </c>
      <c r="T496" s="2" t="s">
        <v>333</v>
      </c>
      <c r="U496" s="2" t="s">
        <v>41</v>
      </c>
      <c r="V496" s="2" t="s">
        <v>42</v>
      </c>
      <c r="W496" s="2" t="s">
        <v>43</v>
      </c>
      <c r="X496" s="2" t="s">
        <v>2704</v>
      </c>
      <c r="Y496" s="4"/>
    </row>
    <row r="497" spans="1:25" hidden="1" x14ac:dyDescent="0.25">
      <c r="A497" s="2">
        <v>2014</v>
      </c>
      <c r="B497" s="2">
        <v>866</v>
      </c>
      <c r="C497" s="2" t="s">
        <v>2567</v>
      </c>
      <c r="D497" s="2" t="s">
        <v>2568</v>
      </c>
      <c r="E497" s="2" t="s">
        <v>2569</v>
      </c>
      <c r="F497" s="2" t="s">
        <v>2570</v>
      </c>
      <c r="G497" s="2" t="s">
        <v>2571</v>
      </c>
      <c r="H497" s="2"/>
      <c r="I497" s="2" t="s">
        <v>815</v>
      </c>
      <c r="J497" s="2" t="s">
        <v>111</v>
      </c>
      <c r="K497" s="2" t="s">
        <v>2572</v>
      </c>
      <c r="L497" s="3">
        <v>41955</v>
      </c>
      <c r="M497" s="2" t="s">
        <v>2701</v>
      </c>
      <c r="N497" s="2" t="s">
        <v>2176</v>
      </c>
      <c r="O497" s="2" t="s">
        <v>2574</v>
      </c>
      <c r="P497" s="2" t="s">
        <v>859</v>
      </c>
      <c r="Q497" s="2" t="s">
        <v>2705</v>
      </c>
      <c r="R497" s="2" t="s">
        <v>1993</v>
      </c>
      <c r="S497" s="2" t="s">
        <v>332</v>
      </c>
      <c r="T497" s="2" t="s">
        <v>333</v>
      </c>
      <c r="U497" s="2" t="s">
        <v>41</v>
      </c>
      <c r="V497" s="2" t="s">
        <v>42</v>
      </c>
      <c r="W497" s="2" t="s">
        <v>43</v>
      </c>
      <c r="X497" s="2" t="s">
        <v>2704</v>
      </c>
      <c r="Y497" s="4"/>
    </row>
    <row r="498" spans="1:25" hidden="1" x14ac:dyDescent="0.25">
      <c r="A498" s="2">
        <v>2014</v>
      </c>
      <c r="B498" s="2">
        <v>870</v>
      </c>
      <c r="C498" s="2" t="s">
        <v>2567</v>
      </c>
      <c r="D498" s="2" t="s">
        <v>2568</v>
      </c>
      <c r="E498" s="2" t="s">
        <v>2569</v>
      </c>
      <c r="F498" s="2" t="s">
        <v>2570</v>
      </c>
      <c r="G498" s="2" t="s">
        <v>2571</v>
      </c>
      <c r="H498" s="2"/>
      <c r="I498" s="2" t="s">
        <v>815</v>
      </c>
      <c r="J498" s="2" t="s">
        <v>111</v>
      </c>
      <c r="K498" s="2" t="s">
        <v>2572</v>
      </c>
      <c r="L498" s="3">
        <v>41956</v>
      </c>
      <c r="M498" s="2" t="s">
        <v>2701</v>
      </c>
      <c r="N498" s="2" t="s">
        <v>2176</v>
      </c>
      <c r="O498" s="2" t="s">
        <v>2574</v>
      </c>
      <c r="P498" s="2" t="s">
        <v>859</v>
      </c>
      <c r="Q498" s="2" t="s">
        <v>2705</v>
      </c>
      <c r="R498" s="2" t="s">
        <v>1993</v>
      </c>
      <c r="S498" s="2" t="s">
        <v>332</v>
      </c>
      <c r="T498" s="2" t="s">
        <v>333</v>
      </c>
      <c r="U498" s="2" t="s">
        <v>41</v>
      </c>
      <c r="V498" s="2" t="s">
        <v>42</v>
      </c>
      <c r="W498" s="2" t="s">
        <v>43</v>
      </c>
      <c r="X498" s="2" t="s">
        <v>2704</v>
      </c>
      <c r="Y498" s="4"/>
    </row>
    <row r="499" spans="1:25" hidden="1" x14ac:dyDescent="0.25">
      <c r="A499" s="2">
        <v>2013</v>
      </c>
      <c r="B499" s="2">
        <v>1052</v>
      </c>
      <c r="C499" s="2" t="s">
        <v>1885</v>
      </c>
      <c r="D499" s="2" t="s">
        <v>1886</v>
      </c>
      <c r="E499" s="2" t="s">
        <v>1887</v>
      </c>
      <c r="F499" s="2" t="s">
        <v>1888</v>
      </c>
      <c r="G499" s="2" t="s">
        <v>1889</v>
      </c>
      <c r="H499" s="2"/>
      <c r="I499" s="2" t="s">
        <v>484</v>
      </c>
      <c r="J499" s="2" t="s">
        <v>206</v>
      </c>
      <c r="K499" s="2" t="s">
        <v>1906</v>
      </c>
      <c r="L499" s="3">
        <v>41593</v>
      </c>
      <c r="M499" s="2" t="s">
        <v>1891</v>
      </c>
      <c r="N499" s="2" t="s">
        <v>1892</v>
      </c>
      <c r="O499" s="2" t="s">
        <v>1893</v>
      </c>
      <c r="P499" s="2" t="s">
        <v>1901</v>
      </c>
      <c r="Q499" s="2" t="s">
        <v>1902</v>
      </c>
      <c r="R499" s="2" t="s">
        <v>1908</v>
      </c>
      <c r="S499" s="2" t="s">
        <v>332</v>
      </c>
      <c r="T499" s="2" t="s">
        <v>333</v>
      </c>
      <c r="U499" s="2" t="s">
        <v>41</v>
      </c>
      <c r="V499" s="2" t="s">
        <v>42</v>
      </c>
      <c r="W499" s="2" t="s">
        <v>43</v>
      </c>
      <c r="X499" s="2" t="s">
        <v>1897</v>
      </c>
      <c r="Y499" s="4"/>
    </row>
    <row r="500" spans="1:25" hidden="1" x14ac:dyDescent="0.25">
      <c r="A500" s="2">
        <v>2016</v>
      </c>
      <c r="B500" s="2">
        <v>1543</v>
      </c>
      <c r="C500" s="2" t="s">
        <v>1376</v>
      </c>
      <c r="D500" s="2" t="s">
        <v>1377</v>
      </c>
      <c r="E500" s="2" t="s">
        <v>1378</v>
      </c>
      <c r="F500" s="2" t="s">
        <v>1379</v>
      </c>
      <c r="G500" s="2" t="s">
        <v>1380</v>
      </c>
      <c r="H500" s="2"/>
      <c r="I500" s="2" t="s">
        <v>1381</v>
      </c>
      <c r="J500" s="2" t="s">
        <v>415</v>
      </c>
      <c r="K500" s="2" t="s">
        <v>1390</v>
      </c>
      <c r="L500" s="3">
        <v>42509</v>
      </c>
      <c r="M500" s="2" t="s">
        <v>1383</v>
      </c>
      <c r="N500" s="2" t="s">
        <v>4373</v>
      </c>
      <c r="O500" s="2" t="s">
        <v>4374</v>
      </c>
      <c r="P500" s="2" t="s">
        <v>1357</v>
      </c>
      <c r="Q500" s="2" t="s">
        <v>4375</v>
      </c>
      <c r="R500" s="2" t="s">
        <v>4376</v>
      </c>
      <c r="S500" s="2" t="s">
        <v>332</v>
      </c>
      <c r="T500" s="2" t="s">
        <v>333</v>
      </c>
      <c r="U500" s="2" t="s">
        <v>3332</v>
      </c>
      <c r="V500" s="2" t="s">
        <v>43</v>
      </c>
      <c r="W500" s="2" t="s">
        <v>42</v>
      </c>
      <c r="X500" s="2"/>
      <c r="Y500" s="4"/>
    </row>
    <row r="501" spans="1:25" hidden="1" x14ac:dyDescent="0.25">
      <c r="A501" s="2">
        <v>2016</v>
      </c>
      <c r="B501" s="2">
        <v>1545</v>
      </c>
      <c r="C501" s="2" t="s">
        <v>2171</v>
      </c>
      <c r="D501" s="2" t="s">
        <v>2172</v>
      </c>
      <c r="E501" s="2" t="s">
        <v>2173</v>
      </c>
      <c r="F501" s="2" t="s">
        <v>1062</v>
      </c>
      <c r="G501" s="2" t="s">
        <v>1063</v>
      </c>
      <c r="H501" s="2"/>
      <c r="I501" s="2" t="s">
        <v>153</v>
      </c>
      <c r="J501" s="2" t="s">
        <v>203</v>
      </c>
      <c r="K501" s="2" t="s">
        <v>2174</v>
      </c>
      <c r="L501" s="3">
        <v>42565</v>
      </c>
      <c r="M501" s="2" t="s">
        <v>3840</v>
      </c>
      <c r="N501" s="2" t="s">
        <v>1231</v>
      </c>
      <c r="O501" s="2" t="s">
        <v>35</v>
      </c>
      <c r="P501" s="2" t="s">
        <v>859</v>
      </c>
      <c r="Q501" s="2" t="s">
        <v>35</v>
      </c>
      <c r="R501" s="2" t="s">
        <v>859</v>
      </c>
      <c r="S501" s="2" t="s">
        <v>332</v>
      </c>
      <c r="T501" s="2" t="s">
        <v>333</v>
      </c>
      <c r="U501" s="2" t="s">
        <v>3332</v>
      </c>
      <c r="V501" s="2" t="s">
        <v>43</v>
      </c>
      <c r="W501" s="2" t="s">
        <v>42</v>
      </c>
      <c r="X501" s="2"/>
      <c r="Y501" s="4"/>
    </row>
    <row r="502" spans="1:25" hidden="1" x14ac:dyDescent="0.25">
      <c r="A502" s="2">
        <v>2016</v>
      </c>
      <c r="B502" s="2">
        <v>1550</v>
      </c>
      <c r="C502" s="2" t="s">
        <v>2171</v>
      </c>
      <c r="D502" s="2" t="s">
        <v>2172</v>
      </c>
      <c r="E502" s="2" t="s">
        <v>2173</v>
      </c>
      <c r="F502" s="2" t="s">
        <v>1062</v>
      </c>
      <c r="G502" s="2" t="s">
        <v>1063</v>
      </c>
      <c r="H502" s="2"/>
      <c r="I502" s="2" t="s">
        <v>153</v>
      </c>
      <c r="J502" s="2" t="s">
        <v>50</v>
      </c>
      <c r="K502" s="2" t="s">
        <v>2174</v>
      </c>
      <c r="L502" s="3">
        <v>42447</v>
      </c>
      <c r="M502" s="2" t="s">
        <v>4378</v>
      </c>
      <c r="N502" s="2" t="s">
        <v>2176</v>
      </c>
      <c r="O502" s="2" t="s">
        <v>35</v>
      </c>
      <c r="P502" s="2" t="s">
        <v>859</v>
      </c>
      <c r="Q502" s="2" t="s">
        <v>4379</v>
      </c>
      <c r="R502" s="2" t="s">
        <v>951</v>
      </c>
      <c r="S502" s="2" t="s">
        <v>2180</v>
      </c>
      <c r="T502" s="2" t="s">
        <v>333</v>
      </c>
      <c r="U502" s="2" t="s">
        <v>3333</v>
      </c>
      <c r="V502" s="2" t="s">
        <v>43</v>
      </c>
      <c r="W502" s="2" t="s">
        <v>42</v>
      </c>
      <c r="X502" s="2"/>
      <c r="Y502" s="4"/>
    </row>
    <row r="503" spans="1:25" hidden="1" x14ac:dyDescent="0.25">
      <c r="A503" s="2">
        <v>2012</v>
      </c>
      <c r="B503" s="2">
        <v>298</v>
      </c>
      <c r="C503" s="2" t="s">
        <v>1376</v>
      </c>
      <c r="D503" s="2" t="s">
        <v>1377</v>
      </c>
      <c r="E503" s="2" t="s">
        <v>1378</v>
      </c>
      <c r="F503" s="2" t="s">
        <v>1379</v>
      </c>
      <c r="G503" s="2" t="s">
        <v>1380</v>
      </c>
      <c r="H503" s="2"/>
      <c r="I503" s="2" t="s">
        <v>1381</v>
      </c>
      <c r="J503" s="2" t="s">
        <v>415</v>
      </c>
      <c r="K503" s="2" t="s">
        <v>1390</v>
      </c>
      <c r="L503" s="3">
        <v>41039</v>
      </c>
      <c r="M503" s="2" t="s">
        <v>1383</v>
      </c>
      <c r="N503" s="2" t="s">
        <v>1384</v>
      </c>
      <c r="O503" s="2" t="s">
        <v>1386</v>
      </c>
      <c r="P503" s="2" t="s">
        <v>1387</v>
      </c>
      <c r="Q503" s="2" t="s">
        <v>1388</v>
      </c>
      <c r="R503" s="2" t="s">
        <v>1392</v>
      </c>
      <c r="S503" s="2" t="s">
        <v>332</v>
      </c>
      <c r="T503" s="2" t="s">
        <v>333</v>
      </c>
      <c r="U503" s="2" t="s">
        <v>41</v>
      </c>
      <c r="V503" s="2" t="s">
        <v>42</v>
      </c>
      <c r="W503" s="2" t="s">
        <v>43</v>
      </c>
      <c r="X503" s="2"/>
      <c r="Y503" s="4"/>
    </row>
    <row r="504" spans="1:25" x14ac:dyDescent="0.25">
      <c r="A504" s="2">
        <v>2014</v>
      </c>
      <c r="B504" s="2">
        <v>873</v>
      </c>
      <c r="C504" s="2" t="s">
        <v>2706</v>
      </c>
      <c r="D504" s="2" t="s">
        <v>2707</v>
      </c>
      <c r="E504" s="2" t="s">
        <v>2708</v>
      </c>
      <c r="F504" s="2" t="s">
        <v>486</v>
      </c>
      <c r="G504" s="2" t="s">
        <v>487</v>
      </c>
      <c r="H504" s="2"/>
      <c r="I504" s="2" t="s">
        <v>488</v>
      </c>
      <c r="J504" s="2" t="s">
        <v>31</v>
      </c>
      <c r="K504" s="2" t="s">
        <v>2348</v>
      </c>
      <c r="L504" s="3">
        <v>41822</v>
      </c>
      <c r="M504" s="2" t="s">
        <v>71</v>
      </c>
      <c r="N504" s="2" t="s">
        <v>2709</v>
      </c>
      <c r="O504" s="2" t="s">
        <v>2710</v>
      </c>
      <c r="P504" s="2" t="s">
        <v>2350</v>
      </c>
      <c r="Q504" s="2" t="s">
        <v>2711</v>
      </c>
      <c r="R504" s="2" t="s">
        <v>2712</v>
      </c>
      <c r="S504" s="2" t="s">
        <v>332</v>
      </c>
      <c r="T504" s="2" t="s">
        <v>333</v>
      </c>
      <c r="U504" s="2" t="s">
        <v>41</v>
      </c>
      <c r="V504" s="2" t="s">
        <v>42</v>
      </c>
      <c r="W504" s="2" t="s">
        <v>43</v>
      </c>
      <c r="X504" s="2" t="s">
        <v>2713</v>
      </c>
      <c r="Y504" s="4"/>
    </row>
    <row r="505" spans="1:25" x14ac:dyDescent="0.25">
      <c r="A505" s="2">
        <v>2014</v>
      </c>
      <c r="B505" s="2">
        <v>880</v>
      </c>
      <c r="C505" s="2" t="s">
        <v>2723</v>
      </c>
      <c r="D505" s="2" t="s">
        <v>2724</v>
      </c>
      <c r="E505" s="2" t="s">
        <v>2725</v>
      </c>
      <c r="F505" s="2" t="s">
        <v>2726</v>
      </c>
      <c r="G505" s="2" t="s">
        <v>2727</v>
      </c>
      <c r="H505" s="2"/>
      <c r="I505" s="2" t="s">
        <v>488</v>
      </c>
      <c r="J505" s="2" t="s">
        <v>31</v>
      </c>
      <c r="K505" s="2" t="s">
        <v>2728</v>
      </c>
      <c r="L505" s="3">
        <v>41857</v>
      </c>
      <c r="M505" s="2" t="s">
        <v>2729</v>
      </c>
      <c r="N505" s="2" t="s">
        <v>2690</v>
      </c>
      <c r="O505" s="2" t="s">
        <v>2730</v>
      </c>
      <c r="P505" s="2" t="s">
        <v>2350</v>
      </c>
      <c r="Q505" s="2" t="s">
        <v>2731</v>
      </c>
      <c r="R505" s="2" t="s">
        <v>2732</v>
      </c>
      <c r="S505" s="2" t="s">
        <v>332</v>
      </c>
      <c r="T505" s="2" t="s">
        <v>333</v>
      </c>
      <c r="U505" s="2" t="s">
        <v>41</v>
      </c>
      <c r="V505" s="2" t="s">
        <v>42</v>
      </c>
      <c r="W505" s="2" t="s">
        <v>43</v>
      </c>
      <c r="X505" s="2"/>
      <c r="Y505" s="4"/>
    </row>
    <row r="506" spans="1:25" x14ac:dyDescent="0.25">
      <c r="A506" s="2">
        <v>2014</v>
      </c>
      <c r="B506" s="2">
        <v>883</v>
      </c>
      <c r="C506" s="2" t="s">
        <v>2733</v>
      </c>
      <c r="D506" s="2" t="s">
        <v>2734</v>
      </c>
      <c r="E506" s="2" t="s">
        <v>2735</v>
      </c>
      <c r="F506" s="2" t="s">
        <v>1062</v>
      </c>
      <c r="G506" s="2" t="s">
        <v>1063</v>
      </c>
      <c r="H506" s="2"/>
      <c r="I506" s="2" t="s">
        <v>153</v>
      </c>
      <c r="J506" s="2" t="s">
        <v>31</v>
      </c>
      <c r="K506" s="2" t="s">
        <v>2530</v>
      </c>
      <c r="L506" s="3">
        <v>41815</v>
      </c>
      <c r="M506" s="2" t="s">
        <v>71</v>
      </c>
      <c r="N506" s="2" t="s">
        <v>2736</v>
      </c>
      <c r="O506" s="2" t="s">
        <v>2737</v>
      </c>
      <c r="P506" s="2" t="s">
        <v>2738</v>
      </c>
      <c r="Q506" s="2" t="s">
        <v>2739</v>
      </c>
      <c r="R506" s="2" t="s">
        <v>2740</v>
      </c>
      <c r="S506" s="2" t="s">
        <v>332</v>
      </c>
      <c r="T506" s="2" t="s">
        <v>333</v>
      </c>
      <c r="U506" s="2" t="s">
        <v>41</v>
      </c>
      <c r="V506" s="2" t="s">
        <v>42</v>
      </c>
      <c r="W506" s="2" t="s">
        <v>43</v>
      </c>
      <c r="X506" s="2" t="s">
        <v>2741</v>
      </c>
      <c r="Y506" s="4"/>
    </row>
    <row r="507" spans="1:25" x14ac:dyDescent="0.25">
      <c r="A507" s="2">
        <v>2015</v>
      </c>
      <c r="B507" s="2">
        <v>447</v>
      </c>
      <c r="C507" s="2" t="s">
        <v>2849</v>
      </c>
      <c r="D507" s="2" t="s">
        <v>2850</v>
      </c>
      <c r="E507" s="2" t="s">
        <v>2851</v>
      </c>
      <c r="F507" s="2" t="s">
        <v>2726</v>
      </c>
      <c r="G507" s="2" t="s">
        <v>2727</v>
      </c>
      <c r="H507" s="2"/>
      <c r="I507" s="2" t="s">
        <v>488</v>
      </c>
      <c r="J507" s="2" t="s">
        <v>31</v>
      </c>
      <c r="K507" s="2" t="s">
        <v>2852</v>
      </c>
      <c r="L507" s="3">
        <v>42178</v>
      </c>
      <c r="M507" s="2" t="s">
        <v>2689</v>
      </c>
      <c r="N507" s="2" t="s">
        <v>2153</v>
      </c>
      <c r="O507" s="2" t="s">
        <v>3438</v>
      </c>
      <c r="P507" s="2" t="s">
        <v>3359</v>
      </c>
      <c r="Q507" s="2" t="s">
        <v>3508</v>
      </c>
      <c r="R507" s="2" t="s">
        <v>3517</v>
      </c>
      <c r="S507" s="2" t="s">
        <v>2180</v>
      </c>
      <c r="T507" s="2" t="s">
        <v>333</v>
      </c>
      <c r="U507" s="2" t="s">
        <v>3332</v>
      </c>
      <c r="V507" s="2" t="s">
        <v>42</v>
      </c>
      <c r="W507" s="2" t="s">
        <v>43</v>
      </c>
      <c r="X507" s="2" t="s">
        <v>3518</v>
      </c>
      <c r="Y507" s="4"/>
    </row>
    <row r="508" spans="1:25" x14ac:dyDescent="0.25">
      <c r="A508" s="2">
        <v>2016</v>
      </c>
      <c r="B508" s="2">
        <v>1553</v>
      </c>
      <c r="C508" s="2" t="s">
        <v>4215</v>
      </c>
      <c r="D508" s="2" t="s">
        <v>4216</v>
      </c>
      <c r="E508" s="2" t="s">
        <v>4217</v>
      </c>
      <c r="F508" s="2" t="s">
        <v>3437</v>
      </c>
      <c r="G508" s="2" t="s">
        <v>4218</v>
      </c>
      <c r="H508" s="2"/>
      <c r="I508" s="2" t="s">
        <v>489</v>
      </c>
      <c r="J508" s="2" t="s">
        <v>31</v>
      </c>
      <c r="K508" s="2" t="s">
        <v>4219</v>
      </c>
      <c r="L508" s="3">
        <v>42471</v>
      </c>
      <c r="M508" s="2" t="s">
        <v>2689</v>
      </c>
      <c r="N508" s="2" t="s">
        <v>1231</v>
      </c>
      <c r="O508" s="2" t="s">
        <v>4220</v>
      </c>
      <c r="P508" s="2" t="s">
        <v>2241</v>
      </c>
      <c r="Q508" s="2" t="s">
        <v>4221</v>
      </c>
      <c r="R508" s="2" t="s">
        <v>3152</v>
      </c>
      <c r="S508" s="2" t="s">
        <v>332</v>
      </c>
      <c r="T508" s="2" t="s">
        <v>333</v>
      </c>
      <c r="U508" s="2" t="s">
        <v>3332</v>
      </c>
      <c r="V508" s="2" t="s">
        <v>43</v>
      </c>
      <c r="W508" s="2" t="s">
        <v>42</v>
      </c>
      <c r="X508" s="2"/>
      <c r="Y508" s="4"/>
    </row>
    <row r="509" spans="1:25" x14ac:dyDescent="0.25">
      <c r="A509" s="2">
        <v>2015</v>
      </c>
      <c r="B509" s="2">
        <v>450</v>
      </c>
      <c r="C509" s="2" t="s">
        <v>2507</v>
      </c>
      <c r="D509" s="2" t="s">
        <v>2508</v>
      </c>
      <c r="E509" s="2" t="s">
        <v>2509</v>
      </c>
      <c r="F509" s="2" t="s">
        <v>2347</v>
      </c>
      <c r="G509" s="2" t="s">
        <v>2248</v>
      </c>
      <c r="H509" s="2"/>
      <c r="I509" s="2" t="s">
        <v>488</v>
      </c>
      <c r="J509" s="2" t="s">
        <v>31</v>
      </c>
      <c r="K509" s="2" t="s">
        <v>2510</v>
      </c>
      <c r="L509" s="3">
        <v>42179</v>
      </c>
      <c r="M509" s="2" t="s">
        <v>2689</v>
      </c>
      <c r="N509" s="2" t="s">
        <v>2153</v>
      </c>
      <c r="O509" s="2" t="s">
        <v>3519</v>
      </c>
      <c r="P509" s="2" t="s">
        <v>3359</v>
      </c>
      <c r="Q509" s="2" t="s">
        <v>3520</v>
      </c>
      <c r="R509" s="2" t="s">
        <v>3521</v>
      </c>
      <c r="S509" s="2" t="s">
        <v>2180</v>
      </c>
      <c r="T509" s="2" t="s">
        <v>333</v>
      </c>
      <c r="U509" s="2" t="s">
        <v>3332</v>
      </c>
      <c r="V509" s="2" t="s">
        <v>42</v>
      </c>
      <c r="W509" s="2" t="s">
        <v>43</v>
      </c>
      <c r="X509" s="2"/>
      <c r="Y509" s="4"/>
    </row>
    <row r="510" spans="1:25" x14ac:dyDescent="0.25">
      <c r="A510" s="2">
        <v>2016</v>
      </c>
      <c r="B510" s="2">
        <v>1554</v>
      </c>
      <c r="C510" s="2" t="s">
        <v>4380</v>
      </c>
      <c r="D510" s="2" t="s">
        <v>4381</v>
      </c>
      <c r="E510" s="2" t="s">
        <v>4382</v>
      </c>
      <c r="F510" s="2" t="s">
        <v>2004</v>
      </c>
      <c r="G510" s="2" t="s">
        <v>4154</v>
      </c>
      <c r="H510" s="2"/>
      <c r="I510" s="2" t="s">
        <v>153</v>
      </c>
      <c r="J510" s="2" t="s">
        <v>31</v>
      </c>
      <c r="K510" s="2" t="s">
        <v>4383</v>
      </c>
      <c r="L510" s="3">
        <v>42506</v>
      </c>
      <c r="M510" s="2" t="s">
        <v>2689</v>
      </c>
      <c r="N510" s="2" t="s">
        <v>4192</v>
      </c>
      <c r="O510" s="2" t="s">
        <v>4384</v>
      </c>
      <c r="P510" s="2" t="s">
        <v>3359</v>
      </c>
      <c r="Q510" s="2" t="s">
        <v>4385</v>
      </c>
      <c r="R510" s="2" t="s">
        <v>4387</v>
      </c>
      <c r="S510" s="2" t="s">
        <v>861</v>
      </c>
      <c r="T510" s="2" t="s">
        <v>333</v>
      </c>
      <c r="U510" s="2" t="s">
        <v>3332</v>
      </c>
      <c r="V510" s="2" t="s">
        <v>43</v>
      </c>
      <c r="W510" s="2" t="s">
        <v>42</v>
      </c>
      <c r="X510" s="2" t="s">
        <v>4386</v>
      </c>
      <c r="Y510" s="4"/>
    </row>
    <row r="511" spans="1:25" x14ac:dyDescent="0.25">
      <c r="A511" s="2">
        <v>2016</v>
      </c>
      <c r="B511" s="2">
        <v>1557</v>
      </c>
      <c r="C511" s="2" t="s">
        <v>4380</v>
      </c>
      <c r="D511" s="2" t="s">
        <v>4381</v>
      </c>
      <c r="E511" s="2" t="s">
        <v>4382</v>
      </c>
      <c r="F511" s="2" t="s">
        <v>2004</v>
      </c>
      <c r="G511" s="2" t="s">
        <v>4154</v>
      </c>
      <c r="H511" s="2"/>
      <c r="I511" s="2" t="s">
        <v>153</v>
      </c>
      <c r="J511" s="2" t="s">
        <v>31</v>
      </c>
      <c r="K511" s="2" t="s">
        <v>4383</v>
      </c>
      <c r="L511" s="3">
        <v>42522</v>
      </c>
      <c r="M511" s="2" t="s">
        <v>2689</v>
      </c>
      <c r="N511" s="2" t="s">
        <v>4192</v>
      </c>
      <c r="O511" s="2" t="s">
        <v>4384</v>
      </c>
      <c r="P511" s="2" t="s">
        <v>3359</v>
      </c>
      <c r="Q511" s="2" t="s">
        <v>4385</v>
      </c>
      <c r="R511" s="2" t="s">
        <v>4387</v>
      </c>
      <c r="S511" s="2" t="s">
        <v>861</v>
      </c>
      <c r="T511" s="2" t="s">
        <v>333</v>
      </c>
      <c r="U511" s="2" t="s">
        <v>3332</v>
      </c>
      <c r="V511" s="2" t="s">
        <v>43</v>
      </c>
      <c r="W511" s="2" t="s">
        <v>42</v>
      </c>
      <c r="X511" s="2" t="s">
        <v>4386</v>
      </c>
      <c r="Y511" s="4"/>
    </row>
    <row r="512" spans="1:25" x14ac:dyDescent="0.25">
      <c r="A512" s="2">
        <v>2014</v>
      </c>
      <c r="B512" s="2">
        <v>891</v>
      </c>
      <c r="C512" s="2" t="s">
        <v>2603</v>
      </c>
      <c r="D512" s="2" t="s">
        <v>2604</v>
      </c>
      <c r="E512" s="2" t="s">
        <v>2605</v>
      </c>
      <c r="F512" s="2" t="s">
        <v>868</v>
      </c>
      <c r="G512" s="2" t="s">
        <v>869</v>
      </c>
      <c r="H512" s="2"/>
      <c r="I512" s="2" t="s">
        <v>393</v>
      </c>
      <c r="J512" s="2" t="s">
        <v>31</v>
      </c>
      <c r="K512" s="2" t="s">
        <v>2617</v>
      </c>
      <c r="L512" s="3">
        <v>41906</v>
      </c>
      <c r="M512" s="2" t="s">
        <v>2607</v>
      </c>
      <c r="N512" s="2" t="s">
        <v>1016</v>
      </c>
      <c r="O512" s="2" t="s">
        <v>2018</v>
      </c>
      <c r="P512" s="2" t="s">
        <v>2696</v>
      </c>
      <c r="Q512" s="2" t="s">
        <v>2618</v>
      </c>
      <c r="R512" s="2" t="s">
        <v>2746</v>
      </c>
      <c r="S512" s="2" t="s">
        <v>332</v>
      </c>
      <c r="T512" s="2" t="s">
        <v>333</v>
      </c>
      <c r="U512" s="2" t="s">
        <v>41</v>
      </c>
      <c r="V512" s="2" t="s">
        <v>42</v>
      </c>
      <c r="W512" s="2" t="s">
        <v>43</v>
      </c>
      <c r="X512" s="2" t="s">
        <v>2698</v>
      </c>
      <c r="Y512" s="4"/>
    </row>
    <row r="513" spans="1:25" x14ac:dyDescent="0.25">
      <c r="A513" s="2">
        <v>2016</v>
      </c>
      <c r="B513" s="2">
        <v>1565</v>
      </c>
      <c r="C513" s="2" t="s">
        <v>4286</v>
      </c>
      <c r="D513" s="2" t="s">
        <v>4287</v>
      </c>
      <c r="E513" s="2" t="s">
        <v>4288</v>
      </c>
      <c r="F513" s="2" t="s">
        <v>486</v>
      </c>
      <c r="G513" s="2" t="s">
        <v>487</v>
      </c>
      <c r="H513" s="2"/>
      <c r="I513" s="2" t="s">
        <v>488</v>
      </c>
      <c r="J513" s="2" t="s">
        <v>31</v>
      </c>
      <c r="K513" s="2" t="s">
        <v>4187</v>
      </c>
      <c r="L513" s="3">
        <v>42515</v>
      </c>
      <c r="M513" s="2" t="s">
        <v>2689</v>
      </c>
      <c r="N513" s="2" t="s">
        <v>2153</v>
      </c>
      <c r="O513" s="2" t="s">
        <v>4289</v>
      </c>
      <c r="P513" s="2" t="s">
        <v>3359</v>
      </c>
      <c r="Q513" s="2" t="s">
        <v>4290</v>
      </c>
      <c r="R513" s="2" t="s">
        <v>4389</v>
      </c>
      <c r="S513" s="2" t="s">
        <v>2180</v>
      </c>
      <c r="T513" s="2" t="s">
        <v>333</v>
      </c>
      <c r="U513" s="2" t="s">
        <v>3332</v>
      </c>
      <c r="V513" s="2" t="s">
        <v>338</v>
      </c>
      <c r="W513" s="2" t="s">
        <v>42</v>
      </c>
      <c r="X513" s="2" t="s">
        <v>4292</v>
      </c>
      <c r="Y513" s="4"/>
    </row>
    <row r="514" spans="1:25" x14ac:dyDescent="0.25">
      <c r="A514" s="2">
        <v>2016</v>
      </c>
      <c r="B514" s="2">
        <v>1568</v>
      </c>
      <c r="C514" s="2" t="s">
        <v>4151</v>
      </c>
      <c r="D514" s="2" t="s">
        <v>4152</v>
      </c>
      <c r="E514" s="2" t="s">
        <v>4153</v>
      </c>
      <c r="F514" s="2" t="s">
        <v>2264</v>
      </c>
      <c r="G514" s="2" t="s">
        <v>4154</v>
      </c>
      <c r="H514" s="2"/>
      <c r="I514" s="2" t="s">
        <v>153</v>
      </c>
      <c r="J514" s="2" t="s">
        <v>203</v>
      </c>
      <c r="K514" s="2" t="s">
        <v>4328</v>
      </c>
      <c r="L514" s="3">
        <v>42494</v>
      </c>
      <c r="M514" s="2" t="s">
        <v>4156</v>
      </c>
      <c r="N514" s="2" t="s">
        <v>1231</v>
      </c>
      <c r="O514" s="2" t="s">
        <v>4329</v>
      </c>
      <c r="P514" s="2" t="s">
        <v>4390</v>
      </c>
      <c r="Q514" s="2" t="s">
        <v>4330</v>
      </c>
      <c r="R514" s="2" t="s">
        <v>4391</v>
      </c>
      <c r="S514" s="2" t="s">
        <v>332</v>
      </c>
      <c r="T514" s="2" t="s">
        <v>333</v>
      </c>
      <c r="U514" s="2" t="s">
        <v>3332</v>
      </c>
      <c r="V514" s="2" t="s">
        <v>43</v>
      </c>
      <c r="W514" s="2" t="s">
        <v>42</v>
      </c>
      <c r="X514" s="2"/>
      <c r="Y514" s="4"/>
    </row>
    <row r="515" spans="1:25" x14ac:dyDescent="0.25">
      <c r="A515" s="2">
        <v>2016</v>
      </c>
      <c r="B515" s="2">
        <v>1580</v>
      </c>
      <c r="C515" s="2" t="s">
        <v>4393</v>
      </c>
      <c r="D515" s="2" t="s">
        <v>4394</v>
      </c>
      <c r="E515" s="2" t="s">
        <v>4395</v>
      </c>
      <c r="F515" s="2" t="s">
        <v>1080</v>
      </c>
      <c r="G515" s="2" t="s">
        <v>4203</v>
      </c>
      <c r="H515" s="2"/>
      <c r="I515" s="2" t="s">
        <v>815</v>
      </c>
      <c r="J515" s="2" t="s">
        <v>31</v>
      </c>
      <c r="K515" s="2" t="s">
        <v>4219</v>
      </c>
      <c r="L515" s="3">
        <v>42507</v>
      </c>
      <c r="M515" s="2" t="s">
        <v>2689</v>
      </c>
      <c r="N515" s="2" t="s">
        <v>4192</v>
      </c>
      <c r="O515" s="2" t="s">
        <v>4396</v>
      </c>
      <c r="P515" s="2" t="s">
        <v>4397</v>
      </c>
      <c r="Q515" s="2" t="s">
        <v>4398</v>
      </c>
      <c r="R515" s="2" t="s">
        <v>4399</v>
      </c>
      <c r="S515" s="2" t="s">
        <v>2180</v>
      </c>
      <c r="T515" s="2" t="s">
        <v>333</v>
      </c>
      <c r="U515" s="2" t="s">
        <v>3332</v>
      </c>
      <c r="V515" s="2" t="s">
        <v>43</v>
      </c>
      <c r="W515" s="2" t="s">
        <v>42</v>
      </c>
      <c r="X515" s="2" t="s">
        <v>4400</v>
      </c>
      <c r="Y515" s="4"/>
    </row>
    <row r="516" spans="1:25" x14ac:dyDescent="0.25">
      <c r="A516" s="2">
        <v>2014</v>
      </c>
      <c r="B516" s="2">
        <v>906</v>
      </c>
      <c r="C516" s="2" t="s">
        <v>2747</v>
      </c>
      <c r="D516" s="2" t="s">
        <v>2748</v>
      </c>
      <c r="E516" s="2" t="s">
        <v>2749</v>
      </c>
      <c r="F516" s="2" t="s">
        <v>451</v>
      </c>
      <c r="G516" s="2" t="s">
        <v>452</v>
      </c>
      <c r="H516" s="2"/>
      <c r="I516" s="2" t="s">
        <v>453</v>
      </c>
      <c r="J516" s="2" t="s">
        <v>31</v>
      </c>
      <c r="K516" s="2" t="s">
        <v>2750</v>
      </c>
      <c r="L516" s="3">
        <v>41989</v>
      </c>
      <c r="M516" s="2" t="s">
        <v>303</v>
      </c>
      <c r="N516" s="2" t="s">
        <v>807</v>
      </c>
      <c r="O516" s="2" t="s">
        <v>2751</v>
      </c>
      <c r="P516" s="2" t="s">
        <v>2752</v>
      </c>
      <c r="Q516" s="2" t="s">
        <v>2753</v>
      </c>
      <c r="R516" s="2" t="s">
        <v>2754</v>
      </c>
      <c r="S516" s="2" t="s">
        <v>332</v>
      </c>
      <c r="T516" s="2" t="s">
        <v>333</v>
      </c>
      <c r="U516" s="2" t="s">
        <v>41</v>
      </c>
      <c r="V516" s="2" t="s">
        <v>43</v>
      </c>
      <c r="W516" s="2" t="s">
        <v>43</v>
      </c>
      <c r="X516" s="2"/>
      <c r="Y516" s="4"/>
    </row>
    <row r="517" spans="1:25" hidden="1" x14ac:dyDescent="0.25">
      <c r="A517" s="2">
        <v>2014</v>
      </c>
      <c r="B517" s="2">
        <v>908</v>
      </c>
      <c r="C517" s="2" t="s">
        <v>2567</v>
      </c>
      <c r="D517" s="2" t="s">
        <v>2568</v>
      </c>
      <c r="E517" s="2" t="s">
        <v>2569</v>
      </c>
      <c r="F517" s="2" t="s">
        <v>2570</v>
      </c>
      <c r="G517" s="2" t="s">
        <v>2571</v>
      </c>
      <c r="H517" s="2"/>
      <c r="I517" s="2" t="s">
        <v>815</v>
      </c>
      <c r="J517" s="2" t="s">
        <v>340</v>
      </c>
      <c r="K517" s="2" t="s">
        <v>2572</v>
      </c>
      <c r="L517" s="3">
        <v>41835</v>
      </c>
      <c r="M517" s="2" t="s">
        <v>2755</v>
      </c>
      <c r="N517" s="2" t="s">
        <v>2176</v>
      </c>
      <c r="O517" s="2" t="s">
        <v>2756</v>
      </c>
      <c r="P517" s="2" t="s">
        <v>859</v>
      </c>
      <c r="Q517" s="2" t="s">
        <v>2757</v>
      </c>
      <c r="R517" s="2" t="s">
        <v>2758</v>
      </c>
      <c r="S517" s="2" t="s">
        <v>332</v>
      </c>
      <c r="T517" s="2" t="s">
        <v>333</v>
      </c>
      <c r="U517" s="2" t="s">
        <v>336</v>
      </c>
      <c r="V517" s="2" t="s">
        <v>42</v>
      </c>
      <c r="W517" s="2" t="s">
        <v>43</v>
      </c>
      <c r="X517" s="2"/>
      <c r="Y517" s="4"/>
    </row>
    <row r="518" spans="1:25" x14ac:dyDescent="0.25">
      <c r="A518" s="2">
        <v>2014</v>
      </c>
      <c r="B518" s="2">
        <v>912</v>
      </c>
      <c r="C518" s="2" t="s">
        <v>1641</v>
      </c>
      <c r="D518" s="2" t="s">
        <v>1642</v>
      </c>
      <c r="E518" s="2" t="s">
        <v>1643</v>
      </c>
      <c r="F518" s="2" t="s">
        <v>868</v>
      </c>
      <c r="G518" s="2" t="s">
        <v>869</v>
      </c>
      <c r="H518" s="2"/>
      <c r="I518" s="2" t="s">
        <v>393</v>
      </c>
      <c r="J518" s="2" t="s">
        <v>347</v>
      </c>
      <c r="K518" s="2" t="s">
        <v>1681</v>
      </c>
      <c r="L518" s="3">
        <v>41680</v>
      </c>
      <c r="M518" s="2" t="s">
        <v>1645</v>
      </c>
      <c r="N518" s="2" t="s">
        <v>2475</v>
      </c>
      <c r="O518" s="2" t="s">
        <v>1664</v>
      </c>
      <c r="P518" s="2" t="s">
        <v>2699</v>
      </c>
      <c r="Q518" s="2" t="s">
        <v>1708</v>
      </c>
      <c r="R518" s="2" t="s">
        <v>2759</v>
      </c>
      <c r="S518" s="2" t="s">
        <v>332</v>
      </c>
      <c r="T518" s="2" t="s">
        <v>333</v>
      </c>
      <c r="U518" s="2" t="s">
        <v>41</v>
      </c>
      <c r="V518" s="2" t="s">
        <v>42</v>
      </c>
      <c r="W518" s="2" t="s">
        <v>43</v>
      </c>
      <c r="X518" s="2"/>
      <c r="Y518" s="4"/>
    </row>
    <row r="519" spans="1:25" x14ac:dyDescent="0.25">
      <c r="A519" s="2">
        <v>2014</v>
      </c>
      <c r="B519" s="2">
        <v>915</v>
      </c>
      <c r="C519" s="2" t="s">
        <v>1641</v>
      </c>
      <c r="D519" s="2" t="s">
        <v>1642</v>
      </c>
      <c r="E519" s="2" t="s">
        <v>1643</v>
      </c>
      <c r="F519" s="2" t="s">
        <v>868</v>
      </c>
      <c r="G519" s="2" t="s">
        <v>869</v>
      </c>
      <c r="H519" s="2"/>
      <c r="I519" s="2" t="s">
        <v>393</v>
      </c>
      <c r="J519" s="2" t="s">
        <v>347</v>
      </c>
      <c r="K519" s="2" t="s">
        <v>1681</v>
      </c>
      <c r="L519" s="3">
        <v>41681</v>
      </c>
      <c r="M519" s="2" t="s">
        <v>1645</v>
      </c>
      <c r="N519" s="2" t="s">
        <v>2475</v>
      </c>
      <c r="O519" s="2" t="s">
        <v>1664</v>
      </c>
      <c r="P519" s="2" t="s">
        <v>2699</v>
      </c>
      <c r="Q519" s="2" t="s">
        <v>1708</v>
      </c>
      <c r="R519" s="2" t="s">
        <v>2759</v>
      </c>
      <c r="S519" s="2" t="s">
        <v>332</v>
      </c>
      <c r="T519" s="2" t="s">
        <v>333</v>
      </c>
      <c r="U519" s="2" t="s">
        <v>41</v>
      </c>
      <c r="V519" s="2" t="s">
        <v>42</v>
      </c>
      <c r="W519" s="2" t="s">
        <v>43</v>
      </c>
      <c r="X519" s="2"/>
      <c r="Y519" s="4"/>
    </row>
    <row r="520" spans="1:25" x14ac:dyDescent="0.25">
      <c r="A520" s="2">
        <v>2014</v>
      </c>
      <c r="B520" s="2">
        <v>918</v>
      </c>
      <c r="C520" s="2" t="s">
        <v>1641</v>
      </c>
      <c r="D520" s="2" t="s">
        <v>1642</v>
      </c>
      <c r="E520" s="2" t="s">
        <v>1643</v>
      </c>
      <c r="F520" s="2" t="s">
        <v>868</v>
      </c>
      <c r="G520" s="2" t="s">
        <v>869</v>
      </c>
      <c r="H520" s="2"/>
      <c r="I520" s="2" t="s">
        <v>393</v>
      </c>
      <c r="J520" s="2" t="s">
        <v>347</v>
      </c>
      <c r="K520" s="2" t="s">
        <v>1681</v>
      </c>
      <c r="L520" s="3">
        <v>41682</v>
      </c>
      <c r="M520" s="2" t="s">
        <v>1645</v>
      </c>
      <c r="N520" s="2" t="s">
        <v>2475</v>
      </c>
      <c r="O520" s="2" t="s">
        <v>1664</v>
      </c>
      <c r="P520" s="2" t="s">
        <v>2699</v>
      </c>
      <c r="Q520" s="2" t="s">
        <v>1708</v>
      </c>
      <c r="R520" s="2" t="s">
        <v>2759</v>
      </c>
      <c r="S520" s="2" t="s">
        <v>332</v>
      </c>
      <c r="T520" s="2" t="s">
        <v>333</v>
      </c>
      <c r="U520" s="2" t="s">
        <v>41</v>
      </c>
      <c r="V520" s="2" t="s">
        <v>42</v>
      </c>
      <c r="W520" s="2" t="s">
        <v>43</v>
      </c>
      <c r="X520" s="2"/>
      <c r="Y520" s="4"/>
    </row>
    <row r="521" spans="1:25" x14ac:dyDescent="0.25">
      <c r="A521" s="2">
        <v>2014</v>
      </c>
      <c r="B521" s="2">
        <v>926</v>
      </c>
      <c r="C521" s="2" t="s">
        <v>1641</v>
      </c>
      <c r="D521" s="2" t="s">
        <v>1642</v>
      </c>
      <c r="E521" s="2" t="s">
        <v>1643</v>
      </c>
      <c r="F521" s="2" t="s">
        <v>868</v>
      </c>
      <c r="G521" s="2" t="s">
        <v>869</v>
      </c>
      <c r="H521" s="2"/>
      <c r="I521" s="2" t="s">
        <v>393</v>
      </c>
      <c r="J521" s="2" t="s">
        <v>340</v>
      </c>
      <c r="K521" s="2" t="s">
        <v>1644</v>
      </c>
      <c r="L521" s="3">
        <v>41680</v>
      </c>
      <c r="M521" s="2" t="s">
        <v>1645</v>
      </c>
      <c r="N521" s="2" t="s">
        <v>2475</v>
      </c>
      <c r="O521" s="2" t="s">
        <v>1664</v>
      </c>
      <c r="P521" s="2" t="s">
        <v>2699</v>
      </c>
      <c r="Q521" s="2" t="s">
        <v>2502</v>
      </c>
      <c r="R521" s="2" t="s">
        <v>2760</v>
      </c>
      <c r="S521" s="2" t="s">
        <v>332</v>
      </c>
      <c r="T521" s="2" t="s">
        <v>333</v>
      </c>
      <c r="U521" s="2" t="s">
        <v>41</v>
      </c>
      <c r="V521" s="2" t="s">
        <v>42</v>
      </c>
      <c r="W521" s="2" t="s">
        <v>43</v>
      </c>
      <c r="X521" s="2"/>
      <c r="Y521" s="4"/>
    </row>
    <row r="522" spans="1:25" x14ac:dyDescent="0.25">
      <c r="A522" s="2">
        <v>2014</v>
      </c>
      <c r="B522" s="2">
        <v>929</v>
      </c>
      <c r="C522" s="2" t="s">
        <v>1641</v>
      </c>
      <c r="D522" s="2" t="s">
        <v>1642</v>
      </c>
      <c r="E522" s="2" t="s">
        <v>1643</v>
      </c>
      <c r="F522" s="2" t="s">
        <v>868</v>
      </c>
      <c r="G522" s="2" t="s">
        <v>869</v>
      </c>
      <c r="H522" s="2"/>
      <c r="I522" s="2" t="s">
        <v>393</v>
      </c>
      <c r="J522" s="2" t="s">
        <v>340</v>
      </c>
      <c r="K522" s="2" t="s">
        <v>1644</v>
      </c>
      <c r="L522" s="3">
        <v>41681</v>
      </c>
      <c r="M522" s="2" t="s">
        <v>1645</v>
      </c>
      <c r="N522" s="2" t="s">
        <v>2475</v>
      </c>
      <c r="O522" s="2" t="s">
        <v>1664</v>
      </c>
      <c r="P522" s="2" t="s">
        <v>2699</v>
      </c>
      <c r="Q522" s="2" t="s">
        <v>2502</v>
      </c>
      <c r="R522" s="2" t="s">
        <v>2760</v>
      </c>
      <c r="S522" s="2" t="s">
        <v>332</v>
      </c>
      <c r="T522" s="2" t="s">
        <v>333</v>
      </c>
      <c r="U522" s="2" t="s">
        <v>41</v>
      </c>
      <c r="V522" s="2" t="s">
        <v>42</v>
      </c>
      <c r="W522" s="2" t="s">
        <v>43</v>
      </c>
      <c r="X522" s="2"/>
      <c r="Y522" s="4"/>
    </row>
    <row r="523" spans="1:25" x14ac:dyDescent="0.25">
      <c r="A523" s="2">
        <v>2014</v>
      </c>
      <c r="B523" s="2">
        <v>931</v>
      </c>
      <c r="C523" s="2" t="s">
        <v>1641</v>
      </c>
      <c r="D523" s="2" t="s">
        <v>1642</v>
      </c>
      <c r="E523" s="2" t="s">
        <v>1643</v>
      </c>
      <c r="F523" s="2" t="s">
        <v>868</v>
      </c>
      <c r="G523" s="2" t="s">
        <v>869</v>
      </c>
      <c r="H523" s="2"/>
      <c r="I523" s="2" t="s">
        <v>393</v>
      </c>
      <c r="J523" s="2" t="s">
        <v>340</v>
      </c>
      <c r="K523" s="2" t="s">
        <v>1644</v>
      </c>
      <c r="L523" s="3">
        <v>41682</v>
      </c>
      <c r="M523" s="2" t="s">
        <v>1645</v>
      </c>
      <c r="N523" s="2" t="s">
        <v>2475</v>
      </c>
      <c r="O523" s="2" t="s">
        <v>1664</v>
      </c>
      <c r="P523" s="2" t="s">
        <v>2699</v>
      </c>
      <c r="Q523" s="2" t="s">
        <v>2502</v>
      </c>
      <c r="R523" s="2" t="s">
        <v>2760</v>
      </c>
      <c r="S523" s="2" t="s">
        <v>332</v>
      </c>
      <c r="T523" s="2" t="s">
        <v>333</v>
      </c>
      <c r="U523" s="2" t="s">
        <v>41</v>
      </c>
      <c r="V523" s="2" t="s">
        <v>42</v>
      </c>
      <c r="W523" s="2" t="s">
        <v>43</v>
      </c>
      <c r="X523" s="2"/>
      <c r="Y523" s="4"/>
    </row>
    <row r="524" spans="1:25" hidden="1" x14ac:dyDescent="0.25">
      <c r="A524" s="2">
        <v>2016</v>
      </c>
      <c r="B524" s="2">
        <v>1596</v>
      </c>
      <c r="C524" s="2" t="s">
        <v>1067</v>
      </c>
      <c r="D524" s="2" t="s">
        <v>1068</v>
      </c>
      <c r="E524" s="2" t="s">
        <v>1069</v>
      </c>
      <c r="F524" s="2" t="s">
        <v>1015</v>
      </c>
      <c r="G524" s="2" t="s">
        <v>1070</v>
      </c>
      <c r="H524" s="2" t="s">
        <v>1071</v>
      </c>
      <c r="I524" s="2" t="s">
        <v>405</v>
      </c>
      <c r="J524" s="2" t="s">
        <v>59</v>
      </c>
      <c r="K524" s="2" t="s">
        <v>4402</v>
      </c>
      <c r="L524" s="3">
        <v>42451</v>
      </c>
      <c r="M524" s="2" t="s">
        <v>2902</v>
      </c>
      <c r="N524" s="2" t="s">
        <v>753</v>
      </c>
      <c r="O524" s="2" t="s">
        <v>2903</v>
      </c>
      <c r="P524" s="2" t="s">
        <v>3660</v>
      </c>
      <c r="Q524" s="2" t="s">
        <v>4403</v>
      </c>
      <c r="R524" s="2" t="s">
        <v>4404</v>
      </c>
      <c r="S524" s="2" t="s">
        <v>332</v>
      </c>
      <c r="T524" s="2" t="s">
        <v>333</v>
      </c>
      <c r="U524" s="2" t="s">
        <v>3332</v>
      </c>
      <c r="V524" s="2" t="s">
        <v>43</v>
      </c>
      <c r="W524" s="2" t="s">
        <v>42</v>
      </c>
      <c r="X524" s="2"/>
      <c r="Y524" s="4"/>
    </row>
    <row r="525" spans="1:25" hidden="1" x14ac:dyDescent="0.25">
      <c r="A525" s="2">
        <v>2016</v>
      </c>
      <c r="B525" s="2">
        <v>1598</v>
      </c>
      <c r="C525" s="2" t="s">
        <v>3728</v>
      </c>
      <c r="D525" s="2" t="s">
        <v>3729</v>
      </c>
      <c r="E525" s="2" t="s">
        <v>3730</v>
      </c>
      <c r="F525" s="2" t="s">
        <v>3334</v>
      </c>
      <c r="G525" s="2" t="s">
        <v>3335</v>
      </c>
      <c r="H525" s="2"/>
      <c r="I525" s="2" t="s">
        <v>141</v>
      </c>
      <c r="J525" s="2" t="s">
        <v>59</v>
      </c>
      <c r="K525" s="2" t="s">
        <v>3731</v>
      </c>
      <c r="L525" s="3">
        <v>42451</v>
      </c>
      <c r="M525" s="2" t="s">
        <v>303</v>
      </c>
      <c r="N525" s="2" t="s">
        <v>442</v>
      </c>
      <c r="O525" s="2" t="s">
        <v>3732</v>
      </c>
      <c r="P525" s="2" t="s">
        <v>4405</v>
      </c>
      <c r="Q525" s="2" t="s">
        <v>3734</v>
      </c>
      <c r="R525" s="2" t="s">
        <v>4406</v>
      </c>
      <c r="S525" s="2" t="s">
        <v>332</v>
      </c>
      <c r="T525" s="2" t="s">
        <v>333</v>
      </c>
      <c r="U525" s="2" t="s">
        <v>3332</v>
      </c>
      <c r="V525" s="2" t="s">
        <v>43</v>
      </c>
      <c r="W525" s="2" t="s">
        <v>42</v>
      </c>
      <c r="X525" s="2" t="s">
        <v>3736</v>
      </c>
      <c r="Y525" s="4"/>
    </row>
    <row r="526" spans="1:25" x14ac:dyDescent="0.25">
      <c r="A526" s="2">
        <v>2013</v>
      </c>
      <c r="B526" s="2">
        <v>669</v>
      </c>
      <c r="C526" s="2" t="s">
        <v>873</v>
      </c>
      <c r="D526" s="2" t="s">
        <v>874</v>
      </c>
      <c r="E526" s="2" t="s">
        <v>875</v>
      </c>
      <c r="F526" s="2" t="s">
        <v>876</v>
      </c>
      <c r="G526" s="2" t="s">
        <v>877</v>
      </c>
      <c r="H526" s="2"/>
      <c r="I526" s="2" t="s">
        <v>409</v>
      </c>
      <c r="J526" s="2" t="s">
        <v>313</v>
      </c>
      <c r="K526" s="2" t="s">
        <v>1097</v>
      </c>
      <c r="L526" s="3">
        <v>41436</v>
      </c>
      <c r="M526" s="2" t="s">
        <v>1809</v>
      </c>
      <c r="N526" s="2" t="s">
        <v>799</v>
      </c>
      <c r="O526" s="2" t="s">
        <v>1814</v>
      </c>
      <c r="P526" s="2" t="s">
        <v>1815</v>
      </c>
      <c r="Q526" s="2" t="s">
        <v>1816</v>
      </c>
      <c r="R526" s="2" t="s">
        <v>1817</v>
      </c>
      <c r="S526" s="2" t="s">
        <v>332</v>
      </c>
      <c r="T526" s="2" t="s">
        <v>333</v>
      </c>
      <c r="U526" s="2" t="s">
        <v>41</v>
      </c>
      <c r="V526" s="2" t="s">
        <v>42</v>
      </c>
      <c r="W526" s="2" t="s">
        <v>43</v>
      </c>
      <c r="X526" s="2"/>
      <c r="Y526" s="4"/>
    </row>
    <row r="527" spans="1:25" x14ac:dyDescent="0.25">
      <c r="A527" s="2">
        <v>2014</v>
      </c>
      <c r="B527" s="2">
        <v>988</v>
      </c>
      <c r="C527" s="2" t="s">
        <v>1641</v>
      </c>
      <c r="D527" s="2" t="s">
        <v>1642</v>
      </c>
      <c r="E527" s="2" t="s">
        <v>1643</v>
      </c>
      <c r="F527" s="2" t="s">
        <v>868</v>
      </c>
      <c r="G527" s="2" t="s">
        <v>869</v>
      </c>
      <c r="H527" s="2"/>
      <c r="I527" s="2" t="s">
        <v>393</v>
      </c>
      <c r="J527" s="2" t="s">
        <v>206</v>
      </c>
      <c r="K527" s="2" t="s">
        <v>1705</v>
      </c>
      <c r="L527" s="3">
        <v>41680</v>
      </c>
      <c r="M527" s="2" t="s">
        <v>1645</v>
      </c>
      <c r="N527" s="2" t="s">
        <v>2475</v>
      </c>
      <c r="O527" s="2" t="s">
        <v>1664</v>
      </c>
      <c r="P527" s="2" t="s">
        <v>2761</v>
      </c>
      <c r="Q527" s="2" t="s">
        <v>2481</v>
      </c>
      <c r="R527" s="2" t="s">
        <v>2762</v>
      </c>
      <c r="S527" s="2" t="s">
        <v>332</v>
      </c>
      <c r="T527" s="2" t="s">
        <v>333</v>
      </c>
      <c r="U527" s="2" t="s">
        <v>41</v>
      </c>
      <c r="V527" s="2" t="s">
        <v>42</v>
      </c>
      <c r="W527" s="2" t="s">
        <v>43</v>
      </c>
      <c r="X527" s="2"/>
      <c r="Y527" s="4"/>
    </row>
    <row r="528" spans="1:25" x14ac:dyDescent="0.25">
      <c r="A528" s="2">
        <v>2014</v>
      </c>
      <c r="B528" s="2">
        <v>991</v>
      </c>
      <c r="C528" s="2" t="s">
        <v>1641</v>
      </c>
      <c r="D528" s="2" t="s">
        <v>1642</v>
      </c>
      <c r="E528" s="2" t="s">
        <v>1643</v>
      </c>
      <c r="F528" s="2" t="s">
        <v>868</v>
      </c>
      <c r="G528" s="2" t="s">
        <v>869</v>
      </c>
      <c r="H528" s="2"/>
      <c r="I528" s="2" t="s">
        <v>393</v>
      </c>
      <c r="J528" s="2" t="s">
        <v>206</v>
      </c>
      <c r="K528" s="2" t="s">
        <v>1705</v>
      </c>
      <c r="L528" s="3">
        <v>41681</v>
      </c>
      <c r="M528" s="2" t="s">
        <v>1645</v>
      </c>
      <c r="N528" s="2" t="s">
        <v>2475</v>
      </c>
      <c r="O528" s="2" t="s">
        <v>1664</v>
      </c>
      <c r="P528" s="2" t="s">
        <v>2761</v>
      </c>
      <c r="Q528" s="2" t="s">
        <v>2481</v>
      </c>
      <c r="R528" s="2" t="s">
        <v>2762</v>
      </c>
      <c r="S528" s="2" t="s">
        <v>332</v>
      </c>
      <c r="T528" s="2" t="s">
        <v>333</v>
      </c>
      <c r="U528" s="2" t="s">
        <v>41</v>
      </c>
      <c r="V528" s="2" t="s">
        <v>42</v>
      </c>
      <c r="W528" s="2" t="s">
        <v>43</v>
      </c>
      <c r="X528" s="2"/>
      <c r="Y528" s="4"/>
    </row>
    <row r="529" spans="1:25" x14ac:dyDescent="0.25">
      <c r="A529" s="2">
        <v>2014</v>
      </c>
      <c r="B529" s="2">
        <v>995</v>
      </c>
      <c r="C529" s="2" t="s">
        <v>1641</v>
      </c>
      <c r="D529" s="2" t="s">
        <v>1642</v>
      </c>
      <c r="E529" s="2" t="s">
        <v>1643</v>
      </c>
      <c r="F529" s="2" t="s">
        <v>868</v>
      </c>
      <c r="G529" s="2" t="s">
        <v>869</v>
      </c>
      <c r="H529" s="2"/>
      <c r="I529" s="2" t="s">
        <v>393</v>
      </c>
      <c r="J529" s="2" t="s">
        <v>206</v>
      </c>
      <c r="K529" s="2" t="s">
        <v>1705</v>
      </c>
      <c r="L529" s="3">
        <v>41682</v>
      </c>
      <c r="M529" s="2" t="s">
        <v>1645</v>
      </c>
      <c r="N529" s="2" t="s">
        <v>2475</v>
      </c>
      <c r="O529" s="2" t="s">
        <v>1664</v>
      </c>
      <c r="P529" s="2" t="s">
        <v>2761</v>
      </c>
      <c r="Q529" s="2" t="s">
        <v>2481</v>
      </c>
      <c r="R529" s="2" t="s">
        <v>2762</v>
      </c>
      <c r="S529" s="2" t="s">
        <v>332</v>
      </c>
      <c r="T529" s="2" t="s">
        <v>333</v>
      </c>
      <c r="U529" s="2" t="s">
        <v>41</v>
      </c>
      <c r="V529" s="2" t="s">
        <v>42</v>
      </c>
      <c r="W529" s="2" t="s">
        <v>43</v>
      </c>
      <c r="X529" s="2"/>
      <c r="Y529" s="4"/>
    </row>
    <row r="530" spans="1:25" hidden="1" x14ac:dyDescent="0.25">
      <c r="A530" s="2">
        <v>2015</v>
      </c>
      <c r="B530" s="2">
        <v>802</v>
      </c>
      <c r="C530" s="2" t="s">
        <v>1067</v>
      </c>
      <c r="D530" s="2" t="s">
        <v>1068</v>
      </c>
      <c r="E530" s="2" t="s">
        <v>1069</v>
      </c>
      <c r="F530" s="2" t="s">
        <v>1015</v>
      </c>
      <c r="G530" s="2" t="s">
        <v>1070</v>
      </c>
      <c r="H530" s="2" t="s">
        <v>1071</v>
      </c>
      <c r="I530" s="2" t="s">
        <v>405</v>
      </c>
      <c r="J530" s="2" t="s">
        <v>59</v>
      </c>
      <c r="K530" s="2" t="s">
        <v>2901</v>
      </c>
      <c r="L530" s="3">
        <v>42100</v>
      </c>
      <c r="M530" s="2" t="s">
        <v>2902</v>
      </c>
      <c r="N530" s="2" t="s">
        <v>753</v>
      </c>
      <c r="O530" s="2" t="s">
        <v>2903</v>
      </c>
      <c r="P530" s="2" t="s">
        <v>3660</v>
      </c>
      <c r="Q530" s="2" t="s">
        <v>3661</v>
      </c>
      <c r="R530" s="2" t="s">
        <v>3662</v>
      </c>
      <c r="S530" s="2" t="s">
        <v>332</v>
      </c>
      <c r="T530" s="2" t="s">
        <v>333</v>
      </c>
      <c r="U530" s="2" t="s">
        <v>3332</v>
      </c>
      <c r="V530" s="2" t="s">
        <v>42</v>
      </c>
      <c r="W530" s="2" t="s">
        <v>43</v>
      </c>
      <c r="X530" s="2"/>
      <c r="Y530" s="4"/>
    </row>
    <row r="531" spans="1:25" hidden="1" x14ac:dyDescent="0.25">
      <c r="A531" s="2">
        <v>2016</v>
      </c>
      <c r="B531" s="2">
        <v>1605</v>
      </c>
      <c r="C531" s="2" t="s">
        <v>1376</v>
      </c>
      <c r="D531" s="2" t="s">
        <v>1377</v>
      </c>
      <c r="E531" s="2" t="s">
        <v>1378</v>
      </c>
      <c r="F531" s="2" t="s">
        <v>1379</v>
      </c>
      <c r="G531" s="2" t="s">
        <v>1380</v>
      </c>
      <c r="H531" s="2"/>
      <c r="I531" s="2" t="s">
        <v>1381</v>
      </c>
      <c r="J531" s="2" t="s">
        <v>84</v>
      </c>
      <c r="K531" s="2" t="s">
        <v>1382</v>
      </c>
      <c r="L531" s="3">
        <v>42509</v>
      </c>
      <c r="M531" s="2" t="s">
        <v>1383</v>
      </c>
      <c r="N531" s="2" t="s">
        <v>4373</v>
      </c>
      <c r="O531" s="2" t="s">
        <v>4374</v>
      </c>
      <c r="P531" s="2" t="s">
        <v>1357</v>
      </c>
      <c r="Q531" s="2" t="s">
        <v>4375</v>
      </c>
      <c r="R531" s="2" t="s">
        <v>4408</v>
      </c>
      <c r="S531" s="2" t="s">
        <v>332</v>
      </c>
      <c r="T531" s="2" t="s">
        <v>333</v>
      </c>
      <c r="U531" s="2" t="s">
        <v>3332</v>
      </c>
      <c r="V531" s="2" t="s">
        <v>43</v>
      </c>
      <c r="W531" s="2" t="s">
        <v>42</v>
      </c>
      <c r="X531" s="2"/>
      <c r="Y531" s="4"/>
    </row>
    <row r="532" spans="1:25" hidden="1" x14ac:dyDescent="0.25">
      <c r="A532" s="2">
        <v>2014</v>
      </c>
      <c r="B532" s="2">
        <v>1025</v>
      </c>
      <c r="C532" s="2" t="s">
        <v>2777</v>
      </c>
      <c r="D532" s="2" t="s">
        <v>2778</v>
      </c>
      <c r="E532" s="2" t="s">
        <v>2779</v>
      </c>
      <c r="F532" s="2" t="s">
        <v>2780</v>
      </c>
      <c r="G532" s="2" t="s">
        <v>1968</v>
      </c>
      <c r="H532" s="2"/>
      <c r="I532" s="2" t="s">
        <v>488</v>
      </c>
      <c r="J532" s="2" t="s">
        <v>111</v>
      </c>
      <c r="K532" s="2" t="s">
        <v>2781</v>
      </c>
      <c r="L532" s="3">
        <v>41702</v>
      </c>
      <c r="M532" s="2" t="s">
        <v>71</v>
      </c>
      <c r="N532" s="2" t="s">
        <v>916</v>
      </c>
      <c r="O532" s="2" t="s">
        <v>2782</v>
      </c>
      <c r="P532" s="2" t="s">
        <v>2783</v>
      </c>
      <c r="Q532" s="2" t="s">
        <v>2784</v>
      </c>
      <c r="R532" s="2" t="s">
        <v>2785</v>
      </c>
      <c r="S532" s="2" t="s">
        <v>332</v>
      </c>
      <c r="T532" s="2" t="s">
        <v>333</v>
      </c>
      <c r="U532" s="2" t="s">
        <v>41</v>
      </c>
      <c r="V532" s="2" t="s">
        <v>42</v>
      </c>
      <c r="W532" s="2" t="s">
        <v>43</v>
      </c>
      <c r="X532" s="2" t="s">
        <v>2786</v>
      </c>
      <c r="Y532" s="4"/>
    </row>
    <row r="533" spans="1:25" hidden="1" x14ac:dyDescent="0.25">
      <c r="A533" s="2">
        <v>2014</v>
      </c>
      <c r="B533" s="2">
        <v>1029</v>
      </c>
      <c r="C533" s="2" t="s">
        <v>2637</v>
      </c>
      <c r="D533" s="2" t="s">
        <v>2638</v>
      </c>
      <c r="E533" s="2" t="s">
        <v>1758</v>
      </c>
      <c r="F533" s="2" t="s">
        <v>2639</v>
      </c>
      <c r="G533" s="2" t="s">
        <v>2640</v>
      </c>
      <c r="H533" s="2"/>
      <c r="I533" s="2" t="s">
        <v>393</v>
      </c>
      <c r="J533" s="2" t="s">
        <v>31</v>
      </c>
      <c r="K533" s="2" t="s">
        <v>1748</v>
      </c>
      <c r="L533" s="3">
        <v>41736</v>
      </c>
      <c r="M533" s="2" t="s">
        <v>1355</v>
      </c>
      <c r="N533" s="2" t="s">
        <v>1231</v>
      </c>
      <c r="O533" s="2" t="s">
        <v>2200</v>
      </c>
      <c r="P533" s="2" t="s">
        <v>1619</v>
      </c>
      <c r="Q533" s="2" t="s">
        <v>2641</v>
      </c>
      <c r="R533" s="2" t="s">
        <v>2787</v>
      </c>
      <c r="S533" s="2" t="s">
        <v>332</v>
      </c>
      <c r="T533" s="2" t="s">
        <v>333</v>
      </c>
      <c r="U533" s="2" t="s">
        <v>41</v>
      </c>
      <c r="V533" s="2" t="s">
        <v>42</v>
      </c>
      <c r="W533" s="2" t="s">
        <v>43</v>
      </c>
      <c r="X533" s="2" t="s">
        <v>2643</v>
      </c>
      <c r="Y533" s="4"/>
    </row>
    <row r="534" spans="1:25" hidden="1" x14ac:dyDescent="0.25">
      <c r="A534" s="2">
        <v>2013</v>
      </c>
      <c r="B534" s="2">
        <v>1153</v>
      </c>
      <c r="C534" s="2" t="s">
        <v>1885</v>
      </c>
      <c r="D534" s="2" t="s">
        <v>1886</v>
      </c>
      <c r="E534" s="2" t="s">
        <v>1887</v>
      </c>
      <c r="F534" s="2" t="s">
        <v>1888</v>
      </c>
      <c r="G534" s="2" t="s">
        <v>1889</v>
      </c>
      <c r="H534" s="2"/>
      <c r="I534" s="2" t="s">
        <v>484</v>
      </c>
      <c r="J534" s="2" t="s">
        <v>111</v>
      </c>
      <c r="K534" s="2" t="s">
        <v>1890</v>
      </c>
      <c r="L534" s="3">
        <v>41593</v>
      </c>
      <c r="M534" s="2" t="s">
        <v>1891</v>
      </c>
      <c r="N534" s="2" t="s">
        <v>1892</v>
      </c>
      <c r="O534" s="2" t="s">
        <v>1893</v>
      </c>
      <c r="P534" s="2" t="s">
        <v>1901</v>
      </c>
      <c r="Q534" s="2" t="s">
        <v>1937</v>
      </c>
      <c r="R534" s="2" t="s">
        <v>1938</v>
      </c>
      <c r="S534" s="2" t="s">
        <v>332</v>
      </c>
      <c r="T534" s="2" t="s">
        <v>333</v>
      </c>
      <c r="U534" s="2" t="s">
        <v>41</v>
      </c>
      <c r="V534" s="2" t="s">
        <v>42</v>
      </c>
      <c r="W534" s="2" t="s">
        <v>43</v>
      </c>
      <c r="X534" s="2" t="s">
        <v>1897</v>
      </c>
      <c r="Y534" s="4"/>
    </row>
    <row r="535" spans="1:25" x14ac:dyDescent="0.25">
      <c r="A535" s="2">
        <v>2014</v>
      </c>
      <c r="B535" s="2">
        <v>1042</v>
      </c>
      <c r="C535" s="2" t="s">
        <v>1641</v>
      </c>
      <c r="D535" s="2" t="s">
        <v>1642</v>
      </c>
      <c r="E535" s="2" t="s">
        <v>1643</v>
      </c>
      <c r="F535" s="2" t="s">
        <v>868</v>
      </c>
      <c r="G535" s="2" t="s">
        <v>869</v>
      </c>
      <c r="H535" s="2"/>
      <c r="I535" s="2" t="s">
        <v>393</v>
      </c>
      <c r="J535" s="2" t="s">
        <v>293</v>
      </c>
      <c r="K535" s="2" t="s">
        <v>1674</v>
      </c>
      <c r="L535" s="3">
        <v>41680</v>
      </c>
      <c r="M535" s="2" t="s">
        <v>1645</v>
      </c>
      <c r="N535" s="2" t="s">
        <v>2475</v>
      </c>
      <c r="O535" s="2" t="s">
        <v>1664</v>
      </c>
      <c r="P535" s="2" t="s">
        <v>2699</v>
      </c>
      <c r="Q535" s="2" t="s">
        <v>2495</v>
      </c>
      <c r="R535" s="2" t="s">
        <v>2788</v>
      </c>
      <c r="S535" s="2" t="s">
        <v>332</v>
      </c>
      <c r="T535" s="2" t="s">
        <v>333</v>
      </c>
      <c r="U535" s="2" t="s">
        <v>41</v>
      </c>
      <c r="V535" s="2" t="s">
        <v>42</v>
      </c>
      <c r="W535" s="2" t="s">
        <v>43</v>
      </c>
      <c r="X535" s="2"/>
      <c r="Y535" s="4"/>
    </row>
    <row r="536" spans="1:25" x14ac:dyDescent="0.25">
      <c r="A536" s="2">
        <v>2014</v>
      </c>
      <c r="B536" s="2">
        <v>1046</v>
      </c>
      <c r="C536" s="2" t="s">
        <v>1641</v>
      </c>
      <c r="D536" s="2" t="s">
        <v>1642</v>
      </c>
      <c r="E536" s="2" t="s">
        <v>1643</v>
      </c>
      <c r="F536" s="2" t="s">
        <v>868</v>
      </c>
      <c r="G536" s="2" t="s">
        <v>869</v>
      </c>
      <c r="H536" s="2"/>
      <c r="I536" s="2" t="s">
        <v>393</v>
      </c>
      <c r="J536" s="2" t="s">
        <v>293</v>
      </c>
      <c r="K536" s="2" t="s">
        <v>1674</v>
      </c>
      <c r="L536" s="3">
        <v>41681</v>
      </c>
      <c r="M536" s="2" t="s">
        <v>1645</v>
      </c>
      <c r="N536" s="2" t="s">
        <v>2475</v>
      </c>
      <c r="O536" s="2" t="s">
        <v>1664</v>
      </c>
      <c r="P536" s="2" t="s">
        <v>2699</v>
      </c>
      <c r="Q536" s="2" t="s">
        <v>2495</v>
      </c>
      <c r="R536" s="2" t="s">
        <v>2788</v>
      </c>
      <c r="S536" s="2" t="s">
        <v>332</v>
      </c>
      <c r="T536" s="2" t="s">
        <v>333</v>
      </c>
      <c r="U536" s="2" t="s">
        <v>41</v>
      </c>
      <c r="V536" s="2" t="s">
        <v>42</v>
      </c>
      <c r="W536" s="2" t="s">
        <v>43</v>
      </c>
      <c r="X536" s="2"/>
      <c r="Y536" s="4"/>
    </row>
    <row r="537" spans="1:25" x14ac:dyDescent="0.25">
      <c r="A537" s="2">
        <v>2014</v>
      </c>
      <c r="B537" s="2">
        <v>1055</v>
      </c>
      <c r="C537" s="2" t="s">
        <v>1641</v>
      </c>
      <c r="D537" s="2" t="s">
        <v>1642</v>
      </c>
      <c r="E537" s="2" t="s">
        <v>1643</v>
      </c>
      <c r="F537" s="2" t="s">
        <v>868</v>
      </c>
      <c r="G537" s="2" t="s">
        <v>869</v>
      </c>
      <c r="H537" s="2"/>
      <c r="I537" s="2" t="s">
        <v>393</v>
      </c>
      <c r="J537" s="2" t="s">
        <v>293</v>
      </c>
      <c r="K537" s="2" t="s">
        <v>1674</v>
      </c>
      <c r="L537" s="3">
        <v>41682</v>
      </c>
      <c r="M537" s="2" t="s">
        <v>1645</v>
      </c>
      <c r="N537" s="2" t="s">
        <v>2475</v>
      </c>
      <c r="O537" s="2" t="s">
        <v>1664</v>
      </c>
      <c r="P537" s="2" t="s">
        <v>2699</v>
      </c>
      <c r="Q537" s="2" t="s">
        <v>2495</v>
      </c>
      <c r="R537" s="2" t="s">
        <v>2788</v>
      </c>
      <c r="S537" s="2" t="s">
        <v>332</v>
      </c>
      <c r="T537" s="2" t="s">
        <v>333</v>
      </c>
      <c r="U537" s="2" t="s">
        <v>41</v>
      </c>
      <c r="V537" s="2" t="s">
        <v>42</v>
      </c>
      <c r="W537" s="2" t="s">
        <v>43</v>
      </c>
      <c r="X537" s="2"/>
      <c r="Y537" s="4"/>
    </row>
    <row r="538" spans="1:25" x14ac:dyDescent="0.25">
      <c r="A538" s="2">
        <v>2012</v>
      </c>
      <c r="B538" s="2">
        <v>370</v>
      </c>
      <c r="C538" s="2" t="s">
        <v>1411</v>
      </c>
      <c r="D538" s="2" t="s">
        <v>1412</v>
      </c>
      <c r="E538" s="2" t="s">
        <v>1413</v>
      </c>
      <c r="F538" s="2" t="s">
        <v>625</v>
      </c>
      <c r="G538" s="2" t="s">
        <v>1414</v>
      </c>
      <c r="H538" s="2"/>
      <c r="I538" s="2" t="s">
        <v>409</v>
      </c>
      <c r="J538" s="2" t="s">
        <v>69</v>
      </c>
      <c r="K538" s="2" t="s">
        <v>1415</v>
      </c>
      <c r="L538" s="3">
        <v>41150</v>
      </c>
      <c r="M538" s="2" t="s">
        <v>1416</v>
      </c>
      <c r="N538" s="2" t="s">
        <v>753</v>
      </c>
      <c r="O538" s="2" t="s">
        <v>1127</v>
      </c>
      <c r="P538" s="2" t="s">
        <v>1421</v>
      </c>
      <c r="Q538" s="2" t="s">
        <v>1419</v>
      </c>
      <c r="R538" s="2" t="s">
        <v>1422</v>
      </c>
      <c r="S538" s="2" t="s">
        <v>332</v>
      </c>
      <c r="T538" s="2" t="s">
        <v>333</v>
      </c>
      <c r="U538" s="2" t="s">
        <v>41</v>
      </c>
      <c r="V538" s="2" t="s">
        <v>42</v>
      </c>
      <c r="W538" s="2" t="s">
        <v>43</v>
      </c>
      <c r="X538" s="2"/>
      <c r="Y538" s="4"/>
    </row>
    <row r="539" spans="1:25" hidden="1" x14ac:dyDescent="0.25">
      <c r="A539" s="2">
        <v>2015</v>
      </c>
      <c r="B539" s="2">
        <v>805</v>
      </c>
      <c r="C539" s="2" t="s">
        <v>3469</v>
      </c>
      <c r="D539" s="2" t="s">
        <v>3470</v>
      </c>
      <c r="E539" s="2" t="s">
        <v>3471</v>
      </c>
      <c r="F539" s="2" t="s">
        <v>868</v>
      </c>
      <c r="G539" s="2" t="s">
        <v>869</v>
      </c>
      <c r="H539" s="2"/>
      <c r="I539" s="2" t="s">
        <v>393</v>
      </c>
      <c r="J539" s="2" t="s">
        <v>31</v>
      </c>
      <c r="K539" s="2" t="s">
        <v>1748</v>
      </c>
      <c r="L539" s="3">
        <v>42122</v>
      </c>
      <c r="M539" s="2" t="s">
        <v>1355</v>
      </c>
      <c r="N539" s="2" t="s">
        <v>1613</v>
      </c>
      <c r="O539" s="2" t="s">
        <v>1356</v>
      </c>
      <c r="P539" s="2" t="s">
        <v>3663</v>
      </c>
      <c r="Q539" s="2" t="s">
        <v>3664</v>
      </c>
      <c r="R539" s="2" t="s">
        <v>3665</v>
      </c>
      <c r="S539" s="2" t="s">
        <v>332</v>
      </c>
      <c r="T539" s="2" t="s">
        <v>333</v>
      </c>
      <c r="U539" s="2" t="s">
        <v>3332</v>
      </c>
      <c r="V539" s="2" t="s">
        <v>42</v>
      </c>
      <c r="W539" s="2" t="s">
        <v>43</v>
      </c>
      <c r="X539" s="2"/>
      <c r="Y539" s="4"/>
    </row>
    <row r="540" spans="1:25" hidden="1" x14ac:dyDescent="0.25">
      <c r="A540" s="2">
        <v>2008</v>
      </c>
      <c r="B540" s="2">
        <v>404</v>
      </c>
      <c r="C540" s="2" t="s">
        <v>136</v>
      </c>
      <c r="D540" s="2" t="s">
        <v>137</v>
      </c>
      <c r="E540" s="2" t="s">
        <v>138</v>
      </c>
      <c r="F540" s="2" t="s">
        <v>139</v>
      </c>
      <c r="G540" s="2" t="s">
        <v>140</v>
      </c>
      <c r="H540" s="2"/>
      <c r="I540" s="2" t="s">
        <v>141</v>
      </c>
      <c r="J540" s="2" t="s">
        <v>84</v>
      </c>
      <c r="K540" s="2" t="s">
        <v>166</v>
      </c>
      <c r="L540" s="3">
        <v>39758</v>
      </c>
      <c r="M540" s="2" t="s">
        <v>71</v>
      </c>
      <c r="N540" s="2" t="s">
        <v>62</v>
      </c>
      <c r="O540" s="2" t="s">
        <v>132</v>
      </c>
      <c r="P540" s="2" t="s">
        <v>1006</v>
      </c>
      <c r="Q540" s="2" t="s">
        <v>1007</v>
      </c>
      <c r="R540" s="2" t="s">
        <v>1008</v>
      </c>
      <c r="S540" s="2" t="s">
        <v>332</v>
      </c>
      <c r="T540" s="2" t="s">
        <v>333</v>
      </c>
      <c r="U540" s="2" t="s">
        <v>41</v>
      </c>
      <c r="V540" s="2" t="s">
        <v>42</v>
      </c>
      <c r="W540" s="2" t="s">
        <v>43</v>
      </c>
      <c r="X540" s="2"/>
      <c r="Y540" s="4"/>
    </row>
    <row r="541" spans="1:25" x14ac:dyDescent="0.25">
      <c r="A541" s="2">
        <v>2014</v>
      </c>
      <c r="B541" s="2">
        <v>1242</v>
      </c>
      <c r="C541" s="2" t="s">
        <v>1641</v>
      </c>
      <c r="D541" s="2" t="s">
        <v>1642</v>
      </c>
      <c r="E541" s="2" t="s">
        <v>1643</v>
      </c>
      <c r="F541" s="2" t="s">
        <v>868</v>
      </c>
      <c r="G541" s="2" t="s">
        <v>869</v>
      </c>
      <c r="H541" s="2"/>
      <c r="I541" s="2" t="s">
        <v>393</v>
      </c>
      <c r="J541" s="2" t="s">
        <v>291</v>
      </c>
      <c r="K541" s="2" t="s">
        <v>1668</v>
      </c>
      <c r="L541" s="3">
        <v>41680</v>
      </c>
      <c r="M541" s="2" t="s">
        <v>1645</v>
      </c>
      <c r="N541" s="2" t="s">
        <v>2475</v>
      </c>
      <c r="O541" s="2" t="s">
        <v>1664</v>
      </c>
      <c r="P541" s="2" t="s">
        <v>2699</v>
      </c>
      <c r="Q541" s="2" t="s">
        <v>2490</v>
      </c>
      <c r="R541" s="2" t="s">
        <v>2835</v>
      </c>
      <c r="S541" s="2" t="s">
        <v>332</v>
      </c>
      <c r="T541" s="2" t="s">
        <v>333</v>
      </c>
      <c r="U541" s="2" t="s">
        <v>41</v>
      </c>
      <c r="V541" s="2" t="s">
        <v>42</v>
      </c>
      <c r="W541" s="2" t="s">
        <v>43</v>
      </c>
      <c r="X541" s="2"/>
      <c r="Y541" s="4"/>
    </row>
    <row r="542" spans="1:25" x14ac:dyDescent="0.25">
      <c r="A542" s="2">
        <v>2014</v>
      </c>
      <c r="B542" s="2">
        <v>1404</v>
      </c>
      <c r="C542" s="2" t="s">
        <v>1641</v>
      </c>
      <c r="D542" s="2" t="s">
        <v>1642</v>
      </c>
      <c r="E542" s="2" t="s">
        <v>1643</v>
      </c>
      <c r="F542" s="2" t="s">
        <v>868</v>
      </c>
      <c r="G542" s="2" t="s">
        <v>869</v>
      </c>
      <c r="H542" s="2"/>
      <c r="I542" s="2" t="s">
        <v>393</v>
      </c>
      <c r="J542" s="2" t="s">
        <v>291</v>
      </c>
      <c r="K542" s="2" t="s">
        <v>1668</v>
      </c>
      <c r="L542" s="3">
        <v>41681</v>
      </c>
      <c r="M542" s="2" t="s">
        <v>1645</v>
      </c>
      <c r="N542" s="2" t="s">
        <v>2475</v>
      </c>
      <c r="O542" s="2" t="s">
        <v>1664</v>
      </c>
      <c r="P542" s="2" t="s">
        <v>2699</v>
      </c>
      <c r="Q542" s="2" t="s">
        <v>2490</v>
      </c>
      <c r="R542" s="2" t="s">
        <v>2835</v>
      </c>
      <c r="S542" s="2" t="s">
        <v>332</v>
      </c>
      <c r="T542" s="2" t="s">
        <v>333</v>
      </c>
      <c r="U542" s="2" t="s">
        <v>41</v>
      </c>
      <c r="V542" s="2" t="s">
        <v>42</v>
      </c>
      <c r="W542" s="2" t="s">
        <v>43</v>
      </c>
      <c r="X542" s="2"/>
      <c r="Y542" s="4"/>
    </row>
    <row r="543" spans="1:25" x14ac:dyDescent="0.25">
      <c r="A543" s="2">
        <v>2014</v>
      </c>
      <c r="B543" s="2">
        <v>1407</v>
      </c>
      <c r="C543" s="2" t="s">
        <v>1641</v>
      </c>
      <c r="D543" s="2" t="s">
        <v>1642</v>
      </c>
      <c r="E543" s="2" t="s">
        <v>1643</v>
      </c>
      <c r="F543" s="2" t="s">
        <v>868</v>
      </c>
      <c r="G543" s="2" t="s">
        <v>869</v>
      </c>
      <c r="H543" s="2"/>
      <c r="I543" s="2" t="s">
        <v>393</v>
      </c>
      <c r="J543" s="2" t="s">
        <v>291</v>
      </c>
      <c r="K543" s="2" t="s">
        <v>1668</v>
      </c>
      <c r="L543" s="3">
        <v>41682</v>
      </c>
      <c r="M543" s="2" t="s">
        <v>1645</v>
      </c>
      <c r="N543" s="2" t="s">
        <v>2475</v>
      </c>
      <c r="O543" s="2" t="s">
        <v>1664</v>
      </c>
      <c r="P543" s="2" t="s">
        <v>2699</v>
      </c>
      <c r="Q543" s="2" t="s">
        <v>2490</v>
      </c>
      <c r="R543" s="2" t="s">
        <v>2835</v>
      </c>
      <c r="S543" s="2" t="s">
        <v>332</v>
      </c>
      <c r="T543" s="2" t="s">
        <v>333</v>
      </c>
      <c r="U543" s="2" t="s">
        <v>41</v>
      </c>
      <c r="V543" s="2" t="s">
        <v>42</v>
      </c>
      <c r="W543" s="2" t="s">
        <v>43</v>
      </c>
      <c r="X543" s="2"/>
      <c r="Y543" s="4"/>
    </row>
    <row r="544" spans="1:25" x14ac:dyDescent="0.25">
      <c r="A544" s="2">
        <v>2015</v>
      </c>
      <c r="B544" s="2">
        <v>807</v>
      </c>
      <c r="C544" s="2" t="s">
        <v>873</v>
      </c>
      <c r="D544" s="2" t="s">
        <v>874</v>
      </c>
      <c r="E544" s="2" t="s">
        <v>875</v>
      </c>
      <c r="F544" s="2" t="s">
        <v>876</v>
      </c>
      <c r="G544" s="2" t="s">
        <v>877</v>
      </c>
      <c r="H544" s="2"/>
      <c r="I544" s="2" t="s">
        <v>409</v>
      </c>
      <c r="J544" s="2" t="s">
        <v>313</v>
      </c>
      <c r="K544" s="2" t="s">
        <v>1097</v>
      </c>
      <c r="L544" s="3">
        <v>42143</v>
      </c>
      <c r="M544" s="2" t="s">
        <v>2805</v>
      </c>
      <c r="N544" s="2" t="s">
        <v>753</v>
      </c>
      <c r="O544" s="2" t="s">
        <v>1818</v>
      </c>
      <c r="P544" s="2" t="s">
        <v>3666</v>
      </c>
      <c r="Q544" s="2" t="s">
        <v>3538</v>
      </c>
      <c r="R544" s="2" t="s">
        <v>3667</v>
      </c>
      <c r="S544" s="2" t="s">
        <v>332</v>
      </c>
      <c r="T544" s="2" t="s">
        <v>333</v>
      </c>
      <c r="U544" s="2" t="s">
        <v>3332</v>
      </c>
      <c r="V544" s="2" t="s">
        <v>42</v>
      </c>
      <c r="W544" s="2" t="s">
        <v>43</v>
      </c>
      <c r="X544" s="2" t="s">
        <v>3540</v>
      </c>
      <c r="Y544" s="4"/>
    </row>
    <row r="545" spans="1:25" x14ac:dyDescent="0.25">
      <c r="A545" s="2">
        <v>2015</v>
      </c>
      <c r="B545" s="2">
        <v>810</v>
      </c>
      <c r="C545" s="2" t="s">
        <v>873</v>
      </c>
      <c r="D545" s="2" t="s">
        <v>874</v>
      </c>
      <c r="E545" s="2" t="s">
        <v>875</v>
      </c>
      <c r="F545" s="2" t="s">
        <v>876</v>
      </c>
      <c r="G545" s="2" t="s">
        <v>877</v>
      </c>
      <c r="H545" s="2"/>
      <c r="I545" s="2" t="s">
        <v>409</v>
      </c>
      <c r="J545" s="2" t="s">
        <v>313</v>
      </c>
      <c r="K545" s="2" t="s">
        <v>1097</v>
      </c>
      <c r="L545" s="3">
        <v>42144</v>
      </c>
      <c r="M545" s="2" t="s">
        <v>2805</v>
      </c>
      <c r="N545" s="2" t="s">
        <v>753</v>
      </c>
      <c r="O545" s="2" t="s">
        <v>1818</v>
      </c>
      <c r="P545" s="2" t="s">
        <v>3666</v>
      </c>
      <c r="Q545" s="2" t="s">
        <v>3538</v>
      </c>
      <c r="R545" s="2" t="s">
        <v>3667</v>
      </c>
      <c r="S545" s="2" t="s">
        <v>332</v>
      </c>
      <c r="T545" s="2" t="s">
        <v>333</v>
      </c>
      <c r="U545" s="2" t="s">
        <v>3332</v>
      </c>
      <c r="V545" s="2" t="s">
        <v>42</v>
      </c>
      <c r="W545" s="2" t="s">
        <v>43</v>
      </c>
      <c r="X545" s="2" t="s">
        <v>3540</v>
      </c>
      <c r="Y545" s="4"/>
    </row>
    <row r="546" spans="1:25" x14ac:dyDescent="0.25">
      <c r="A546" s="2">
        <v>2015</v>
      </c>
      <c r="B546" s="2">
        <v>813</v>
      </c>
      <c r="C546" s="2" t="s">
        <v>873</v>
      </c>
      <c r="D546" s="2" t="s">
        <v>874</v>
      </c>
      <c r="E546" s="2" t="s">
        <v>875</v>
      </c>
      <c r="F546" s="2" t="s">
        <v>876</v>
      </c>
      <c r="G546" s="2" t="s">
        <v>877</v>
      </c>
      <c r="H546" s="2"/>
      <c r="I546" s="2" t="s">
        <v>409</v>
      </c>
      <c r="J546" s="2" t="s">
        <v>313</v>
      </c>
      <c r="K546" s="2" t="s">
        <v>1097</v>
      </c>
      <c r="L546" s="3">
        <v>42171</v>
      </c>
      <c r="M546" s="2" t="s">
        <v>2805</v>
      </c>
      <c r="N546" s="2" t="s">
        <v>753</v>
      </c>
      <c r="O546" s="2" t="s">
        <v>1818</v>
      </c>
      <c r="P546" s="2" t="s">
        <v>3666</v>
      </c>
      <c r="Q546" s="2" t="s">
        <v>3538</v>
      </c>
      <c r="R546" s="2" t="s">
        <v>3667</v>
      </c>
      <c r="S546" s="2" t="s">
        <v>332</v>
      </c>
      <c r="T546" s="2" t="s">
        <v>333</v>
      </c>
      <c r="U546" s="2" t="s">
        <v>3332</v>
      </c>
      <c r="V546" s="2" t="s">
        <v>42</v>
      </c>
      <c r="W546" s="2" t="s">
        <v>43</v>
      </c>
      <c r="X546" s="2" t="s">
        <v>3540</v>
      </c>
      <c r="Y546" s="4"/>
    </row>
    <row r="547" spans="1:25" hidden="1" x14ac:dyDescent="0.25">
      <c r="A547" s="2">
        <v>2016</v>
      </c>
      <c r="B547" s="2">
        <v>1619</v>
      </c>
      <c r="C547" s="2" t="s">
        <v>873</v>
      </c>
      <c r="D547" s="2" t="s">
        <v>874</v>
      </c>
      <c r="E547" s="2" t="s">
        <v>875</v>
      </c>
      <c r="F547" s="2" t="s">
        <v>876</v>
      </c>
      <c r="G547" s="2" t="s">
        <v>877</v>
      </c>
      <c r="H547" s="2"/>
      <c r="I547" s="2" t="s">
        <v>409</v>
      </c>
      <c r="J547" s="2" t="s">
        <v>313</v>
      </c>
      <c r="K547" s="2" t="s">
        <v>1097</v>
      </c>
      <c r="L547" s="3">
        <v>42508</v>
      </c>
      <c r="M547" s="2" t="s">
        <v>2805</v>
      </c>
      <c r="N547" s="2" t="s">
        <v>753</v>
      </c>
      <c r="O547" s="2" t="s">
        <v>1818</v>
      </c>
      <c r="P547" s="2" t="s">
        <v>4409</v>
      </c>
      <c r="Q547" s="2" t="s">
        <v>4029</v>
      </c>
      <c r="R547" s="2" t="s">
        <v>4410</v>
      </c>
      <c r="S547" s="2" t="s">
        <v>332</v>
      </c>
      <c r="T547" s="2" t="s">
        <v>333</v>
      </c>
      <c r="U547" s="2" t="s">
        <v>3332</v>
      </c>
      <c r="V547" s="2" t="s">
        <v>43</v>
      </c>
      <c r="W547" s="2" t="s">
        <v>42</v>
      </c>
      <c r="X547" s="2" t="s">
        <v>4411</v>
      </c>
      <c r="Y547" s="4"/>
    </row>
    <row r="548" spans="1:25" hidden="1" x14ac:dyDescent="0.25">
      <c r="A548" s="2">
        <v>2014</v>
      </c>
      <c r="B548" s="2">
        <v>1409</v>
      </c>
      <c r="C548" s="2" t="s">
        <v>2452</v>
      </c>
      <c r="D548" s="2" t="s">
        <v>2453</v>
      </c>
      <c r="E548" s="2" t="s">
        <v>2454</v>
      </c>
      <c r="F548" s="2" t="s">
        <v>2203</v>
      </c>
      <c r="G548" s="2" t="s">
        <v>1611</v>
      </c>
      <c r="H548" s="2"/>
      <c r="I548" s="2" t="s">
        <v>393</v>
      </c>
      <c r="J548" s="2" t="s">
        <v>31</v>
      </c>
      <c r="K548" s="2" t="s">
        <v>2455</v>
      </c>
      <c r="L548" s="3">
        <v>41920</v>
      </c>
      <c r="M548" s="2" t="s">
        <v>1355</v>
      </c>
      <c r="N548" s="2" t="s">
        <v>1613</v>
      </c>
      <c r="O548" s="2" t="s">
        <v>2456</v>
      </c>
      <c r="P548" s="2" t="s">
        <v>2592</v>
      </c>
      <c r="Q548" s="2" t="s">
        <v>2458</v>
      </c>
      <c r="R548" s="2" t="s">
        <v>2843</v>
      </c>
      <c r="S548" s="2" t="s">
        <v>332</v>
      </c>
      <c r="T548" s="2" t="s">
        <v>333</v>
      </c>
      <c r="U548" s="2" t="s">
        <v>41</v>
      </c>
      <c r="V548" s="2" t="s">
        <v>42</v>
      </c>
      <c r="W548" s="2" t="s">
        <v>43</v>
      </c>
      <c r="X548" s="2" t="s">
        <v>2844</v>
      </c>
      <c r="Y548" s="4"/>
    </row>
    <row r="549" spans="1:25" hidden="1" x14ac:dyDescent="0.25">
      <c r="A549" s="2">
        <v>2016</v>
      </c>
      <c r="B549" s="2">
        <v>1623</v>
      </c>
      <c r="C549" s="2" t="s">
        <v>4415</v>
      </c>
      <c r="D549" s="2" t="s">
        <v>4416</v>
      </c>
      <c r="E549" s="2" t="s">
        <v>4417</v>
      </c>
      <c r="F549" s="2" t="s">
        <v>4418</v>
      </c>
      <c r="G549" s="2" t="s">
        <v>4419</v>
      </c>
      <c r="H549" s="2"/>
      <c r="I549" s="2" t="s">
        <v>399</v>
      </c>
      <c r="J549" s="2" t="s">
        <v>59</v>
      </c>
      <c r="K549" s="2" t="s">
        <v>4420</v>
      </c>
      <c r="L549" s="3">
        <v>42472</v>
      </c>
      <c r="M549" s="2" t="s">
        <v>4421</v>
      </c>
      <c r="N549" s="2" t="s">
        <v>611</v>
      </c>
      <c r="O549" s="2" t="s">
        <v>4422</v>
      </c>
      <c r="P549" s="2" t="s">
        <v>4423</v>
      </c>
      <c r="Q549" s="2" t="s">
        <v>4424</v>
      </c>
      <c r="R549" s="2" t="s">
        <v>4425</v>
      </c>
      <c r="S549" s="2" t="s">
        <v>332</v>
      </c>
      <c r="T549" s="2" t="s">
        <v>333</v>
      </c>
      <c r="U549" s="2" t="s">
        <v>3332</v>
      </c>
      <c r="V549" s="2" t="s">
        <v>338</v>
      </c>
      <c r="W549" s="2" t="s">
        <v>42</v>
      </c>
      <c r="X549" s="2"/>
      <c r="Y549" s="4" t="s">
        <v>198</v>
      </c>
    </row>
    <row r="550" spans="1:25" hidden="1" x14ac:dyDescent="0.25">
      <c r="A550" s="2">
        <v>2015</v>
      </c>
      <c r="B550" s="2">
        <v>817</v>
      </c>
      <c r="C550" s="2" t="s">
        <v>1067</v>
      </c>
      <c r="D550" s="2" t="s">
        <v>1068</v>
      </c>
      <c r="E550" s="2" t="s">
        <v>1069</v>
      </c>
      <c r="F550" s="2" t="s">
        <v>1015</v>
      </c>
      <c r="G550" s="2" t="s">
        <v>1070</v>
      </c>
      <c r="H550" s="2" t="s">
        <v>1071</v>
      </c>
      <c r="I550" s="2" t="s">
        <v>405</v>
      </c>
      <c r="J550" s="2" t="s">
        <v>69</v>
      </c>
      <c r="K550" s="2" t="s">
        <v>2901</v>
      </c>
      <c r="L550" s="3">
        <v>42100</v>
      </c>
      <c r="M550" s="2" t="s">
        <v>2902</v>
      </c>
      <c r="N550" s="2" t="s">
        <v>753</v>
      </c>
      <c r="O550" s="2" t="s">
        <v>2903</v>
      </c>
      <c r="P550" s="2" t="s">
        <v>3660</v>
      </c>
      <c r="Q550" s="2" t="s">
        <v>3668</v>
      </c>
      <c r="R550" s="2" t="s">
        <v>3669</v>
      </c>
      <c r="S550" s="2" t="s">
        <v>332</v>
      </c>
      <c r="T550" s="2" t="s">
        <v>333</v>
      </c>
      <c r="U550" s="2" t="s">
        <v>3332</v>
      </c>
      <c r="V550" s="2" t="s">
        <v>42</v>
      </c>
      <c r="W550" s="2" t="s">
        <v>43</v>
      </c>
      <c r="X550" s="2"/>
      <c r="Y550" s="4"/>
    </row>
    <row r="551" spans="1:25" hidden="1" x14ac:dyDescent="0.25">
      <c r="A551" s="2">
        <v>2014</v>
      </c>
      <c r="B551" s="2">
        <v>1411</v>
      </c>
      <c r="C551" s="2" t="s">
        <v>2181</v>
      </c>
      <c r="D551" s="2" t="s">
        <v>2182</v>
      </c>
      <c r="E551" s="2" t="s">
        <v>2183</v>
      </c>
      <c r="F551" s="2" t="s">
        <v>2184</v>
      </c>
      <c r="G551" s="2" t="s">
        <v>912</v>
      </c>
      <c r="H551" s="2"/>
      <c r="I551" s="2" t="s">
        <v>393</v>
      </c>
      <c r="J551" s="2" t="s">
        <v>31</v>
      </c>
      <c r="K551" s="2" t="s">
        <v>2185</v>
      </c>
      <c r="L551" s="3">
        <v>41737</v>
      </c>
      <c r="M551" s="2" t="s">
        <v>1355</v>
      </c>
      <c r="N551" s="2" t="s">
        <v>1231</v>
      </c>
      <c r="O551" s="2" t="s">
        <v>1362</v>
      </c>
      <c r="P551" s="2" t="s">
        <v>2845</v>
      </c>
      <c r="Q551" s="2" t="s">
        <v>2187</v>
      </c>
      <c r="R551" s="2" t="s">
        <v>2846</v>
      </c>
      <c r="S551" s="2" t="s">
        <v>332</v>
      </c>
      <c r="T551" s="2" t="s">
        <v>333</v>
      </c>
      <c r="U551" s="2" t="s">
        <v>41</v>
      </c>
      <c r="V551" s="2" t="s">
        <v>42</v>
      </c>
      <c r="W551" s="2" t="s">
        <v>43</v>
      </c>
      <c r="X551" s="2" t="s">
        <v>2189</v>
      </c>
      <c r="Y551" s="4"/>
    </row>
    <row r="552" spans="1:25" x14ac:dyDescent="0.25">
      <c r="A552" s="2">
        <v>2011</v>
      </c>
      <c r="B552" s="2">
        <v>322</v>
      </c>
      <c r="C552" s="2" t="s">
        <v>1067</v>
      </c>
      <c r="D552" s="2" t="s">
        <v>1068</v>
      </c>
      <c r="E552" s="2" t="s">
        <v>1069</v>
      </c>
      <c r="F552" s="2" t="s">
        <v>1015</v>
      </c>
      <c r="G552" s="2" t="s">
        <v>1070</v>
      </c>
      <c r="H552" s="2" t="s">
        <v>1071</v>
      </c>
      <c r="I552" s="2" t="s">
        <v>405</v>
      </c>
      <c r="J552" s="2" t="s">
        <v>84</v>
      </c>
      <c r="K552" s="2" t="s">
        <v>1072</v>
      </c>
      <c r="L552" s="3">
        <v>40661</v>
      </c>
      <c r="M552" s="2" t="s">
        <v>1073</v>
      </c>
      <c r="N552" s="2" t="s">
        <v>799</v>
      </c>
      <c r="O552" s="2" t="s">
        <v>1127</v>
      </c>
      <c r="P552" s="2" t="s">
        <v>1128</v>
      </c>
      <c r="Q552" s="2" t="s">
        <v>1129</v>
      </c>
      <c r="R552" s="2" t="s">
        <v>1130</v>
      </c>
      <c r="S552" s="2" t="s">
        <v>332</v>
      </c>
      <c r="T552" s="2" t="s">
        <v>333</v>
      </c>
      <c r="U552" s="2" t="s">
        <v>41</v>
      </c>
      <c r="V552" s="2" t="s">
        <v>42</v>
      </c>
      <c r="W552" s="2" t="s">
        <v>43</v>
      </c>
      <c r="X552" s="2"/>
      <c r="Y552" s="4"/>
    </row>
    <row r="553" spans="1:25" hidden="1" x14ac:dyDescent="0.25">
      <c r="A553" s="2">
        <v>2016</v>
      </c>
      <c r="B553" s="2">
        <v>1624</v>
      </c>
      <c r="C553" s="2" t="s">
        <v>4426</v>
      </c>
      <c r="D553" s="2" t="s">
        <v>4427</v>
      </c>
      <c r="E553" s="2" t="s">
        <v>4428</v>
      </c>
      <c r="F553" s="2" t="s">
        <v>549</v>
      </c>
      <c r="G553" s="2" t="s">
        <v>823</v>
      </c>
      <c r="H553" s="2"/>
      <c r="I553" s="2" t="s">
        <v>395</v>
      </c>
      <c r="J553" s="2" t="s">
        <v>50</v>
      </c>
      <c r="K553" s="2" t="s">
        <v>4429</v>
      </c>
      <c r="L553" s="3">
        <v>42641</v>
      </c>
      <c r="M553" s="2" t="s">
        <v>996</v>
      </c>
      <c r="N553" s="2" t="s">
        <v>799</v>
      </c>
      <c r="O553" s="2" t="s">
        <v>3633</v>
      </c>
      <c r="P553" s="2" t="s">
        <v>4430</v>
      </c>
      <c r="Q553" s="2" t="s">
        <v>4431</v>
      </c>
      <c r="R553" s="2" t="s">
        <v>4432</v>
      </c>
      <c r="S553" s="2" t="s">
        <v>332</v>
      </c>
      <c r="T553" s="2" t="s">
        <v>333</v>
      </c>
      <c r="U553" s="2" t="s">
        <v>3332</v>
      </c>
      <c r="V553" s="2" t="s">
        <v>43</v>
      </c>
      <c r="W553" s="2" t="s">
        <v>42</v>
      </c>
      <c r="X553" s="2"/>
      <c r="Y553" s="4"/>
    </row>
    <row r="554" spans="1:25" x14ac:dyDescent="0.25">
      <c r="A554" s="2">
        <v>2014</v>
      </c>
      <c r="B554" s="2">
        <v>1412</v>
      </c>
      <c r="C554" s="2" t="s">
        <v>873</v>
      </c>
      <c r="D554" s="2" t="s">
        <v>874</v>
      </c>
      <c r="E554" s="2" t="s">
        <v>875</v>
      </c>
      <c r="F554" s="2" t="s">
        <v>876</v>
      </c>
      <c r="G554" s="2" t="s">
        <v>877</v>
      </c>
      <c r="H554" s="2"/>
      <c r="I554" s="2" t="s">
        <v>409</v>
      </c>
      <c r="J554" s="2" t="s">
        <v>313</v>
      </c>
      <c r="K554" s="2" t="s">
        <v>1097</v>
      </c>
      <c r="L554" s="3">
        <v>41792</v>
      </c>
      <c r="M554" s="2" t="s">
        <v>2805</v>
      </c>
      <c r="N554" s="2" t="s">
        <v>404</v>
      </c>
      <c r="O554" s="2" t="s">
        <v>1818</v>
      </c>
      <c r="P554" s="2" t="s">
        <v>2847</v>
      </c>
      <c r="Q554" s="2" t="s">
        <v>2807</v>
      </c>
      <c r="R554" s="2" t="s">
        <v>2848</v>
      </c>
      <c r="S554" s="2" t="s">
        <v>332</v>
      </c>
      <c r="T554" s="2" t="s">
        <v>333</v>
      </c>
      <c r="U554" s="2" t="s">
        <v>41</v>
      </c>
      <c r="V554" s="2" t="s">
        <v>42</v>
      </c>
      <c r="W554" s="2" t="s">
        <v>43</v>
      </c>
      <c r="X554" s="2" t="s">
        <v>2809</v>
      </c>
      <c r="Y554" s="4"/>
    </row>
    <row r="555" spans="1:25" x14ac:dyDescent="0.25">
      <c r="A555" s="2">
        <v>2014</v>
      </c>
      <c r="B555" s="2">
        <v>1423</v>
      </c>
      <c r="C555" s="2" t="s">
        <v>873</v>
      </c>
      <c r="D555" s="2" t="s">
        <v>874</v>
      </c>
      <c r="E555" s="2" t="s">
        <v>875</v>
      </c>
      <c r="F555" s="2" t="s">
        <v>876</v>
      </c>
      <c r="G555" s="2" t="s">
        <v>877</v>
      </c>
      <c r="H555" s="2"/>
      <c r="I555" s="2" t="s">
        <v>409</v>
      </c>
      <c r="J555" s="2" t="s">
        <v>313</v>
      </c>
      <c r="K555" s="2" t="s">
        <v>1097</v>
      </c>
      <c r="L555" s="3">
        <v>41793</v>
      </c>
      <c r="M555" s="2" t="s">
        <v>2805</v>
      </c>
      <c r="N555" s="2" t="s">
        <v>404</v>
      </c>
      <c r="O555" s="2" t="s">
        <v>1818</v>
      </c>
      <c r="P555" s="2" t="s">
        <v>2847</v>
      </c>
      <c r="Q555" s="2" t="s">
        <v>2807</v>
      </c>
      <c r="R555" s="2" t="s">
        <v>2848</v>
      </c>
      <c r="S555" s="2" t="s">
        <v>332</v>
      </c>
      <c r="T555" s="2" t="s">
        <v>333</v>
      </c>
      <c r="U555" s="2" t="s">
        <v>41</v>
      </c>
      <c r="V555" s="2" t="s">
        <v>42</v>
      </c>
      <c r="W555" s="2" t="s">
        <v>43</v>
      </c>
      <c r="X555" s="2" t="s">
        <v>2809</v>
      </c>
      <c r="Y555" s="4"/>
    </row>
    <row r="556" spans="1:25" hidden="1" x14ac:dyDescent="0.25">
      <c r="A556" s="2">
        <v>2014</v>
      </c>
      <c r="B556" s="2">
        <v>1629</v>
      </c>
      <c r="C556" s="2" t="s">
        <v>136</v>
      </c>
      <c r="D556" s="2" t="s">
        <v>137</v>
      </c>
      <c r="E556" s="2" t="s">
        <v>138</v>
      </c>
      <c r="F556" s="2" t="s">
        <v>139</v>
      </c>
      <c r="G556" s="2" t="s">
        <v>140</v>
      </c>
      <c r="H556" s="2"/>
      <c r="I556" s="2" t="s">
        <v>141</v>
      </c>
      <c r="J556" s="2" t="s">
        <v>84</v>
      </c>
      <c r="K556" s="2" t="s">
        <v>166</v>
      </c>
      <c r="L556" s="3">
        <v>41891</v>
      </c>
      <c r="M556" s="2" t="s">
        <v>303</v>
      </c>
      <c r="N556" s="2" t="s">
        <v>1086</v>
      </c>
      <c r="O556" s="2" t="s">
        <v>2107</v>
      </c>
      <c r="P556" s="2" t="s">
        <v>2890</v>
      </c>
      <c r="Q556" s="2" t="s">
        <v>2106</v>
      </c>
      <c r="R556" s="2" t="s">
        <v>2891</v>
      </c>
      <c r="S556" s="2" t="s">
        <v>332</v>
      </c>
      <c r="T556" s="2" t="s">
        <v>333</v>
      </c>
      <c r="U556" s="2" t="s">
        <v>41</v>
      </c>
      <c r="V556" s="2" t="s">
        <v>42</v>
      </c>
      <c r="W556" s="2" t="s">
        <v>43</v>
      </c>
      <c r="X556" s="2" t="s">
        <v>2892</v>
      </c>
      <c r="Y556" s="4"/>
    </row>
    <row r="557" spans="1:25" hidden="1" x14ac:dyDescent="0.25">
      <c r="A557" s="2">
        <v>2014</v>
      </c>
      <c r="B557" s="2">
        <v>1631</v>
      </c>
      <c r="C557" s="2" t="s">
        <v>136</v>
      </c>
      <c r="D557" s="2" t="s">
        <v>137</v>
      </c>
      <c r="E557" s="2" t="s">
        <v>138</v>
      </c>
      <c r="F557" s="2" t="s">
        <v>139</v>
      </c>
      <c r="G557" s="2" t="s">
        <v>140</v>
      </c>
      <c r="H557" s="2"/>
      <c r="I557" s="2" t="s">
        <v>141</v>
      </c>
      <c r="J557" s="2" t="s">
        <v>84</v>
      </c>
      <c r="K557" s="2" t="s">
        <v>166</v>
      </c>
      <c r="L557" s="3">
        <v>41892</v>
      </c>
      <c r="M557" s="2" t="s">
        <v>303</v>
      </c>
      <c r="N557" s="2" t="s">
        <v>1086</v>
      </c>
      <c r="O557" s="2" t="s">
        <v>2107</v>
      </c>
      <c r="P557" s="2" t="s">
        <v>2890</v>
      </c>
      <c r="Q557" s="2" t="s">
        <v>2106</v>
      </c>
      <c r="R557" s="2" t="s">
        <v>2891</v>
      </c>
      <c r="S557" s="2" t="s">
        <v>332</v>
      </c>
      <c r="T557" s="2" t="s">
        <v>333</v>
      </c>
      <c r="U557" s="2" t="s">
        <v>41</v>
      </c>
      <c r="V557" s="2" t="s">
        <v>42</v>
      </c>
      <c r="W557" s="2" t="s">
        <v>43</v>
      </c>
      <c r="X557" s="2" t="s">
        <v>2892</v>
      </c>
      <c r="Y557" s="4"/>
    </row>
    <row r="558" spans="1:25" hidden="1" x14ac:dyDescent="0.25">
      <c r="A558" s="2">
        <v>2014</v>
      </c>
      <c r="B558" s="2">
        <v>1635</v>
      </c>
      <c r="C558" s="2" t="s">
        <v>136</v>
      </c>
      <c r="D558" s="2" t="s">
        <v>137</v>
      </c>
      <c r="E558" s="2" t="s">
        <v>138</v>
      </c>
      <c r="F558" s="2" t="s">
        <v>139</v>
      </c>
      <c r="G558" s="2" t="s">
        <v>140</v>
      </c>
      <c r="H558" s="2"/>
      <c r="I558" s="2" t="s">
        <v>141</v>
      </c>
      <c r="J558" s="2" t="s">
        <v>69</v>
      </c>
      <c r="K558" s="2" t="s">
        <v>142</v>
      </c>
      <c r="L558" s="3">
        <v>41891</v>
      </c>
      <c r="M558" s="2" t="s">
        <v>303</v>
      </c>
      <c r="N558" s="2" t="s">
        <v>1086</v>
      </c>
      <c r="O558" s="2" t="s">
        <v>920</v>
      </c>
      <c r="P558" s="2" t="s">
        <v>2895</v>
      </c>
      <c r="Q558" s="2" t="s">
        <v>2096</v>
      </c>
      <c r="R558" s="2" t="s">
        <v>2896</v>
      </c>
      <c r="S558" s="2" t="s">
        <v>332</v>
      </c>
      <c r="T558" s="2" t="s">
        <v>333</v>
      </c>
      <c r="U558" s="2" t="s">
        <v>41</v>
      </c>
      <c r="V558" s="2" t="s">
        <v>42</v>
      </c>
      <c r="W558" s="2" t="s">
        <v>43</v>
      </c>
      <c r="X558" s="2" t="s">
        <v>2892</v>
      </c>
      <c r="Y558" s="4"/>
    </row>
    <row r="559" spans="1:25" hidden="1" x14ac:dyDescent="0.25">
      <c r="A559" s="2">
        <v>2014</v>
      </c>
      <c r="B559" s="2">
        <v>1636</v>
      </c>
      <c r="C559" s="2" t="s">
        <v>136</v>
      </c>
      <c r="D559" s="2" t="s">
        <v>137</v>
      </c>
      <c r="E559" s="2" t="s">
        <v>138</v>
      </c>
      <c r="F559" s="2" t="s">
        <v>139</v>
      </c>
      <c r="G559" s="2" t="s">
        <v>140</v>
      </c>
      <c r="H559" s="2"/>
      <c r="I559" s="2" t="s">
        <v>141</v>
      </c>
      <c r="J559" s="2" t="s">
        <v>69</v>
      </c>
      <c r="K559" s="2" t="s">
        <v>142</v>
      </c>
      <c r="L559" s="3">
        <v>41892</v>
      </c>
      <c r="M559" s="2" t="s">
        <v>303</v>
      </c>
      <c r="N559" s="2" t="s">
        <v>1086</v>
      </c>
      <c r="O559" s="2" t="s">
        <v>920</v>
      </c>
      <c r="P559" s="2" t="s">
        <v>2895</v>
      </c>
      <c r="Q559" s="2" t="s">
        <v>2096</v>
      </c>
      <c r="R559" s="2" t="s">
        <v>2896</v>
      </c>
      <c r="S559" s="2" t="s">
        <v>332</v>
      </c>
      <c r="T559" s="2" t="s">
        <v>333</v>
      </c>
      <c r="U559" s="2" t="s">
        <v>41</v>
      </c>
      <c r="V559" s="2" t="s">
        <v>42</v>
      </c>
      <c r="W559" s="2" t="s">
        <v>43</v>
      </c>
      <c r="X559" s="2" t="s">
        <v>2892</v>
      </c>
      <c r="Y559" s="4"/>
    </row>
    <row r="560" spans="1:25" hidden="1" x14ac:dyDescent="0.25">
      <c r="A560" s="2">
        <v>2008</v>
      </c>
      <c r="B560" s="2">
        <v>399</v>
      </c>
      <c r="C560" s="2" t="s">
        <v>136</v>
      </c>
      <c r="D560" s="2" t="s">
        <v>137</v>
      </c>
      <c r="E560" s="2" t="s">
        <v>138</v>
      </c>
      <c r="F560" s="2" t="s">
        <v>139</v>
      </c>
      <c r="G560" s="2" t="s">
        <v>140</v>
      </c>
      <c r="H560" s="2"/>
      <c r="I560" s="2" t="s">
        <v>141</v>
      </c>
      <c r="J560" s="2" t="s">
        <v>69</v>
      </c>
      <c r="K560" s="2" t="s">
        <v>142</v>
      </c>
      <c r="L560" s="3">
        <v>39757</v>
      </c>
      <c r="M560" s="2" t="s">
        <v>71</v>
      </c>
      <c r="N560" s="2" t="s">
        <v>62</v>
      </c>
      <c r="O560" s="2" t="s">
        <v>162</v>
      </c>
      <c r="P560" s="2" t="s">
        <v>1000</v>
      </c>
      <c r="Q560" s="2" t="s">
        <v>999</v>
      </c>
      <c r="R560" s="2" t="s">
        <v>1001</v>
      </c>
      <c r="S560" s="2" t="s">
        <v>332</v>
      </c>
      <c r="T560" s="2" t="s">
        <v>333</v>
      </c>
      <c r="U560" s="2" t="s">
        <v>41</v>
      </c>
      <c r="V560" s="2" t="s">
        <v>42</v>
      </c>
      <c r="W560" s="2" t="s">
        <v>43</v>
      </c>
      <c r="X560" s="2"/>
      <c r="Y560" s="4"/>
    </row>
    <row r="561" spans="1:25" hidden="1" x14ac:dyDescent="0.25">
      <c r="A561" s="2">
        <v>2013</v>
      </c>
      <c r="B561" s="2">
        <v>349</v>
      </c>
      <c r="C561" s="2" t="s">
        <v>1776</v>
      </c>
      <c r="D561" s="2" t="s">
        <v>1777</v>
      </c>
      <c r="E561" s="2" t="s">
        <v>1778</v>
      </c>
      <c r="F561" s="2" t="s">
        <v>1779</v>
      </c>
      <c r="G561" s="2" t="s">
        <v>1780</v>
      </c>
      <c r="H561" s="2"/>
      <c r="I561" s="2" t="s">
        <v>782</v>
      </c>
      <c r="J561" s="2" t="s">
        <v>59</v>
      </c>
      <c r="K561" s="2" t="s">
        <v>1781</v>
      </c>
      <c r="L561" s="3">
        <v>41612</v>
      </c>
      <c r="M561" s="2" t="s">
        <v>1782</v>
      </c>
      <c r="N561" s="2" t="s">
        <v>1613</v>
      </c>
      <c r="O561" s="2" t="s">
        <v>1783</v>
      </c>
      <c r="P561" s="2" t="s">
        <v>1357</v>
      </c>
      <c r="Q561" s="2" t="s">
        <v>1784</v>
      </c>
      <c r="R561" s="2" t="s">
        <v>1785</v>
      </c>
      <c r="S561" s="2" t="s">
        <v>332</v>
      </c>
      <c r="T561" s="2" t="s">
        <v>333</v>
      </c>
      <c r="U561" s="2" t="s">
        <v>41</v>
      </c>
      <c r="V561" s="2" t="s">
        <v>42</v>
      </c>
      <c r="W561" s="2" t="s">
        <v>43</v>
      </c>
      <c r="X561" s="2" t="s">
        <v>1786</v>
      </c>
      <c r="Y561" s="4"/>
    </row>
    <row r="562" spans="1:25" hidden="1" x14ac:dyDescent="0.25">
      <c r="A562" s="2">
        <v>2014</v>
      </c>
      <c r="B562" s="2">
        <v>1639</v>
      </c>
      <c r="C562" s="2" t="s">
        <v>1776</v>
      </c>
      <c r="D562" s="2" t="s">
        <v>1777</v>
      </c>
      <c r="E562" s="2" t="s">
        <v>1778</v>
      </c>
      <c r="F562" s="2" t="s">
        <v>1779</v>
      </c>
      <c r="G562" s="2" t="s">
        <v>1780</v>
      </c>
      <c r="H562" s="2"/>
      <c r="I562" s="2" t="s">
        <v>782</v>
      </c>
      <c r="J562" s="2" t="s">
        <v>59</v>
      </c>
      <c r="K562" s="2" t="s">
        <v>1781</v>
      </c>
      <c r="L562" s="3">
        <v>41670</v>
      </c>
      <c r="M562" s="2" t="s">
        <v>1782</v>
      </c>
      <c r="N562" s="2" t="s">
        <v>1613</v>
      </c>
      <c r="O562" s="2" t="s">
        <v>1783</v>
      </c>
      <c r="P562" s="2" t="s">
        <v>1357</v>
      </c>
      <c r="Q562" s="2" t="s">
        <v>1784</v>
      </c>
      <c r="R562" s="2" t="s">
        <v>1785</v>
      </c>
      <c r="S562" s="2" t="s">
        <v>332</v>
      </c>
      <c r="T562" s="2" t="s">
        <v>333</v>
      </c>
      <c r="U562" s="2" t="s">
        <v>41</v>
      </c>
      <c r="V562" s="2" t="s">
        <v>42</v>
      </c>
      <c r="W562" s="2" t="s">
        <v>43</v>
      </c>
      <c r="X562" s="2" t="s">
        <v>1786</v>
      </c>
      <c r="Y562" s="4"/>
    </row>
    <row r="563" spans="1:25" hidden="1" x14ac:dyDescent="0.25">
      <c r="A563" s="2">
        <v>2014</v>
      </c>
      <c r="B563" s="2">
        <v>1642</v>
      </c>
      <c r="C563" s="2" t="s">
        <v>136</v>
      </c>
      <c r="D563" s="2" t="s">
        <v>137</v>
      </c>
      <c r="E563" s="2" t="s">
        <v>138</v>
      </c>
      <c r="F563" s="2" t="s">
        <v>139</v>
      </c>
      <c r="G563" s="2" t="s">
        <v>140</v>
      </c>
      <c r="H563" s="2"/>
      <c r="I563" s="2" t="s">
        <v>141</v>
      </c>
      <c r="J563" s="2" t="s">
        <v>59</v>
      </c>
      <c r="K563" s="2" t="s">
        <v>142</v>
      </c>
      <c r="L563" s="3">
        <v>41891</v>
      </c>
      <c r="M563" s="2" t="s">
        <v>303</v>
      </c>
      <c r="N563" s="2" t="s">
        <v>1086</v>
      </c>
      <c r="O563" s="2" t="s">
        <v>920</v>
      </c>
      <c r="P563" s="2" t="s">
        <v>2895</v>
      </c>
      <c r="Q563" s="2" t="s">
        <v>2087</v>
      </c>
      <c r="R563" s="2" t="s">
        <v>2898</v>
      </c>
      <c r="S563" s="2" t="s">
        <v>332</v>
      </c>
      <c r="T563" s="2" t="s">
        <v>333</v>
      </c>
      <c r="U563" s="2" t="s">
        <v>41</v>
      </c>
      <c r="V563" s="2" t="s">
        <v>42</v>
      </c>
      <c r="W563" s="2" t="s">
        <v>43</v>
      </c>
      <c r="X563" s="2" t="s">
        <v>2892</v>
      </c>
      <c r="Y563" s="4"/>
    </row>
    <row r="564" spans="1:25" hidden="1" x14ac:dyDescent="0.25">
      <c r="A564" s="2">
        <v>2014</v>
      </c>
      <c r="B564" s="2">
        <v>1647</v>
      </c>
      <c r="C564" s="2" t="s">
        <v>136</v>
      </c>
      <c r="D564" s="2" t="s">
        <v>137</v>
      </c>
      <c r="E564" s="2" t="s">
        <v>138</v>
      </c>
      <c r="F564" s="2" t="s">
        <v>139</v>
      </c>
      <c r="G564" s="2" t="s">
        <v>140</v>
      </c>
      <c r="H564" s="2"/>
      <c r="I564" s="2" t="s">
        <v>141</v>
      </c>
      <c r="J564" s="2" t="s">
        <v>59</v>
      </c>
      <c r="K564" s="2" t="s">
        <v>142</v>
      </c>
      <c r="L564" s="3">
        <v>41892</v>
      </c>
      <c r="M564" s="2" t="s">
        <v>303</v>
      </c>
      <c r="N564" s="2" t="s">
        <v>1086</v>
      </c>
      <c r="O564" s="2" t="s">
        <v>920</v>
      </c>
      <c r="P564" s="2" t="s">
        <v>2895</v>
      </c>
      <c r="Q564" s="2" t="s">
        <v>2087</v>
      </c>
      <c r="R564" s="2" t="s">
        <v>2898</v>
      </c>
      <c r="S564" s="2" t="s">
        <v>332</v>
      </c>
      <c r="T564" s="2" t="s">
        <v>333</v>
      </c>
      <c r="U564" s="2" t="s">
        <v>41</v>
      </c>
      <c r="V564" s="2" t="s">
        <v>42</v>
      </c>
      <c r="W564" s="2" t="s">
        <v>43</v>
      </c>
      <c r="X564" s="2" t="s">
        <v>2892</v>
      </c>
      <c r="Y564" s="4"/>
    </row>
    <row r="565" spans="1:25" hidden="1" x14ac:dyDescent="0.25">
      <c r="A565" s="2">
        <v>2013</v>
      </c>
      <c r="B565" s="2">
        <v>348</v>
      </c>
      <c r="C565" s="2" t="s">
        <v>1768</v>
      </c>
      <c r="D565" s="2" t="s">
        <v>1769</v>
      </c>
      <c r="E565" s="2" t="s">
        <v>1770</v>
      </c>
      <c r="F565" s="2" t="s">
        <v>868</v>
      </c>
      <c r="G565" s="2" t="s">
        <v>869</v>
      </c>
      <c r="H565" s="2"/>
      <c r="I565" s="2" t="s">
        <v>393</v>
      </c>
      <c r="J565" s="2" t="s">
        <v>31</v>
      </c>
      <c r="K565" s="2" t="s">
        <v>1748</v>
      </c>
      <c r="L565" s="3">
        <v>41494</v>
      </c>
      <c r="M565" s="2" t="s">
        <v>273</v>
      </c>
      <c r="N565" s="2" t="s">
        <v>1613</v>
      </c>
      <c r="O565" s="2" t="s">
        <v>1731</v>
      </c>
      <c r="P565" s="2" t="s">
        <v>1619</v>
      </c>
      <c r="Q565" s="2" t="s">
        <v>1771</v>
      </c>
      <c r="R565" s="2" t="s">
        <v>1775</v>
      </c>
      <c r="S565" s="2" t="s">
        <v>332</v>
      </c>
      <c r="T565" s="2" t="s">
        <v>333</v>
      </c>
      <c r="U565" s="2" t="s">
        <v>41</v>
      </c>
      <c r="V565" s="2" t="s">
        <v>42</v>
      </c>
      <c r="W565" s="2" t="s">
        <v>43</v>
      </c>
      <c r="X565" s="2" t="s">
        <v>1773</v>
      </c>
      <c r="Y565" s="4"/>
    </row>
    <row r="566" spans="1:25" x14ac:dyDescent="0.25">
      <c r="A566" s="2">
        <v>2014</v>
      </c>
      <c r="B566" s="2">
        <v>1650</v>
      </c>
      <c r="C566" s="2" t="s">
        <v>2747</v>
      </c>
      <c r="D566" s="2" t="s">
        <v>2748</v>
      </c>
      <c r="E566" s="2" t="s">
        <v>2749</v>
      </c>
      <c r="F566" s="2" t="s">
        <v>451</v>
      </c>
      <c r="G566" s="2" t="s">
        <v>452</v>
      </c>
      <c r="H566" s="2"/>
      <c r="I566" s="2" t="s">
        <v>453</v>
      </c>
      <c r="J566" s="2" t="s">
        <v>50</v>
      </c>
      <c r="K566" s="2" t="s">
        <v>2750</v>
      </c>
      <c r="L566" s="3">
        <v>41990</v>
      </c>
      <c r="M566" s="2" t="s">
        <v>303</v>
      </c>
      <c r="N566" s="2" t="s">
        <v>807</v>
      </c>
      <c r="O566" s="2" t="s">
        <v>2751</v>
      </c>
      <c r="P566" s="2" t="s">
        <v>2752</v>
      </c>
      <c r="Q566" s="2" t="s">
        <v>2753</v>
      </c>
      <c r="R566" s="2" t="s">
        <v>2139</v>
      </c>
      <c r="S566" s="2" t="s">
        <v>332</v>
      </c>
      <c r="T566" s="2" t="s">
        <v>333</v>
      </c>
      <c r="U566" s="2" t="s">
        <v>41</v>
      </c>
      <c r="V566" s="2" t="s">
        <v>43</v>
      </c>
      <c r="W566" s="2" t="s">
        <v>43</v>
      </c>
      <c r="X566" s="2"/>
      <c r="Y566" s="4"/>
    </row>
    <row r="567" spans="1:25" hidden="1" x14ac:dyDescent="0.25">
      <c r="A567" s="2">
        <v>2014</v>
      </c>
      <c r="B567" s="2">
        <v>1665</v>
      </c>
      <c r="C567" s="2" t="s">
        <v>1067</v>
      </c>
      <c r="D567" s="2" t="s">
        <v>1068</v>
      </c>
      <c r="E567" s="2" t="s">
        <v>1069</v>
      </c>
      <c r="F567" s="2" t="s">
        <v>1015</v>
      </c>
      <c r="G567" s="2" t="s">
        <v>1070</v>
      </c>
      <c r="H567" s="2" t="s">
        <v>1071</v>
      </c>
      <c r="I567" s="2" t="s">
        <v>405</v>
      </c>
      <c r="J567" s="2" t="s">
        <v>69</v>
      </c>
      <c r="K567" s="2" t="s">
        <v>2901</v>
      </c>
      <c r="L567" s="3">
        <v>41744</v>
      </c>
      <c r="M567" s="2" t="s">
        <v>2902</v>
      </c>
      <c r="N567" s="2" t="s">
        <v>753</v>
      </c>
      <c r="O567" s="2" t="s">
        <v>2903</v>
      </c>
      <c r="P567" s="2" t="s">
        <v>2904</v>
      </c>
      <c r="Q567" s="2" t="s">
        <v>2905</v>
      </c>
      <c r="R567" s="2" t="s">
        <v>2906</v>
      </c>
      <c r="S567" s="2" t="s">
        <v>332</v>
      </c>
      <c r="T567" s="2" t="s">
        <v>333</v>
      </c>
      <c r="U567" s="2" t="s">
        <v>41</v>
      </c>
      <c r="V567" s="2" t="s">
        <v>42</v>
      </c>
      <c r="W567" s="2" t="s">
        <v>43</v>
      </c>
      <c r="X567" s="2"/>
      <c r="Y567" s="4"/>
    </row>
    <row r="568" spans="1:25" hidden="1" x14ac:dyDescent="0.25">
      <c r="A568" s="2">
        <v>2012</v>
      </c>
      <c r="B568" s="2">
        <v>295</v>
      </c>
      <c r="C568" s="2" t="s">
        <v>1376</v>
      </c>
      <c r="D568" s="2" t="s">
        <v>1377</v>
      </c>
      <c r="E568" s="2" t="s">
        <v>1378</v>
      </c>
      <c r="F568" s="2" t="s">
        <v>1379</v>
      </c>
      <c r="G568" s="2" t="s">
        <v>1380</v>
      </c>
      <c r="H568" s="2"/>
      <c r="I568" s="2" t="s">
        <v>1381</v>
      </c>
      <c r="J568" s="2" t="s">
        <v>84</v>
      </c>
      <c r="K568" s="2" t="s">
        <v>1382</v>
      </c>
      <c r="L568" s="3">
        <v>41039</v>
      </c>
      <c r="M568" s="2" t="s">
        <v>1383</v>
      </c>
      <c r="N568" s="2" t="s">
        <v>1384</v>
      </c>
      <c r="O568" s="2" t="s">
        <v>1386</v>
      </c>
      <c r="P568" s="2" t="s">
        <v>1387</v>
      </c>
      <c r="Q568" s="2" t="s">
        <v>1388</v>
      </c>
      <c r="R568" s="2" t="s">
        <v>1389</v>
      </c>
      <c r="S568" s="2" t="s">
        <v>332</v>
      </c>
      <c r="T568" s="2" t="s">
        <v>333</v>
      </c>
      <c r="U568" s="2" t="s">
        <v>41</v>
      </c>
      <c r="V568" s="2" t="s">
        <v>42</v>
      </c>
      <c r="W568" s="2" t="s">
        <v>43</v>
      </c>
      <c r="X568" s="2"/>
      <c r="Y568" s="4"/>
    </row>
    <row r="569" spans="1:25" hidden="1" x14ac:dyDescent="0.25">
      <c r="A569" s="2">
        <v>2013</v>
      </c>
      <c r="B569" s="2">
        <v>350</v>
      </c>
      <c r="C569" s="2" t="s">
        <v>1776</v>
      </c>
      <c r="D569" s="2" t="s">
        <v>1777</v>
      </c>
      <c r="E569" s="2" t="s">
        <v>1778</v>
      </c>
      <c r="F569" s="2" t="s">
        <v>1779</v>
      </c>
      <c r="G569" s="2" t="s">
        <v>1780</v>
      </c>
      <c r="H569" s="2"/>
      <c r="I569" s="2" t="s">
        <v>782</v>
      </c>
      <c r="J569" s="2" t="s">
        <v>69</v>
      </c>
      <c r="K569" s="2" t="s">
        <v>1787</v>
      </c>
      <c r="L569" s="3">
        <v>41612</v>
      </c>
      <c r="M569" s="2" t="s">
        <v>1782</v>
      </c>
      <c r="N569" s="2" t="s">
        <v>1613</v>
      </c>
      <c r="O569" s="2" t="s">
        <v>1783</v>
      </c>
      <c r="P569" s="2" t="s">
        <v>1357</v>
      </c>
      <c r="Q569" s="2" t="s">
        <v>1788</v>
      </c>
      <c r="R569" s="2" t="s">
        <v>1789</v>
      </c>
      <c r="S569" s="2" t="s">
        <v>332</v>
      </c>
      <c r="T569" s="2" t="s">
        <v>333</v>
      </c>
      <c r="U569" s="2" t="s">
        <v>41</v>
      </c>
      <c r="V569" s="2" t="s">
        <v>42</v>
      </c>
      <c r="W569" s="2" t="s">
        <v>43</v>
      </c>
      <c r="X569" s="2" t="s">
        <v>1786</v>
      </c>
      <c r="Y569" s="4"/>
    </row>
    <row r="570" spans="1:25" hidden="1" x14ac:dyDescent="0.25">
      <c r="A570" s="2">
        <v>2014</v>
      </c>
      <c r="B570" s="2">
        <v>1682</v>
      </c>
      <c r="C570" s="2" t="s">
        <v>1776</v>
      </c>
      <c r="D570" s="2" t="s">
        <v>1777</v>
      </c>
      <c r="E570" s="2" t="s">
        <v>1778</v>
      </c>
      <c r="F570" s="2" t="s">
        <v>1779</v>
      </c>
      <c r="G570" s="2" t="s">
        <v>1780</v>
      </c>
      <c r="H570" s="2"/>
      <c r="I570" s="2" t="s">
        <v>782</v>
      </c>
      <c r="J570" s="2" t="s">
        <v>69</v>
      </c>
      <c r="K570" s="2" t="s">
        <v>1787</v>
      </c>
      <c r="L570" s="3">
        <v>41670</v>
      </c>
      <c r="M570" s="2" t="s">
        <v>1782</v>
      </c>
      <c r="N570" s="2" t="s">
        <v>1613</v>
      </c>
      <c r="O570" s="2" t="s">
        <v>1783</v>
      </c>
      <c r="P570" s="2" t="s">
        <v>1357</v>
      </c>
      <c r="Q570" s="2" t="s">
        <v>1788</v>
      </c>
      <c r="R570" s="2" t="s">
        <v>1789</v>
      </c>
      <c r="S570" s="2" t="s">
        <v>332</v>
      </c>
      <c r="T570" s="2" t="s">
        <v>333</v>
      </c>
      <c r="U570" s="2" t="s">
        <v>41</v>
      </c>
      <c r="V570" s="2" t="s">
        <v>42</v>
      </c>
      <c r="W570" s="2" t="s">
        <v>43</v>
      </c>
      <c r="X570" s="2" t="s">
        <v>1786</v>
      </c>
      <c r="Y570" s="4"/>
    </row>
    <row r="571" spans="1:25" x14ac:dyDescent="0.25">
      <c r="A571" s="2">
        <v>2016</v>
      </c>
      <c r="B571" s="2">
        <v>1652</v>
      </c>
      <c r="C571" s="2" t="s">
        <v>1411</v>
      </c>
      <c r="D571" s="2" t="s">
        <v>1412</v>
      </c>
      <c r="E571" s="2" t="s">
        <v>1413</v>
      </c>
      <c r="F571" s="2" t="s">
        <v>625</v>
      </c>
      <c r="G571" s="2" t="s">
        <v>1414</v>
      </c>
      <c r="H571" s="2"/>
      <c r="I571" s="2" t="s">
        <v>409</v>
      </c>
      <c r="J571" s="2" t="s">
        <v>69</v>
      </c>
      <c r="K571" s="2" t="s">
        <v>1415</v>
      </c>
      <c r="L571" s="3">
        <v>42558</v>
      </c>
      <c r="M571" s="2" t="s">
        <v>2818</v>
      </c>
      <c r="N571" s="2" t="s">
        <v>753</v>
      </c>
      <c r="O571" s="2" t="s">
        <v>1127</v>
      </c>
      <c r="P571" s="2" t="s">
        <v>1421</v>
      </c>
      <c r="Q571" s="2" t="s">
        <v>4039</v>
      </c>
      <c r="R571" s="2" t="s">
        <v>4450</v>
      </c>
      <c r="S571" s="2" t="s">
        <v>332</v>
      </c>
      <c r="T571" s="2" t="s">
        <v>333</v>
      </c>
      <c r="U571" s="2" t="s">
        <v>3332</v>
      </c>
      <c r="V571" s="2" t="s">
        <v>43</v>
      </c>
      <c r="W571" s="2" t="s">
        <v>42</v>
      </c>
      <c r="X571" s="2"/>
      <c r="Y571" s="4"/>
    </row>
    <row r="572" spans="1:25" hidden="1" x14ac:dyDescent="0.25">
      <c r="A572" s="2">
        <v>2016</v>
      </c>
      <c r="B572" s="2">
        <v>1657</v>
      </c>
      <c r="C572" s="2" t="s">
        <v>1376</v>
      </c>
      <c r="D572" s="2" t="s">
        <v>1377</v>
      </c>
      <c r="E572" s="2" t="s">
        <v>1378</v>
      </c>
      <c r="F572" s="2" t="s">
        <v>1379</v>
      </c>
      <c r="G572" s="2" t="s">
        <v>1380</v>
      </c>
      <c r="H572" s="2"/>
      <c r="I572" s="2" t="s">
        <v>1381</v>
      </c>
      <c r="J572" s="2" t="s">
        <v>478</v>
      </c>
      <c r="K572" s="2" t="s">
        <v>4453</v>
      </c>
      <c r="L572" s="3">
        <v>42509</v>
      </c>
      <c r="M572" s="2" t="s">
        <v>1383</v>
      </c>
      <c r="N572" s="2" t="s">
        <v>4373</v>
      </c>
      <c r="O572" s="2" t="s">
        <v>4454</v>
      </c>
      <c r="P572" s="2" t="s">
        <v>1792</v>
      </c>
      <c r="Q572" s="2" t="s">
        <v>4375</v>
      </c>
      <c r="R572" s="2" t="s">
        <v>4455</v>
      </c>
      <c r="S572" s="2" t="s">
        <v>332</v>
      </c>
      <c r="T572" s="2" t="s">
        <v>333</v>
      </c>
      <c r="U572" s="2" t="s">
        <v>3332</v>
      </c>
      <c r="V572" s="2" t="s">
        <v>43</v>
      </c>
      <c r="W572" s="2" t="s">
        <v>42</v>
      </c>
      <c r="X572" s="2"/>
      <c r="Y572" s="4"/>
    </row>
    <row r="573" spans="1:25" x14ac:dyDescent="0.25">
      <c r="A573" s="2">
        <v>2014</v>
      </c>
      <c r="B573" s="2">
        <v>1425</v>
      </c>
      <c r="C573" s="2" t="s">
        <v>2849</v>
      </c>
      <c r="D573" s="2" t="s">
        <v>2850</v>
      </c>
      <c r="E573" s="2" t="s">
        <v>2851</v>
      </c>
      <c r="F573" s="2" t="s">
        <v>2726</v>
      </c>
      <c r="G573" s="2" t="s">
        <v>2727</v>
      </c>
      <c r="H573" s="2"/>
      <c r="I573" s="2" t="s">
        <v>488</v>
      </c>
      <c r="J573" s="2" t="s">
        <v>31</v>
      </c>
      <c r="K573" s="2" t="s">
        <v>2852</v>
      </c>
      <c r="L573" s="3">
        <v>41822</v>
      </c>
      <c r="M573" s="2" t="s">
        <v>71</v>
      </c>
      <c r="N573" s="2" t="s">
        <v>2690</v>
      </c>
      <c r="O573" s="2" t="s">
        <v>2710</v>
      </c>
      <c r="P573" s="2" t="s">
        <v>2853</v>
      </c>
      <c r="Q573" s="2" t="s">
        <v>2854</v>
      </c>
      <c r="R573" s="2" t="s">
        <v>2855</v>
      </c>
      <c r="S573" s="2" t="s">
        <v>332</v>
      </c>
      <c r="T573" s="2" t="s">
        <v>333</v>
      </c>
      <c r="U573" s="2" t="s">
        <v>41</v>
      </c>
      <c r="V573" s="2" t="s">
        <v>42</v>
      </c>
      <c r="W573" s="2" t="s">
        <v>43</v>
      </c>
      <c r="X573" s="2" t="s">
        <v>2856</v>
      </c>
      <c r="Y573" s="4"/>
    </row>
    <row r="574" spans="1:25" x14ac:dyDescent="0.25">
      <c r="A574" s="2">
        <v>2014</v>
      </c>
      <c r="B574" s="2">
        <v>1432</v>
      </c>
      <c r="C574" s="2" t="s">
        <v>1051</v>
      </c>
      <c r="D574" s="2" t="s">
        <v>1052</v>
      </c>
      <c r="E574" s="2" t="s">
        <v>1020</v>
      </c>
      <c r="F574" s="2" t="s">
        <v>893</v>
      </c>
      <c r="G574" s="2" t="s">
        <v>894</v>
      </c>
      <c r="H574" s="2"/>
      <c r="I574" s="2" t="s">
        <v>481</v>
      </c>
      <c r="J574" s="2" t="s">
        <v>50</v>
      </c>
      <c r="K574" s="2" t="s">
        <v>1053</v>
      </c>
      <c r="L574" s="3">
        <v>41758</v>
      </c>
      <c r="M574" s="2" t="s">
        <v>273</v>
      </c>
      <c r="N574" s="2" t="s">
        <v>1054</v>
      </c>
      <c r="O574" s="2" t="s">
        <v>2687</v>
      </c>
      <c r="P574" s="2" t="s">
        <v>2863</v>
      </c>
      <c r="Q574" s="2" t="s">
        <v>2687</v>
      </c>
      <c r="R574" s="2" t="s">
        <v>2752</v>
      </c>
      <c r="S574" s="2" t="s">
        <v>332</v>
      </c>
      <c r="T574" s="2" t="s">
        <v>333</v>
      </c>
      <c r="U574" s="2" t="s">
        <v>41</v>
      </c>
      <c r="V574" s="2" t="s">
        <v>42</v>
      </c>
      <c r="W574" s="2" t="s">
        <v>43</v>
      </c>
      <c r="X574" s="2"/>
      <c r="Y574" s="4" t="s">
        <v>198</v>
      </c>
    </row>
    <row r="575" spans="1:25" x14ac:dyDescent="0.25">
      <c r="A575" s="2">
        <v>2013</v>
      </c>
      <c r="B575" s="2">
        <v>217</v>
      </c>
      <c r="C575" s="2" t="s">
        <v>1641</v>
      </c>
      <c r="D575" s="2" t="s">
        <v>1642</v>
      </c>
      <c r="E575" s="2" t="s">
        <v>1643</v>
      </c>
      <c r="F575" s="2" t="s">
        <v>868</v>
      </c>
      <c r="G575" s="2" t="s">
        <v>869</v>
      </c>
      <c r="H575" s="2"/>
      <c r="I575" s="2" t="s">
        <v>393</v>
      </c>
      <c r="J575" s="2" t="s">
        <v>206</v>
      </c>
      <c r="K575" s="2" t="s">
        <v>1705</v>
      </c>
      <c r="L575" s="3">
        <v>41395</v>
      </c>
      <c r="M575" s="2" t="s">
        <v>1645</v>
      </c>
      <c r="N575" s="2" t="s">
        <v>1646</v>
      </c>
      <c r="O575" s="2" t="s">
        <v>1664</v>
      </c>
      <c r="P575" s="2" t="s">
        <v>1702</v>
      </c>
      <c r="Q575" s="2" t="s">
        <v>1708</v>
      </c>
      <c r="R575" s="2" t="s">
        <v>1709</v>
      </c>
      <c r="S575" s="2" t="s">
        <v>332</v>
      </c>
      <c r="T575" s="2" t="s">
        <v>333</v>
      </c>
      <c r="U575" s="2" t="s">
        <v>41</v>
      </c>
      <c r="V575" s="2" t="s">
        <v>42</v>
      </c>
      <c r="W575" s="2" t="s">
        <v>43</v>
      </c>
      <c r="X575" s="2"/>
      <c r="Y575" s="4"/>
    </row>
    <row r="576" spans="1:25" hidden="1" x14ac:dyDescent="0.25">
      <c r="A576" s="2">
        <v>2014</v>
      </c>
      <c r="B576" s="2">
        <v>1735</v>
      </c>
      <c r="C576" s="2" t="s">
        <v>1067</v>
      </c>
      <c r="D576" s="2" t="s">
        <v>1068</v>
      </c>
      <c r="E576" s="2" t="s">
        <v>1069</v>
      </c>
      <c r="F576" s="2" t="s">
        <v>1015</v>
      </c>
      <c r="G576" s="2" t="s">
        <v>1070</v>
      </c>
      <c r="H576" s="2" t="s">
        <v>1071</v>
      </c>
      <c r="I576" s="2" t="s">
        <v>405</v>
      </c>
      <c r="J576" s="2" t="s">
        <v>59</v>
      </c>
      <c r="K576" s="2" t="s">
        <v>2901</v>
      </c>
      <c r="L576" s="3">
        <v>41744</v>
      </c>
      <c r="M576" s="2" t="s">
        <v>2902</v>
      </c>
      <c r="N576" s="2" t="s">
        <v>753</v>
      </c>
      <c r="O576" s="2" t="s">
        <v>2903</v>
      </c>
      <c r="P576" s="2" t="s">
        <v>2904</v>
      </c>
      <c r="Q576" s="2" t="s">
        <v>2921</v>
      </c>
      <c r="R576" s="2" t="s">
        <v>2922</v>
      </c>
      <c r="S576" s="2" t="s">
        <v>332</v>
      </c>
      <c r="T576" s="2" t="s">
        <v>333</v>
      </c>
      <c r="U576" s="2" t="s">
        <v>41</v>
      </c>
      <c r="V576" s="2" t="s">
        <v>42</v>
      </c>
      <c r="W576" s="2" t="s">
        <v>43</v>
      </c>
      <c r="X576" s="2"/>
      <c r="Y576" s="4"/>
    </row>
    <row r="577" spans="1:25" hidden="1" x14ac:dyDescent="0.25">
      <c r="A577" s="2">
        <v>2008</v>
      </c>
      <c r="B577" s="2">
        <v>401</v>
      </c>
      <c r="C577" s="2" t="s">
        <v>136</v>
      </c>
      <c r="D577" s="2" t="s">
        <v>137</v>
      </c>
      <c r="E577" s="2" t="s">
        <v>138</v>
      </c>
      <c r="F577" s="2" t="s">
        <v>139</v>
      </c>
      <c r="G577" s="2" t="s">
        <v>140</v>
      </c>
      <c r="H577" s="2"/>
      <c r="I577" s="2" t="s">
        <v>141</v>
      </c>
      <c r="J577" s="2" t="s">
        <v>59</v>
      </c>
      <c r="K577" s="2" t="s">
        <v>142</v>
      </c>
      <c r="L577" s="3">
        <v>39758</v>
      </c>
      <c r="M577" s="2" t="s">
        <v>71</v>
      </c>
      <c r="N577" s="2" t="s">
        <v>62</v>
      </c>
      <c r="O577" s="2" t="s">
        <v>162</v>
      </c>
      <c r="P577" s="2" t="s">
        <v>1000</v>
      </c>
      <c r="Q577" s="2" t="s">
        <v>1003</v>
      </c>
      <c r="R577" s="2" t="s">
        <v>1004</v>
      </c>
      <c r="S577" s="2" t="s">
        <v>332</v>
      </c>
      <c r="T577" s="2" t="s">
        <v>333</v>
      </c>
      <c r="U577" s="2" t="s">
        <v>41</v>
      </c>
      <c r="V577" s="2" t="s">
        <v>42</v>
      </c>
      <c r="W577" s="2" t="s">
        <v>43</v>
      </c>
      <c r="X577" s="2"/>
      <c r="Y577" s="4"/>
    </row>
    <row r="578" spans="1:25" hidden="1" x14ac:dyDescent="0.25">
      <c r="A578" s="2">
        <v>2014</v>
      </c>
      <c r="B578" s="2">
        <v>1738</v>
      </c>
      <c r="C578" s="2" t="s">
        <v>2777</v>
      </c>
      <c r="D578" s="2" t="s">
        <v>2778</v>
      </c>
      <c r="E578" s="2" t="s">
        <v>2779</v>
      </c>
      <c r="F578" s="2" t="s">
        <v>2780</v>
      </c>
      <c r="G578" s="2" t="s">
        <v>1968</v>
      </c>
      <c r="H578" s="2"/>
      <c r="I578" s="2" t="s">
        <v>488</v>
      </c>
      <c r="J578" s="2" t="s">
        <v>31</v>
      </c>
      <c r="K578" s="2" t="s">
        <v>2926</v>
      </c>
      <c r="L578" s="3">
        <v>41702</v>
      </c>
      <c r="M578" s="2" t="s">
        <v>71</v>
      </c>
      <c r="N578" s="2" t="s">
        <v>916</v>
      </c>
      <c r="O578" s="2" t="s">
        <v>2927</v>
      </c>
      <c r="P578" s="2" t="s">
        <v>2783</v>
      </c>
      <c r="Q578" s="2" t="s">
        <v>2928</v>
      </c>
      <c r="R578" s="2" t="s">
        <v>2929</v>
      </c>
      <c r="S578" s="2" t="s">
        <v>332</v>
      </c>
      <c r="T578" s="2" t="s">
        <v>333</v>
      </c>
      <c r="U578" s="2" t="s">
        <v>41</v>
      </c>
      <c r="V578" s="2" t="s">
        <v>42</v>
      </c>
      <c r="W578" s="2" t="s">
        <v>43</v>
      </c>
      <c r="X578" s="2"/>
      <c r="Y578" s="4"/>
    </row>
    <row r="579" spans="1:25" hidden="1" x14ac:dyDescent="0.25">
      <c r="A579" s="2">
        <v>2014</v>
      </c>
      <c r="B579" s="2">
        <v>1741</v>
      </c>
      <c r="C579" s="2" t="s">
        <v>2441</v>
      </c>
      <c r="D579" s="2" t="s">
        <v>2442</v>
      </c>
      <c r="E579" s="2" t="s">
        <v>2443</v>
      </c>
      <c r="F579" s="2" t="s">
        <v>2444</v>
      </c>
      <c r="G579" s="2" t="s">
        <v>869</v>
      </c>
      <c r="H579" s="2"/>
      <c r="I579" s="2" t="s">
        <v>393</v>
      </c>
      <c r="J579" s="2" t="s">
        <v>31</v>
      </c>
      <c r="K579" s="2" t="s">
        <v>1748</v>
      </c>
      <c r="L579" s="3">
        <v>41821</v>
      </c>
      <c r="M579" s="2" t="s">
        <v>1355</v>
      </c>
      <c r="N579" s="2" t="s">
        <v>1613</v>
      </c>
      <c r="O579" s="2" t="s">
        <v>1356</v>
      </c>
      <c r="P579" s="2" t="s">
        <v>2845</v>
      </c>
      <c r="Q579" s="2" t="s">
        <v>2934</v>
      </c>
      <c r="R579" s="2" t="s">
        <v>2935</v>
      </c>
      <c r="S579" s="2" t="s">
        <v>332</v>
      </c>
      <c r="T579" s="2" t="s">
        <v>333</v>
      </c>
      <c r="U579" s="2" t="s">
        <v>41</v>
      </c>
      <c r="V579" s="2" t="s">
        <v>42</v>
      </c>
      <c r="W579" s="2" t="s">
        <v>43</v>
      </c>
      <c r="X579" s="2" t="s">
        <v>2936</v>
      </c>
      <c r="Y579" s="4"/>
    </row>
    <row r="580" spans="1:25" hidden="1" x14ac:dyDescent="0.25">
      <c r="A580" s="2">
        <v>2016</v>
      </c>
      <c r="B580" s="2">
        <v>1659</v>
      </c>
      <c r="C580" s="2" t="s">
        <v>2567</v>
      </c>
      <c r="D580" s="2" t="s">
        <v>2568</v>
      </c>
      <c r="E580" s="2" t="s">
        <v>2569</v>
      </c>
      <c r="F580" s="2" t="s">
        <v>2570</v>
      </c>
      <c r="G580" s="2" t="s">
        <v>2571</v>
      </c>
      <c r="H580" s="2"/>
      <c r="I580" s="2" t="s">
        <v>815</v>
      </c>
      <c r="J580" s="2" t="s">
        <v>293</v>
      </c>
      <c r="K580" s="2" t="s">
        <v>2572</v>
      </c>
      <c r="L580" s="3">
        <v>42564</v>
      </c>
      <c r="M580" s="2" t="s">
        <v>4412</v>
      </c>
      <c r="N580" s="2" t="s">
        <v>1231</v>
      </c>
      <c r="O580" s="2" t="s">
        <v>2177</v>
      </c>
      <c r="P580" s="2" t="s">
        <v>4456</v>
      </c>
      <c r="Q580" s="2" t="s">
        <v>4433</v>
      </c>
      <c r="R580" s="2" t="s">
        <v>4457</v>
      </c>
      <c r="S580" s="2" t="s">
        <v>332</v>
      </c>
      <c r="T580" s="2" t="s">
        <v>333</v>
      </c>
      <c r="U580" s="2" t="s">
        <v>3332</v>
      </c>
      <c r="V580" s="2" t="s">
        <v>43</v>
      </c>
      <c r="W580" s="2" t="s">
        <v>42</v>
      </c>
      <c r="X580" s="2"/>
      <c r="Y580" s="4"/>
    </row>
    <row r="581" spans="1:25" hidden="1" x14ac:dyDescent="0.25">
      <c r="A581" s="2">
        <v>2014</v>
      </c>
      <c r="B581" s="2">
        <v>1744</v>
      </c>
      <c r="C581" s="2" t="s">
        <v>2791</v>
      </c>
      <c r="D581" s="2" t="s">
        <v>2792</v>
      </c>
      <c r="E581" s="2" t="s">
        <v>2793</v>
      </c>
      <c r="F581" s="2" t="s">
        <v>2794</v>
      </c>
      <c r="G581" s="2" t="s">
        <v>2795</v>
      </c>
      <c r="H581" s="2"/>
      <c r="I581" s="2" t="s">
        <v>408</v>
      </c>
      <c r="J581" s="2" t="s">
        <v>31</v>
      </c>
      <c r="K581" s="2" t="s">
        <v>1748</v>
      </c>
      <c r="L581" s="3">
        <v>41737</v>
      </c>
      <c r="M581" s="2" t="s">
        <v>2796</v>
      </c>
      <c r="N581" s="2" t="s">
        <v>2790</v>
      </c>
      <c r="O581" s="2" t="s">
        <v>2797</v>
      </c>
      <c r="P581" s="2" t="s">
        <v>2938</v>
      </c>
      <c r="Q581" s="2" t="s">
        <v>2802</v>
      </c>
      <c r="R581" s="2" t="s">
        <v>2939</v>
      </c>
      <c r="S581" s="2" t="s">
        <v>332</v>
      </c>
      <c r="T581" s="2" t="s">
        <v>333</v>
      </c>
      <c r="U581" s="2" t="s">
        <v>41</v>
      </c>
      <c r="V581" s="2" t="s">
        <v>43</v>
      </c>
      <c r="W581" s="2" t="s">
        <v>43</v>
      </c>
      <c r="X581" s="2"/>
      <c r="Y581" s="4"/>
    </row>
    <row r="582" spans="1:25" hidden="1" x14ac:dyDescent="0.25">
      <c r="A582" s="2">
        <v>2012</v>
      </c>
      <c r="B582" s="2">
        <v>1545</v>
      </c>
      <c r="C582" s="2" t="s">
        <v>1545</v>
      </c>
      <c r="D582" s="2" t="s">
        <v>1546</v>
      </c>
      <c r="E582" s="2" t="s">
        <v>1547</v>
      </c>
      <c r="F582" s="2" t="s">
        <v>593</v>
      </c>
      <c r="G582" s="2" t="s">
        <v>749</v>
      </c>
      <c r="H582" s="2"/>
      <c r="I582" s="2" t="s">
        <v>594</v>
      </c>
      <c r="J582" s="2" t="s">
        <v>59</v>
      </c>
      <c r="K582" s="2" t="s">
        <v>1548</v>
      </c>
      <c r="L582" s="3">
        <v>41229</v>
      </c>
      <c r="M582" s="2" t="s">
        <v>303</v>
      </c>
      <c r="N582" s="2" t="s">
        <v>834</v>
      </c>
      <c r="O582" s="2" t="s">
        <v>1549</v>
      </c>
      <c r="P582" s="2" t="s">
        <v>1550</v>
      </c>
      <c r="Q582" s="2" t="s">
        <v>1551</v>
      </c>
      <c r="R582" s="2" t="s">
        <v>1552</v>
      </c>
      <c r="S582" s="2" t="s">
        <v>332</v>
      </c>
      <c r="T582" s="2" t="s">
        <v>333</v>
      </c>
      <c r="U582" s="2" t="s">
        <v>41</v>
      </c>
      <c r="V582" s="2" t="s">
        <v>42</v>
      </c>
      <c r="W582" s="2" t="s">
        <v>43</v>
      </c>
      <c r="X582" s="2" t="s">
        <v>1553</v>
      </c>
      <c r="Y582" s="4" t="s">
        <v>198</v>
      </c>
    </row>
    <row r="583" spans="1:25" hidden="1" x14ac:dyDescent="0.25">
      <c r="A583" s="2">
        <v>2013</v>
      </c>
      <c r="B583" s="2">
        <v>328</v>
      </c>
      <c r="C583" s="2" t="s">
        <v>1733</v>
      </c>
      <c r="D583" s="2" t="s">
        <v>1734</v>
      </c>
      <c r="E583" s="2" t="s">
        <v>1735</v>
      </c>
      <c r="F583" s="2" t="s">
        <v>868</v>
      </c>
      <c r="G583" s="2" t="s">
        <v>1736</v>
      </c>
      <c r="H583" s="2"/>
      <c r="I583" s="2" t="s">
        <v>393</v>
      </c>
      <c r="J583" s="2" t="s">
        <v>31</v>
      </c>
      <c r="K583" s="2" t="s">
        <v>1737</v>
      </c>
      <c r="L583" s="3">
        <v>41339</v>
      </c>
      <c r="M583" s="2" t="s">
        <v>1355</v>
      </c>
      <c r="N583" s="2" t="s">
        <v>1231</v>
      </c>
      <c r="O583" s="2" t="s">
        <v>1738</v>
      </c>
      <c r="P583" s="2" t="s">
        <v>1363</v>
      </c>
      <c r="Q583" s="2" t="s">
        <v>1358</v>
      </c>
      <c r="R583" s="2" t="s">
        <v>1739</v>
      </c>
      <c r="S583" s="2" t="s">
        <v>332</v>
      </c>
      <c r="T583" s="2" t="s">
        <v>333</v>
      </c>
      <c r="U583" s="2" t="s">
        <v>41</v>
      </c>
      <c r="V583" s="2" t="s">
        <v>42</v>
      </c>
      <c r="W583" s="2" t="s">
        <v>43</v>
      </c>
      <c r="X583" s="2"/>
      <c r="Y583" s="4"/>
    </row>
    <row r="584" spans="1:25" hidden="1" x14ac:dyDescent="0.25">
      <c r="A584" s="2">
        <v>2012</v>
      </c>
      <c r="B584" s="2">
        <v>274</v>
      </c>
      <c r="C584" s="2" t="s">
        <v>1364</v>
      </c>
      <c r="D584" s="2" t="s">
        <v>1365</v>
      </c>
      <c r="E584" s="2" t="s">
        <v>1366</v>
      </c>
      <c r="F584" s="2" t="s">
        <v>868</v>
      </c>
      <c r="G584" s="2" t="s">
        <v>869</v>
      </c>
      <c r="H584" s="2"/>
      <c r="I584" s="2" t="s">
        <v>393</v>
      </c>
      <c r="J584" s="2" t="s">
        <v>31</v>
      </c>
      <c r="K584" s="2" t="s">
        <v>1367</v>
      </c>
      <c r="L584" s="3">
        <v>41185</v>
      </c>
      <c r="M584" s="2" t="s">
        <v>1355</v>
      </c>
      <c r="N584" s="2" t="s">
        <v>1368</v>
      </c>
      <c r="O584" s="2" t="s">
        <v>1356</v>
      </c>
      <c r="P584" s="2" t="s">
        <v>1372</v>
      </c>
      <c r="Q584" s="2" t="s">
        <v>1370</v>
      </c>
      <c r="R584" s="2" t="s">
        <v>1373</v>
      </c>
      <c r="S584" s="2" t="s">
        <v>332</v>
      </c>
      <c r="T584" s="2" t="s">
        <v>333</v>
      </c>
      <c r="U584" s="2" t="s">
        <v>41</v>
      </c>
      <c r="V584" s="2" t="s">
        <v>42</v>
      </c>
      <c r="W584" s="2" t="s">
        <v>43</v>
      </c>
      <c r="X584" s="2"/>
      <c r="Y584" s="4"/>
    </row>
    <row r="585" spans="1:25" x14ac:dyDescent="0.25">
      <c r="A585" s="2">
        <v>2014</v>
      </c>
      <c r="B585" s="2">
        <v>1747</v>
      </c>
      <c r="C585" s="2" t="s">
        <v>1641</v>
      </c>
      <c r="D585" s="2" t="s">
        <v>1642</v>
      </c>
      <c r="E585" s="2" t="s">
        <v>1643</v>
      </c>
      <c r="F585" s="2" t="s">
        <v>868</v>
      </c>
      <c r="G585" s="2" t="s">
        <v>869</v>
      </c>
      <c r="H585" s="2"/>
      <c r="I585" s="2" t="s">
        <v>393</v>
      </c>
      <c r="J585" s="2" t="s">
        <v>203</v>
      </c>
      <c r="K585" s="2" t="s">
        <v>1694</v>
      </c>
      <c r="L585" s="3">
        <v>41680</v>
      </c>
      <c r="M585" s="2" t="s">
        <v>1645</v>
      </c>
      <c r="N585" s="2" t="s">
        <v>2475</v>
      </c>
      <c r="O585" s="2" t="s">
        <v>1664</v>
      </c>
      <c r="P585" s="2" t="s">
        <v>2761</v>
      </c>
      <c r="Q585" s="2" t="s">
        <v>2477</v>
      </c>
      <c r="R585" s="2" t="s">
        <v>2942</v>
      </c>
      <c r="S585" s="2" t="s">
        <v>332</v>
      </c>
      <c r="T585" s="2" t="s">
        <v>333</v>
      </c>
      <c r="U585" s="2" t="s">
        <v>41</v>
      </c>
      <c r="V585" s="2" t="s">
        <v>42</v>
      </c>
      <c r="W585" s="2" t="s">
        <v>43</v>
      </c>
      <c r="X585" s="2"/>
      <c r="Y585" s="4"/>
    </row>
    <row r="586" spans="1:25" x14ac:dyDescent="0.25">
      <c r="A586" s="2">
        <v>2014</v>
      </c>
      <c r="B586" s="2">
        <v>1749</v>
      </c>
      <c r="C586" s="2" t="s">
        <v>1641</v>
      </c>
      <c r="D586" s="2" t="s">
        <v>1642</v>
      </c>
      <c r="E586" s="2" t="s">
        <v>1643</v>
      </c>
      <c r="F586" s="2" t="s">
        <v>868</v>
      </c>
      <c r="G586" s="2" t="s">
        <v>869</v>
      </c>
      <c r="H586" s="2"/>
      <c r="I586" s="2" t="s">
        <v>393</v>
      </c>
      <c r="J586" s="2" t="s">
        <v>203</v>
      </c>
      <c r="K586" s="2" t="s">
        <v>1694</v>
      </c>
      <c r="L586" s="3">
        <v>41681</v>
      </c>
      <c r="M586" s="2" t="s">
        <v>1645</v>
      </c>
      <c r="N586" s="2" t="s">
        <v>2475</v>
      </c>
      <c r="O586" s="2" t="s">
        <v>1664</v>
      </c>
      <c r="P586" s="2" t="s">
        <v>2761</v>
      </c>
      <c r="Q586" s="2" t="s">
        <v>2477</v>
      </c>
      <c r="R586" s="2" t="s">
        <v>2942</v>
      </c>
      <c r="S586" s="2" t="s">
        <v>332</v>
      </c>
      <c r="T586" s="2" t="s">
        <v>333</v>
      </c>
      <c r="U586" s="2" t="s">
        <v>41</v>
      </c>
      <c r="V586" s="2" t="s">
        <v>42</v>
      </c>
      <c r="W586" s="2" t="s">
        <v>43</v>
      </c>
      <c r="X586" s="2"/>
      <c r="Y586" s="4"/>
    </row>
    <row r="587" spans="1:25" x14ac:dyDescent="0.25">
      <c r="A587" s="2">
        <v>2014</v>
      </c>
      <c r="B587" s="2">
        <v>1752</v>
      </c>
      <c r="C587" s="2" t="s">
        <v>1641</v>
      </c>
      <c r="D587" s="2" t="s">
        <v>1642</v>
      </c>
      <c r="E587" s="2" t="s">
        <v>1643</v>
      </c>
      <c r="F587" s="2" t="s">
        <v>868</v>
      </c>
      <c r="G587" s="2" t="s">
        <v>869</v>
      </c>
      <c r="H587" s="2"/>
      <c r="I587" s="2" t="s">
        <v>393</v>
      </c>
      <c r="J587" s="2" t="s">
        <v>203</v>
      </c>
      <c r="K587" s="2" t="s">
        <v>1694</v>
      </c>
      <c r="L587" s="3">
        <v>41682</v>
      </c>
      <c r="M587" s="2" t="s">
        <v>1645</v>
      </c>
      <c r="N587" s="2" t="s">
        <v>2475</v>
      </c>
      <c r="O587" s="2" t="s">
        <v>1664</v>
      </c>
      <c r="P587" s="2" t="s">
        <v>2761</v>
      </c>
      <c r="Q587" s="2" t="s">
        <v>2477</v>
      </c>
      <c r="R587" s="2" t="s">
        <v>2942</v>
      </c>
      <c r="S587" s="2" t="s">
        <v>332</v>
      </c>
      <c r="T587" s="2" t="s">
        <v>333</v>
      </c>
      <c r="U587" s="2" t="s">
        <v>41</v>
      </c>
      <c r="V587" s="2" t="s">
        <v>42</v>
      </c>
      <c r="W587" s="2" t="s">
        <v>43</v>
      </c>
      <c r="X587" s="2"/>
      <c r="Y587" s="4"/>
    </row>
    <row r="588" spans="1:25" hidden="1" x14ac:dyDescent="0.25">
      <c r="A588" s="2">
        <v>2015</v>
      </c>
      <c r="B588" s="2">
        <v>886</v>
      </c>
      <c r="C588" s="2" t="s">
        <v>3478</v>
      </c>
      <c r="D588" s="2" t="s">
        <v>3479</v>
      </c>
      <c r="E588" s="2" t="s">
        <v>3480</v>
      </c>
      <c r="F588" s="2" t="s">
        <v>3481</v>
      </c>
      <c r="G588" s="2" t="s">
        <v>1414</v>
      </c>
      <c r="H588" s="2"/>
      <c r="I588" s="2" t="s">
        <v>1381</v>
      </c>
      <c r="J588" s="2" t="s">
        <v>415</v>
      </c>
      <c r="K588" s="2" t="s">
        <v>3482</v>
      </c>
      <c r="L588" s="3">
        <v>42110</v>
      </c>
      <c r="M588" s="2" t="s">
        <v>3483</v>
      </c>
      <c r="N588" s="2" t="s">
        <v>585</v>
      </c>
      <c r="O588" s="2" t="s">
        <v>3491</v>
      </c>
      <c r="P588" s="2" t="s">
        <v>3688</v>
      </c>
      <c r="Q588" s="2" t="s">
        <v>3493</v>
      </c>
      <c r="R588" s="2" t="s">
        <v>3689</v>
      </c>
      <c r="S588" s="2" t="s">
        <v>332</v>
      </c>
      <c r="T588" s="2" t="s">
        <v>333</v>
      </c>
      <c r="U588" s="2" t="s">
        <v>3332</v>
      </c>
      <c r="V588" s="2" t="s">
        <v>42</v>
      </c>
      <c r="W588" s="2" t="s">
        <v>43</v>
      </c>
      <c r="X588" s="2" t="s">
        <v>3690</v>
      </c>
      <c r="Y588" s="4" t="s">
        <v>198</v>
      </c>
    </row>
    <row r="589" spans="1:25" hidden="1" x14ac:dyDescent="0.25">
      <c r="A589" s="2">
        <v>2016</v>
      </c>
      <c r="B589" s="2">
        <v>1677</v>
      </c>
      <c r="C589" s="2" t="s">
        <v>266</v>
      </c>
      <c r="D589" s="2" t="s">
        <v>267</v>
      </c>
      <c r="E589" s="2" t="s">
        <v>268</v>
      </c>
      <c r="F589" s="2" t="s">
        <v>269</v>
      </c>
      <c r="G589" s="2" t="s">
        <v>270</v>
      </c>
      <c r="H589" s="2"/>
      <c r="I589" s="2" t="s">
        <v>271</v>
      </c>
      <c r="J589" s="2" t="s">
        <v>84</v>
      </c>
      <c r="K589" s="2" t="s">
        <v>4458</v>
      </c>
      <c r="L589" s="3">
        <v>42424</v>
      </c>
      <c r="M589" s="2" t="s">
        <v>273</v>
      </c>
      <c r="N589" s="2" t="s">
        <v>1054</v>
      </c>
      <c r="O589" s="2" t="s">
        <v>4459</v>
      </c>
      <c r="P589" s="2" t="s">
        <v>4460</v>
      </c>
      <c r="Q589" s="2" t="s">
        <v>4461</v>
      </c>
      <c r="R589" s="2" t="s">
        <v>4462</v>
      </c>
      <c r="S589" s="2" t="s">
        <v>332</v>
      </c>
      <c r="T589" s="2" t="s">
        <v>333</v>
      </c>
      <c r="U589" s="2" t="s">
        <v>3332</v>
      </c>
      <c r="V589" s="2" t="s">
        <v>43</v>
      </c>
      <c r="W589" s="2" t="s">
        <v>42</v>
      </c>
      <c r="X589" s="2" t="s">
        <v>4463</v>
      </c>
      <c r="Y589" s="4"/>
    </row>
    <row r="590" spans="1:25" hidden="1" x14ac:dyDescent="0.25">
      <c r="A590" s="2">
        <v>2012</v>
      </c>
      <c r="B590" s="2">
        <v>373</v>
      </c>
      <c r="C590" s="2" t="s">
        <v>1423</v>
      </c>
      <c r="D590" s="2" t="s">
        <v>1424</v>
      </c>
      <c r="E590" s="2" t="s">
        <v>1425</v>
      </c>
      <c r="F590" s="2" t="s">
        <v>1426</v>
      </c>
      <c r="G590" s="2" t="s">
        <v>1427</v>
      </c>
      <c r="H590" s="2"/>
      <c r="I590" s="2" t="s">
        <v>409</v>
      </c>
      <c r="J590" s="2" t="s">
        <v>203</v>
      </c>
      <c r="K590" s="2" t="s">
        <v>1428</v>
      </c>
      <c r="L590" s="3">
        <v>41187</v>
      </c>
      <c r="M590" s="2" t="s">
        <v>303</v>
      </c>
      <c r="N590" s="2" t="s">
        <v>585</v>
      </c>
      <c r="O590" s="2" t="s">
        <v>1430</v>
      </c>
      <c r="P590" s="2" t="s">
        <v>1431</v>
      </c>
      <c r="Q590" s="2" t="s">
        <v>1432</v>
      </c>
      <c r="R590" s="2" t="s">
        <v>1433</v>
      </c>
      <c r="S590" s="2" t="s">
        <v>332</v>
      </c>
      <c r="T590" s="2" t="s">
        <v>333</v>
      </c>
      <c r="U590" s="2" t="s">
        <v>41</v>
      </c>
      <c r="V590" s="2" t="s">
        <v>42</v>
      </c>
      <c r="W590" s="2" t="s">
        <v>43</v>
      </c>
      <c r="X590" s="2" t="s">
        <v>1434</v>
      </c>
      <c r="Y590" s="4"/>
    </row>
    <row r="591" spans="1:25" x14ac:dyDescent="0.25">
      <c r="A591" s="2">
        <v>2015</v>
      </c>
      <c r="B591" s="2">
        <v>455</v>
      </c>
      <c r="C591" s="2" t="s">
        <v>1411</v>
      </c>
      <c r="D591" s="2" t="s">
        <v>1412</v>
      </c>
      <c r="E591" s="2" t="s">
        <v>1413</v>
      </c>
      <c r="F591" s="2" t="s">
        <v>625</v>
      </c>
      <c r="G591" s="2" t="s">
        <v>1414</v>
      </c>
      <c r="H591" s="2"/>
      <c r="I591" s="2" t="s">
        <v>409</v>
      </c>
      <c r="J591" s="2" t="s">
        <v>69</v>
      </c>
      <c r="K591" s="2" t="s">
        <v>1415</v>
      </c>
      <c r="L591" s="3">
        <v>42199</v>
      </c>
      <c r="M591" s="2" t="s">
        <v>2818</v>
      </c>
      <c r="N591" s="2" t="s">
        <v>753</v>
      </c>
      <c r="O591" s="2" t="s">
        <v>1127</v>
      </c>
      <c r="P591" s="2" t="s">
        <v>1421</v>
      </c>
      <c r="Q591" s="2" t="s">
        <v>3523</v>
      </c>
      <c r="R591" s="2" t="s">
        <v>3524</v>
      </c>
      <c r="S591" s="2" t="s">
        <v>332</v>
      </c>
      <c r="T591" s="2" t="s">
        <v>333</v>
      </c>
      <c r="U591" s="2" t="s">
        <v>3332</v>
      </c>
      <c r="V591" s="2" t="s">
        <v>42</v>
      </c>
      <c r="W591" s="2" t="s">
        <v>43</v>
      </c>
      <c r="X591" s="2"/>
      <c r="Y591" s="4"/>
    </row>
    <row r="592" spans="1:25" x14ac:dyDescent="0.25">
      <c r="A592" s="2">
        <v>2016</v>
      </c>
      <c r="B592" s="2">
        <v>1679</v>
      </c>
      <c r="C592" s="2" t="s">
        <v>4273</v>
      </c>
      <c r="D592" s="2" t="s">
        <v>4274</v>
      </c>
      <c r="E592" s="2" t="s">
        <v>4275</v>
      </c>
      <c r="F592" s="2" t="s">
        <v>2347</v>
      </c>
      <c r="G592" s="2" t="s">
        <v>2248</v>
      </c>
      <c r="H592" s="2"/>
      <c r="I592" s="2" t="s">
        <v>488</v>
      </c>
      <c r="J592" s="2" t="s">
        <v>31</v>
      </c>
      <c r="K592" s="2" t="s">
        <v>4187</v>
      </c>
      <c r="L592" s="3">
        <v>42513</v>
      </c>
      <c r="M592" s="2" t="s">
        <v>2689</v>
      </c>
      <c r="N592" s="2" t="s">
        <v>4276</v>
      </c>
      <c r="O592" s="2" t="s">
        <v>4277</v>
      </c>
      <c r="P592" s="2" t="s">
        <v>2241</v>
      </c>
      <c r="Q592" s="2" t="s">
        <v>4278</v>
      </c>
      <c r="R592" s="2" t="s">
        <v>4464</v>
      </c>
      <c r="S592" s="2" t="s">
        <v>2180</v>
      </c>
      <c r="T592" s="2" t="s">
        <v>333</v>
      </c>
      <c r="U592" s="2" t="s">
        <v>3333</v>
      </c>
      <c r="V592" s="2" t="s">
        <v>43</v>
      </c>
      <c r="W592" s="2" t="s">
        <v>42</v>
      </c>
      <c r="X592" s="2" t="s">
        <v>4280</v>
      </c>
      <c r="Y592" s="4"/>
    </row>
    <row r="593" spans="1:25" x14ac:dyDescent="0.25">
      <c r="A593" s="2">
        <v>2016</v>
      </c>
      <c r="B593" s="2">
        <v>1680</v>
      </c>
      <c r="C593" s="2" t="s">
        <v>4273</v>
      </c>
      <c r="D593" s="2" t="s">
        <v>4274</v>
      </c>
      <c r="E593" s="2" t="s">
        <v>4275</v>
      </c>
      <c r="F593" s="2" t="s">
        <v>2347</v>
      </c>
      <c r="G593" s="2" t="s">
        <v>2248</v>
      </c>
      <c r="H593" s="2"/>
      <c r="I593" s="2" t="s">
        <v>488</v>
      </c>
      <c r="J593" s="2" t="s">
        <v>31</v>
      </c>
      <c r="K593" s="2" t="s">
        <v>4187</v>
      </c>
      <c r="L593" s="3">
        <v>42516</v>
      </c>
      <c r="M593" s="2" t="s">
        <v>2689</v>
      </c>
      <c r="N593" s="2" t="s">
        <v>4276</v>
      </c>
      <c r="O593" s="2" t="s">
        <v>4277</v>
      </c>
      <c r="P593" s="2" t="s">
        <v>2241</v>
      </c>
      <c r="Q593" s="2" t="s">
        <v>4278</v>
      </c>
      <c r="R593" s="2" t="s">
        <v>4464</v>
      </c>
      <c r="S593" s="2" t="s">
        <v>2180</v>
      </c>
      <c r="T593" s="2" t="s">
        <v>333</v>
      </c>
      <c r="U593" s="2" t="s">
        <v>3333</v>
      </c>
      <c r="V593" s="2" t="s">
        <v>43</v>
      </c>
      <c r="W593" s="2" t="s">
        <v>42</v>
      </c>
      <c r="X593" s="2" t="s">
        <v>4280</v>
      </c>
      <c r="Y593" s="4"/>
    </row>
    <row r="594" spans="1:25" x14ac:dyDescent="0.25">
      <c r="A594" s="2">
        <v>2016</v>
      </c>
      <c r="B594" s="2">
        <v>1681</v>
      </c>
      <c r="C594" s="2" t="s">
        <v>2603</v>
      </c>
      <c r="D594" s="2" t="s">
        <v>2604</v>
      </c>
      <c r="E594" s="2" t="s">
        <v>2605</v>
      </c>
      <c r="F594" s="2" t="s">
        <v>868</v>
      </c>
      <c r="G594" s="2" t="s">
        <v>869</v>
      </c>
      <c r="H594" s="2"/>
      <c r="I594" s="2" t="s">
        <v>393</v>
      </c>
      <c r="J594" s="2" t="s">
        <v>111</v>
      </c>
      <c r="K594" s="2" t="s">
        <v>3942</v>
      </c>
      <c r="L594" s="3">
        <v>42657</v>
      </c>
      <c r="M594" s="2" t="s">
        <v>3821</v>
      </c>
      <c r="N594" s="2" t="s">
        <v>3822</v>
      </c>
      <c r="O594" s="2" t="s">
        <v>3823</v>
      </c>
      <c r="P594" s="2" t="s">
        <v>4465</v>
      </c>
      <c r="Q594" s="2" t="s">
        <v>3943</v>
      </c>
      <c r="R594" s="2" t="s">
        <v>4466</v>
      </c>
      <c r="S594" s="2" t="s">
        <v>861</v>
      </c>
      <c r="T594" s="2" t="s">
        <v>333</v>
      </c>
      <c r="U594" s="2" t="s">
        <v>3332</v>
      </c>
      <c r="V594" s="2" t="s">
        <v>43</v>
      </c>
      <c r="W594" s="2" t="s">
        <v>42</v>
      </c>
      <c r="X594" s="2"/>
      <c r="Y594" s="4"/>
    </row>
    <row r="595" spans="1:25" x14ac:dyDescent="0.25">
      <c r="A595" s="2">
        <v>2016</v>
      </c>
      <c r="B595" s="2">
        <v>1682</v>
      </c>
      <c r="C595" s="2" t="s">
        <v>2603</v>
      </c>
      <c r="D595" s="2" t="s">
        <v>2604</v>
      </c>
      <c r="E595" s="2" t="s">
        <v>2605</v>
      </c>
      <c r="F595" s="2" t="s">
        <v>868</v>
      </c>
      <c r="G595" s="2" t="s">
        <v>869</v>
      </c>
      <c r="H595" s="2"/>
      <c r="I595" s="2" t="s">
        <v>393</v>
      </c>
      <c r="J595" s="2" t="s">
        <v>50</v>
      </c>
      <c r="K595" s="2" t="s">
        <v>2606</v>
      </c>
      <c r="L595" s="3">
        <v>42657</v>
      </c>
      <c r="M595" s="2" t="s">
        <v>3821</v>
      </c>
      <c r="N595" s="2" t="s">
        <v>3822</v>
      </c>
      <c r="O595" s="2" t="s">
        <v>3823</v>
      </c>
      <c r="P595" s="2" t="s">
        <v>4465</v>
      </c>
      <c r="Q595" s="2" t="s">
        <v>3825</v>
      </c>
      <c r="R595" s="2" t="s">
        <v>4467</v>
      </c>
      <c r="S595" s="2" t="s">
        <v>861</v>
      </c>
      <c r="T595" s="2" t="s">
        <v>333</v>
      </c>
      <c r="U595" s="2" t="s">
        <v>3332</v>
      </c>
      <c r="V595" s="2" t="s">
        <v>43</v>
      </c>
      <c r="W595" s="2" t="s">
        <v>42</v>
      </c>
      <c r="X595" s="2"/>
      <c r="Y595" s="4"/>
    </row>
    <row r="596" spans="1:25" hidden="1" x14ac:dyDescent="0.25">
      <c r="A596" s="2">
        <v>2014</v>
      </c>
      <c r="B596" s="2">
        <v>1755</v>
      </c>
      <c r="C596" s="2" t="s">
        <v>2944</v>
      </c>
      <c r="D596" s="2" t="s">
        <v>2945</v>
      </c>
      <c r="E596" s="2" t="s">
        <v>2946</v>
      </c>
      <c r="F596" s="2" t="s">
        <v>2324</v>
      </c>
      <c r="G596" s="2" t="s">
        <v>687</v>
      </c>
      <c r="H596" s="2"/>
      <c r="I596" s="2" t="s">
        <v>488</v>
      </c>
      <c r="J596" s="2" t="s">
        <v>31</v>
      </c>
      <c r="K596" s="2" t="s">
        <v>2947</v>
      </c>
      <c r="L596" s="3">
        <v>41828</v>
      </c>
      <c r="M596" s="2" t="s">
        <v>2948</v>
      </c>
      <c r="N596" s="2" t="s">
        <v>2949</v>
      </c>
      <c r="O596" s="2" t="s">
        <v>2204</v>
      </c>
      <c r="P596" s="2" t="s">
        <v>2350</v>
      </c>
      <c r="Q596" s="2" t="s">
        <v>2351</v>
      </c>
      <c r="R596" s="2" t="s">
        <v>2950</v>
      </c>
      <c r="S596" s="2" t="s">
        <v>332</v>
      </c>
      <c r="T596" s="2" t="s">
        <v>333</v>
      </c>
      <c r="U596" s="2" t="s">
        <v>41</v>
      </c>
      <c r="V596" s="2" t="s">
        <v>42</v>
      </c>
      <c r="W596" s="2" t="s">
        <v>43</v>
      </c>
      <c r="X596" s="2" t="s">
        <v>2951</v>
      </c>
      <c r="Y596" s="4"/>
    </row>
    <row r="597" spans="1:25" x14ac:dyDescent="0.25">
      <c r="A597" s="2">
        <v>2013</v>
      </c>
      <c r="B597" s="2">
        <v>209</v>
      </c>
      <c r="C597" s="2" t="s">
        <v>1641</v>
      </c>
      <c r="D597" s="2" t="s">
        <v>1642</v>
      </c>
      <c r="E597" s="2" t="s">
        <v>1643</v>
      </c>
      <c r="F597" s="2" t="s">
        <v>868</v>
      </c>
      <c r="G597" s="2" t="s">
        <v>869</v>
      </c>
      <c r="H597" s="2"/>
      <c r="I597" s="2" t="s">
        <v>393</v>
      </c>
      <c r="J597" s="2" t="s">
        <v>347</v>
      </c>
      <c r="K597" s="2" t="s">
        <v>1681</v>
      </c>
      <c r="L597" s="3">
        <v>41340</v>
      </c>
      <c r="M597" s="2" t="s">
        <v>1645</v>
      </c>
      <c r="N597" s="2" t="s">
        <v>1656</v>
      </c>
      <c r="O597" s="2" t="s">
        <v>1675</v>
      </c>
      <c r="P597" s="2" t="s">
        <v>1647</v>
      </c>
      <c r="Q597" s="2" t="s">
        <v>1682</v>
      </c>
      <c r="R597" s="2" t="s">
        <v>1686</v>
      </c>
      <c r="S597" s="2" t="s">
        <v>332</v>
      </c>
      <c r="T597" s="2" t="s">
        <v>333</v>
      </c>
      <c r="U597" s="2" t="s">
        <v>41</v>
      </c>
      <c r="V597" s="2" t="s">
        <v>42</v>
      </c>
      <c r="W597" s="2" t="s">
        <v>43</v>
      </c>
      <c r="X597" s="2"/>
      <c r="Y597" s="4"/>
    </row>
    <row r="598" spans="1:25" hidden="1" x14ac:dyDescent="0.25">
      <c r="A598" s="2">
        <v>2013</v>
      </c>
      <c r="B598" s="2">
        <v>1183</v>
      </c>
      <c r="C598" s="2" t="s">
        <v>1964</v>
      </c>
      <c r="D598" s="2" t="s">
        <v>1965</v>
      </c>
      <c r="E598" s="2" t="s">
        <v>1966</v>
      </c>
      <c r="F598" s="2" t="s">
        <v>1967</v>
      </c>
      <c r="G598" s="2" t="s">
        <v>1968</v>
      </c>
      <c r="H598" s="2"/>
      <c r="I598" s="2" t="s">
        <v>488</v>
      </c>
      <c r="J598" s="2" t="s">
        <v>31</v>
      </c>
      <c r="K598" s="2" t="s">
        <v>1969</v>
      </c>
      <c r="L598" s="3">
        <v>41509</v>
      </c>
      <c r="M598" s="2" t="s">
        <v>71</v>
      </c>
      <c r="N598" s="2" t="s">
        <v>1231</v>
      </c>
      <c r="O598" s="2" t="s">
        <v>1356</v>
      </c>
      <c r="P598" s="2" t="s">
        <v>1901</v>
      </c>
      <c r="Q598" s="2" t="s">
        <v>1971</v>
      </c>
      <c r="R598" s="2" t="s">
        <v>1974</v>
      </c>
      <c r="S598" s="2" t="s">
        <v>332</v>
      </c>
      <c r="T598" s="2" t="s">
        <v>333</v>
      </c>
      <c r="U598" s="2" t="s">
        <v>41</v>
      </c>
      <c r="V598" s="2" t="s">
        <v>42</v>
      </c>
      <c r="W598" s="2" t="s">
        <v>43</v>
      </c>
      <c r="X598" s="2"/>
      <c r="Y598" s="4"/>
    </row>
    <row r="599" spans="1:25" hidden="1" x14ac:dyDescent="0.25">
      <c r="A599" s="2">
        <v>2016</v>
      </c>
      <c r="B599" s="2">
        <v>1695</v>
      </c>
      <c r="C599" s="2" t="s">
        <v>2567</v>
      </c>
      <c r="D599" s="2" t="s">
        <v>2568</v>
      </c>
      <c r="E599" s="2" t="s">
        <v>2569</v>
      </c>
      <c r="F599" s="2" t="s">
        <v>2570</v>
      </c>
      <c r="G599" s="2" t="s">
        <v>2571</v>
      </c>
      <c r="H599" s="2"/>
      <c r="I599" s="2" t="s">
        <v>815</v>
      </c>
      <c r="J599" s="2" t="s">
        <v>31</v>
      </c>
      <c r="K599" s="2" t="s">
        <v>2572</v>
      </c>
      <c r="L599" s="3">
        <v>42564</v>
      </c>
      <c r="M599" s="2" t="s">
        <v>4412</v>
      </c>
      <c r="N599" s="2" t="s">
        <v>1231</v>
      </c>
      <c r="O599" s="2" t="s">
        <v>2177</v>
      </c>
      <c r="P599" s="2" t="s">
        <v>2783</v>
      </c>
      <c r="Q599" s="2" t="s">
        <v>4235</v>
      </c>
      <c r="R599" s="2" t="s">
        <v>4469</v>
      </c>
      <c r="S599" s="2" t="s">
        <v>332</v>
      </c>
      <c r="T599" s="2" t="s">
        <v>333</v>
      </c>
      <c r="U599" s="2" t="s">
        <v>3332</v>
      </c>
      <c r="V599" s="2" t="s">
        <v>43</v>
      </c>
      <c r="W599" s="2" t="s">
        <v>42</v>
      </c>
      <c r="X599" s="2"/>
      <c r="Y599" s="4"/>
    </row>
    <row r="600" spans="1:25" hidden="1" x14ac:dyDescent="0.25">
      <c r="A600" s="2">
        <v>2014</v>
      </c>
      <c r="B600" s="2">
        <v>1759</v>
      </c>
      <c r="C600" s="2" t="s">
        <v>2192</v>
      </c>
      <c r="D600" s="2" t="s">
        <v>2193</v>
      </c>
      <c r="E600" s="2" t="s">
        <v>2194</v>
      </c>
      <c r="F600" s="2" t="s">
        <v>1610</v>
      </c>
      <c r="G600" s="2" t="s">
        <v>869</v>
      </c>
      <c r="H600" s="2"/>
      <c r="I600" s="2" t="s">
        <v>393</v>
      </c>
      <c r="J600" s="2" t="s">
        <v>31</v>
      </c>
      <c r="K600" s="2" t="s">
        <v>2195</v>
      </c>
      <c r="L600" s="3">
        <v>41737</v>
      </c>
      <c r="M600" s="2" t="s">
        <v>1355</v>
      </c>
      <c r="N600" s="2" t="s">
        <v>1231</v>
      </c>
      <c r="O600" s="2" t="s">
        <v>1362</v>
      </c>
      <c r="P600" s="2" t="s">
        <v>1619</v>
      </c>
      <c r="Q600" s="2" t="s">
        <v>2197</v>
      </c>
      <c r="R600" s="2" t="s">
        <v>2955</v>
      </c>
      <c r="S600" s="2" t="s">
        <v>332</v>
      </c>
      <c r="T600" s="2" t="s">
        <v>333</v>
      </c>
      <c r="U600" s="2" t="s">
        <v>41</v>
      </c>
      <c r="V600" s="2" t="s">
        <v>42</v>
      </c>
      <c r="W600" s="2" t="s">
        <v>43</v>
      </c>
      <c r="X600" s="2" t="s">
        <v>2199</v>
      </c>
      <c r="Y600" s="4"/>
    </row>
    <row r="601" spans="1:25" x14ac:dyDescent="0.25">
      <c r="A601" s="2">
        <v>2015</v>
      </c>
      <c r="B601" s="2">
        <v>891</v>
      </c>
      <c r="C601" s="2" t="s">
        <v>3566</v>
      </c>
      <c r="D601" s="2" t="s">
        <v>3567</v>
      </c>
      <c r="E601" s="2" t="s">
        <v>3568</v>
      </c>
      <c r="F601" s="2" t="s">
        <v>625</v>
      </c>
      <c r="G601" s="2" t="s">
        <v>2653</v>
      </c>
      <c r="H601" s="2"/>
      <c r="I601" s="2" t="s">
        <v>409</v>
      </c>
      <c r="J601" s="2" t="s">
        <v>59</v>
      </c>
      <c r="K601" s="2" t="s">
        <v>3569</v>
      </c>
      <c r="L601" s="3">
        <v>42115</v>
      </c>
      <c r="M601" s="2" t="s">
        <v>3570</v>
      </c>
      <c r="N601" s="2" t="s">
        <v>585</v>
      </c>
      <c r="O601" s="2" t="s">
        <v>3571</v>
      </c>
      <c r="P601" s="2" t="s">
        <v>3693</v>
      </c>
      <c r="Q601" s="2" t="s">
        <v>3694</v>
      </c>
      <c r="R601" s="2" t="s">
        <v>3695</v>
      </c>
      <c r="S601" s="2" t="s">
        <v>332</v>
      </c>
      <c r="T601" s="2" t="s">
        <v>333</v>
      </c>
      <c r="U601" s="2" t="s">
        <v>3332</v>
      </c>
      <c r="V601" s="2" t="s">
        <v>42</v>
      </c>
      <c r="W601" s="2" t="s">
        <v>43</v>
      </c>
      <c r="X601" s="2"/>
      <c r="Y601" s="4" t="s">
        <v>198</v>
      </c>
    </row>
    <row r="602" spans="1:25" hidden="1" x14ac:dyDescent="0.25">
      <c r="A602" s="2">
        <v>2016</v>
      </c>
      <c r="B602" s="2">
        <v>1699</v>
      </c>
      <c r="C602" s="2" t="s">
        <v>1067</v>
      </c>
      <c r="D602" s="2" t="s">
        <v>1068</v>
      </c>
      <c r="E602" s="2" t="s">
        <v>1069</v>
      </c>
      <c r="F602" s="2" t="s">
        <v>1015</v>
      </c>
      <c r="G602" s="2" t="s">
        <v>1070</v>
      </c>
      <c r="H602" s="2" t="s">
        <v>1071</v>
      </c>
      <c r="I602" s="2" t="s">
        <v>405</v>
      </c>
      <c r="J602" s="2" t="s">
        <v>69</v>
      </c>
      <c r="K602" s="2" t="s">
        <v>4402</v>
      </c>
      <c r="L602" s="3">
        <v>42451</v>
      </c>
      <c r="M602" s="2" t="s">
        <v>2902</v>
      </c>
      <c r="N602" s="2" t="s">
        <v>753</v>
      </c>
      <c r="O602" s="2" t="s">
        <v>2903</v>
      </c>
      <c r="P602" s="2" t="s">
        <v>3660</v>
      </c>
      <c r="Q602" s="2" t="s">
        <v>4470</v>
      </c>
      <c r="R602" s="2" t="s">
        <v>4471</v>
      </c>
      <c r="S602" s="2" t="s">
        <v>332</v>
      </c>
      <c r="T602" s="2" t="s">
        <v>333</v>
      </c>
      <c r="U602" s="2" t="s">
        <v>3332</v>
      </c>
      <c r="V602" s="2" t="s">
        <v>43</v>
      </c>
      <c r="W602" s="2" t="s">
        <v>42</v>
      </c>
      <c r="X602" s="2"/>
      <c r="Y602" s="4"/>
    </row>
    <row r="603" spans="1:25" x14ac:dyDescent="0.25">
      <c r="A603" s="2">
        <v>2014</v>
      </c>
      <c r="B603" s="2">
        <v>1761</v>
      </c>
      <c r="C603" s="2" t="s">
        <v>2763</v>
      </c>
      <c r="D603" s="2" t="s">
        <v>2764</v>
      </c>
      <c r="E603" s="2" t="s">
        <v>2765</v>
      </c>
      <c r="F603" s="2" t="s">
        <v>2766</v>
      </c>
      <c r="G603" s="2" t="s">
        <v>616</v>
      </c>
      <c r="H603" s="2"/>
      <c r="I603" s="2" t="s">
        <v>405</v>
      </c>
      <c r="J603" s="2" t="s">
        <v>31</v>
      </c>
      <c r="K603" s="2" t="s">
        <v>2767</v>
      </c>
      <c r="L603" s="3">
        <v>41821</v>
      </c>
      <c r="M603" s="2" t="s">
        <v>2768</v>
      </c>
      <c r="N603" s="2" t="s">
        <v>1613</v>
      </c>
      <c r="O603" s="2" t="s">
        <v>2654</v>
      </c>
      <c r="P603" s="2" t="s">
        <v>2957</v>
      </c>
      <c r="Q603" s="2" t="s">
        <v>2958</v>
      </c>
      <c r="R603" s="2" t="s">
        <v>2959</v>
      </c>
      <c r="S603" s="2" t="s">
        <v>332</v>
      </c>
      <c r="T603" s="2" t="s">
        <v>333</v>
      </c>
      <c r="U603" s="2" t="s">
        <v>41</v>
      </c>
      <c r="V603" s="2" t="s">
        <v>42</v>
      </c>
      <c r="W603" s="2" t="s">
        <v>43</v>
      </c>
      <c r="X603" s="2" t="s">
        <v>2772</v>
      </c>
      <c r="Y603" s="4"/>
    </row>
    <row r="604" spans="1:25" x14ac:dyDescent="0.25">
      <c r="A604" s="2">
        <v>2013</v>
      </c>
      <c r="B604" s="2">
        <v>200</v>
      </c>
      <c r="C604" s="2" t="s">
        <v>1641</v>
      </c>
      <c r="D604" s="2" t="s">
        <v>1642</v>
      </c>
      <c r="E604" s="2" t="s">
        <v>1643</v>
      </c>
      <c r="F604" s="2" t="s">
        <v>868</v>
      </c>
      <c r="G604" s="2" t="s">
        <v>869</v>
      </c>
      <c r="H604" s="2"/>
      <c r="I604" s="2" t="s">
        <v>393</v>
      </c>
      <c r="J604" s="2" t="s">
        <v>289</v>
      </c>
      <c r="K604" s="2" t="s">
        <v>1661</v>
      </c>
      <c r="L604" s="3">
        <v>41340</v>
      </c>
      <c r="M604" s="2" t="s">
        <v>1645</v>
      </c>
      <c r="N604" s="2" t="s">
        <v>1231</v>
      </c>
      <c r="O604" s="2" t="s">
        <v>1571</v>
      </c>
      <c r="P604" s="2" t="s">
        <v>1647</v>
      </c>
      <c r="Q604" s="2" t="s">
        <v>1666</v>
      </c>
      <c r="R604" s="2" t="s">
        <v>1667</v>
      </c>
      <c r="S604" s="2" t="s">
        <v>332</v>
      </c>
      <c r="T604" s="2" t="s">
        <v>333</v>
      </c>
      <c r="U604" s="2" t="s">
        <v>41</v>
      </c>
      <c r="V604" s="2" t="s">
        <v>42</v>
      </c>
      <c r="W604" s="2" t="s">
        <v>43</v>
      </c>
      <c r="X604" s="2"/>
      <c r="Y604" s="4"/>
    </row>
    <row r="605" spans="1:25" x14ac:dyDescent="0.25">
      <c r="A605" s="2">
        <v>2014</v>
      </c>
      <c r="B605" s="2">
        <v>1765</v>
      </c>
      <c r="C605" s="2" t="s">
        <v>1411</v>
      </c>
      <c r="D605" s="2" t="s">
        <v>1412</v>
      </c>
      <c r="E605" s="2" t="s">
        <v>1413</v>
      </c>
      <c r="F605" s="2" t="s">
        <v>625</v>
      </c>
      <c r="G605" s="2" t="s">
        <v>1414</v>
      </c>
      <c r="H605" s="2"/>
      <c r="I605" s="2" t="s">
        <v>409</v>
      </c>
      <c r="J605" s="2" t="s">
        <v>69</v>
      </c>
      <c r="K605" s="2" t="s">
        <v>1415</v>
      </c>
      <c r="L605" s="3">
        <v>41849</v>
      </c>
      <c r="M605" s="2" t="s">
        <v>2818</v>
      </c>
      <c r="N605" s="2" t="s">
        <v>404</v>
      </c>
      <c r="O605" s="2" t="s">
        <v>1127</v>
      </c>
      <c r="P605" s="2" t="s">
        <v>1421</v>
      </c>
      <c r="Q605" s="2" t="s">
        <v>2963</v>
      </c>
      <c r="R605" s="2" t="s">
        <v>2964</v>
      </c>
      <c r="S605" s="2" t="s">
        <v>332</v>
      </c>
      <c r="T605" s="2" t="s">
        <v>333</v>
      </c>
      <c r="U605" s="2" t="s">
        <v>41</v>
      </c>
      <c r="V605" s="2" t="s">
        <v>42</v>
      </c>
      <c r="W605" s="2" t="s">
        <v>43</v>
      </c>
      <c r="X605" s="2"/>
      <c r="Y605" s="4"/>
    </row>
    <row r="606" spans="1:25" x14ac:dyDescent="0.25">
      <c r="A606" s="2">
        <v>2015</v>
      </c>
      <c r="B606" s="2">
        <v>894</v>
      </c>
      <c r="C606" s="2" t="s">
        <v>873</v>
      </c>
      <c r="D606" s="2" t="s">
        <v>874</v>
      </c>
      <c r="E606" s="2" t="s">
        <v>875</v>
      </c>
      <c r="F606" s="2" t="s">
        <v>876</v>
      </c>
      <c r="G606" s="2" t="s">
        <v>877</v>
      </c>
      <c r="H606" s="2"/>
      <c r="I606" s="2" t="s">
        <v>409</v>
      </c>
      <c r="J606" s="2" t="s">
        <v>542</v>
      </c>
      <c r="K606" s="2" t="s">
        <v>2812</v>
      </c>
      <c r="L606" s="3">
        <v>42143</v>
      </c>
      <c r="M606" s="2" t="s">
        <v>2805</v>
      </c>
      <c r="N606" s="2" t="s">
        <v>753</v>
      </c>
      <c r="O606" s="2" t="s">
        <v>1818</v>
      </c>
      <c r="P606" s="2" t="s">
        <v>3696</v>
      </c>
      <c r="Q606" s="2" t="s">
        <v>3544</v>
      </c>
      <c r="R606" s="2" t="s">
        <v>3697</v>
      </c>
      <c r="S606" s="2" t="s">
        <v>332</v>
      </c>
      <c r="T606" s="2" t="s">
        <v>333</v>
      </c>
      <c r="U606" s="2" t="s">
        <v>3332</v>
      </c>
      <c r="V606" s="2" t="s">
        <v>42</v>
      </c>
      <c r="W606" s="2" t="s">
        <v>43</v>
      </c>
      <c r="X606" s="2" t="s">
        <v>3540</v>
      </c>
      <c r="Y606" s="4"/>
    </row>
    <row r="607" spans="1:25" x14ac:dyDescent="0.25">
      <c r="A607" s="2">
        <v>2015</v>
      </c>
      <c r="B607" s="2">
        <v>895</v>
      </c>
      <c r="C607" s="2" t="s">
        <v>873</v>
      </c>
      <c r="D607" s="2" t="s">
        <v>874</v>
      </c>
      <c r="E607" s="2" t="s">
        <v>875</v>
      </c>
      <c r="F607" s="2" t="s">
        <v>876</v>
      </c>
      <c r="G607" s="2" t="s">
        <v>877</v>
      </c>
      <c r="H607" s="2"/>
      <c r="I607" s="2" t="s">
        <v>409</v>
      </c>
      <c r="J607" s="2" t="s">
        <v>542</v>
      </c>
      <c r="K607" s="2" t="s">
        <v>2812</v>
      </c>
      <c r="L607" s="3">
        <v>42144</v>
      </c>
      <c r="M607" s="2" t="s">
        <v>2805</v>
      </c>
      <c r="N607" s="2" t="s">
        <v>753</v>
      </c>
      <c r="O607" s="2" t="s">
        <v>1818</v>
      </c>
      <c r="P607" s="2" t="s">
        <v>3696</v>
      </c>
      <c r="Q607" s="2" t="s">
        <v>3544</v>
      </c>
      <c r="R607" s="2" t="s">
        <v>3697</v>
      </c>
      <c r="S607" s="2" t="s">
        <v>332</v>
      </c>
      <c r="T607" s="2" t="s">
        <v>333</v>
      </c>
      <c r="U607" s="2" t="s">
        <v>3332</v>
      </c>
      <c r="V607" s="2" t="s">
        <v>42</v>
      </c>
      <c r="W607" s="2" t="s">
        <v>43</v>
      </c>
      <c r="X607" s="2" t="s">
        <v>3540</v>
      </c>
      <c r="Y607" s="4"/>
    </row>
    <row r="608" spans="1:25" x14ac:dyDescent="0.25">
      <c r="A608" s="2">
        <v>2015</v>
      </c>
      <c r="B608" s="2">
        <v>900</v>
      </c>
      <c r="C608" s="2" t="s">
        <v>873</v>
      </c>
      <c r="D608" s="2" t="s">
        <v>874</v>
      </c>
      <c r="E608" s="2" t="s">
        <v>875</v>
      </c>
      <c r="F608" s="2" t="s">
        <v>876</v>
      </c>
      <c r="G608" s="2" t="s">
        <v>877</v>
      </c>
      <c r="H608" s="2"/>
      <c r="I608" s="2" t="s">
        <v>409</v>
      </c>
      <c r="J608" s="2" t="s">
        <v>542</v>
      </c>
      <c r="K608" s="2" t="s">
        <v>2812</v>
      </c>
      <c r="L608" s="3">
        <v>42171</v>
      </c>
      <c r="M608" s="2" t="s">
        <v>2805</v>
      </c>
      <c r="N608" s="2" t="s">
        <v>753</v>
      </c>
      <c r="O608" s="2" t="s">
        <v>1818</v>
      </c>
      <c r="P608" s="2" t="s">
        <v>3696</v>
      </c>
      <c r="Q608" s="2" t="s">
        <v>3544</v>
      </c>
      <c r="R608" s="2" t="s">
        <v>3697</v>
      </c>
      <c r="S608" s="2" t="s">
        <v>332</v>
      </c>
      <c r="T608" s="2" t="s">
        <v>333</v>
      </c>
      <c r="U608" s="2" t="s">
        <v>3332</v>
      </c>
      <c r="V608" s="2" t="s">
        <v>42</v>
      </c>
      <c r="W608" s="2" t="s">
        <v>43</v>
      </c>
      <c r="X608" s="2" t="s">
        <v>3540</v>
      </c>
      <c r="Y608" s="4"/>
    </row>
    <row r="609" spans="1:25" x14ac:dyDescent="0.25">
      <c r="A609" s="2">
        <v>2016</v>
      </c>
      <c r="B609" s="2">
        <v>1702</v>
      </c>
      <c r="C609" s="2" t="s">
        <v>3776</v>
      </c>
      <c r="D609" s="2" t="s">
        <v>3777</v>
      </c>
      <c r="E609" s="2" t="s">
        <v>3778</v>
      </c>
      <c r="F609" s="2" t="s">
        <v>3779</v>
      </c>
      <c r="G609" s="2" t="s">
        <v>1081</v>
      </c>
      <c r="H609" s="2"/>
      <c r="I609" s="2" t="s">
        <v>153</v>
      </c>
      <c r="J609" s="2" t="s">
        <v>293</v>
      </c>
      <c r="K609" s="2" t="s">
        <v>3780</v>
      </c>
      <c r="L609" s="3">
        <v>42390</v>
      </c>
      <c r="M609" s="2" t="s">
        <v>4338</v>
      </c>
      <c r="N609" s="2" t="s">
        <v>2176</v>
      </c>
      <c r="O609" s="2" t="s">
        <v>35</v>
      </c>
      <c r="P609" s="2" t="s">
        <v>1797</v>
      </c>
      <c r="Q609" s="2" t="s">
        <v>4339</v>
      </c>
      <c r="R609" s="2" t="s">
        <v>4472</v>
      </c>
      <c r="S609" s="2" t="s">
        <v>2180</v>
      </c>
      <c r="T609" s="2" t="s">
        <v>333</v>
      </c>
      <c r="U609" s="2" t="s">
        <v>3333</v>
      </c>
      <c r="V609" s="2" t="s">
        <v>43</v>
      </c>
      <c r="W609" s="2" t="s">
        <v>42</v>
      </c>
      <c r="X609" s="2"/>
      <c r="Y609" s="4"/>
    </row>
    <row r="610" spans="1:25" x14ac:dyDescent="0.25">
      <c r="A610" s="2">
        <v>2016</v>
      </c>
      <c r="B610" s="2">
        <v>1706</v>
      </c>
      <c r="C610" s="2" t="s">
        <v>3776</v>
      </c>
      <c r="D610" s="2" t="s">
        <v>3777</v>
      </c>
      <c r="E610" s="2" t="s">
        <v>3778</v>
      </c>
      <c r="F610" s="2" t="s">
        <v>3779</v>
      </c>
      <c r="G610" s="2" t="s">
        <v>1081</v>
      </c>
      <c r="H610" s="2"/>
      <c r="I610" s="2" t="s">
        <v>153</v>
      </c>
      <c r="J610" s="2" t="s">
        <v>340</v>
      </c>
      <c r="K610" s="2" t="s">
        <v>3780</v>
      </c>
      <c r="L610" s="3">
        <v>42391</v>
      </c>
      <c r="M610" s="2" t="s">
        <v>4342</v>
      </c>
      <c r="N610" s="2" t="s">
        <v>2176</v>
      </c>
      <c r="O610" s="2" t="s">
        <v>35</v>
      </c>
      <c r="P610" s="2" t="s">
        <v>1797</v>
      </c>
      <c r="Q610" s="2" t="s">
        <v>4343</v>
      </c>
      <c r="R610" s="2" t="s">
        <v>4473</v>
      </c>
      <c r="S610" s="2" t="s">
        <v>2180</v>
      </c>
      <c r="T610" s="2" t="s">
        <v>333</v>
      </c>
      <c r="U610" s="2" t="s">
        <v>3333</v>
      </c>
      <c r="V610" s="2" t="s">
        <v>43</v>
      </c>
      <c r="W610" s="2" t="s">
        <v>42</v>
      </c>
      <c r="X610" s="2"/>
      <c r="Y610" s="4"/>
    </row>
    <row r="611" spans="1:25" x14ac:dyDescent="0.25">
      <c r="A611" s="2">
        <v>2014</v>
      </c>
      <c r="B611" s="2">
        <v>1769</v>
      </c>
      <c r="C611" s="2" t="s">
        <v>873</v>
      </c>
      <c r="D611" s="2" t="s">
        <v>874</v>
      </c>
      <c r="E611" s="2" t="s">
        <v>875</v>
      </c>
      <c r="F611" s="2" t="s">
        <v>876</v>
      </c>
      <c r="G611" s="2" t="s">
        <v>877</v>
      </c>
      <c r="H611" s="2"/>
      <c r="I611" s="2" t="s">
        <v>409</v>
      </c>
      <c r="J611" s="2" t="s">
        <v>542</v>
      </c>
      <c r="K611" s="2" t="s">
        <v>2812</v>
      </c>
      <c r="L611" s="3">
        <v>41792</v>
      </c>
      <c r="M611" s="2" t="s">
        <v>2805</v>
      </c>
      <c r="N611" s="2" t="s">
        <v>404</v>
      </c>
      <c r="O611" s="2" t="s">
        <v>1818</v>
      </c>
      <c r="P611" s="2" t="s">
        <v>2968</v>
      </c>
      <c r="Q611" s="2" t="s">
        <v>2814</v>
      </c>
      <c r="R611" s="2" t="s">
        <v>2969</v>
      </c>
      <c r="S611" s="2" t="s">
        <v>332</v>
      </c>
      <c r="T611" s="2" t="s">
        <v>333</v>
      </c>
      <c r="U611" s="2" t="s">
        <v>41</v>
      </c>
      <c r="V611" s="2" t="s">
        <v>42</v>
      </c>
      <c r="W611" s="2" t="s">
        <v>43</v>
      </c>
      <c r="X611" s="2" t="s">
        <v>2809</v>
      </c>
      <c r="Y611" s="4"/>
    </row>
    <row r="612" spans="1:25" x14ac:dyDescent="0.25">
      <c r="A612" s="2">
        <v>2014</v>
      </c>
      <c r="B612" s="2">
        <v>1772</v>
      </c>
      <c r="C612" s="2" t="s">
        <v>873</v>
      </c>
      <c r="D612" s="2" t="s">
        <v>874</v>
      </c>
      <c r="E612" s="2" t="s">
        <v>875</v>
      </c>
      <c r="F612" s="2" t="s">
        <v>876</v>
      </c>
      <c r="G612" s="2" t="s">
        <v>877</v>
      </c>
      <c r="H612" s="2"/>
      <c r="I612" s="2" t="s">
        <v>409</v>
      </c>
      <c r="J612" s="2" t="s">
        <v>542</v>
      </c>
      <c r="K612" s="2" t="s">
        <v>2812</v>
      </c>
      <c r="L612" s="3">
        <v>41793</v>
      </c>
      <c r="M612" s="2" t="s">
        <v>2805</v>
      </c>
      <c r="N612" s="2" t="s">
        <v>404</v>
      </c>
      <c r="O612" s="2" t="s">
        <v>1818</v>
      </c>
      <c r="P612" s="2" t="s">
        <v>2968</v>
      </c>
      <c r="Q612" s="2" t="s">
        <v>2814</v>
      </c>
      <c r="R612" s="2" t="s">
        <v>2969</v>
      </c>
      <c r="S612" s="2" t="s">
        <v>332</v>
      </c>
      <c r="T612" s="2" t="s">
        <v>333</v>
      </c>
      <c r="U612" s="2" t="s">
        <v>41</v>
      </c>
      <c r="V612" s="2" t="s">
        <v>42</v>
      </c>
      <c r="W612" s="2" t="s">
        <v>43</v>
      </c>
      <c r="X612" s="2" t="s">
        <v>2809</v>
      </c>
      <c r="Y612" s="4"/>
    </row>
    <row r="613" spans="1:25" x14ac:dyDescent="0.25">
      <c r="A613" s="2">
        <v>2013</v>
      </c>
      <c r="B613" s="2">
        <v>211</v>
      </c>
      <c r="C613" s="2" t="s">
        <v>1641</v>
      </c>
      <c r="D613" s="2" t="s">
        <v>1642</v>
      </c>
      <c r="E613" s="2" t="s">
        <v>1643</v>
      </c>
      <c r="F613" s="2" t="s">
        <v>868</v>
      </c>
      <c r="G613" s="2" t="s">
        <v>869</v>
      </c>
      <c r="H613" s="2"/>
      <c r="I613" s="2" t="s">
        <v>393</v>
      </c>
      <c r="J613" s="2" t="s">
        <v>411</v>
      </c>
      <c r="K613" s="2" t="s">
        <v>1687</v>
      </c>
      <c r="L613" s="3">
        <v>41341</v>
      </c>
      <c r="M613" s="2" t="s">
        <v>1645</v>
      </c>
      <c r="N613" s="2" t="s">
        <v>1688</v>
      </c>
      <c r="O613" s="2" t="s">
        <v>1675</v>
      </c>
      <c r="P613" s="2" t="s">
        <v>1647</v>
      </c>
      <c r="Q613" s="2" t="s">
        <v>1689</v>
      </c>
      <c r="R613" s="2" t="s">
        <v>1691</v>
      </c>
      <c r="S613" s="2" t="s">
        <v>332</v>
      </c>
      <c r="T613" s="2" t="s">
        <v>333</v>
      </c>
      <c r="U613" s="2" t="s">
        <v>41</v>
      </c>
      <c r="V613" s="2" t="s">
        <v>42</v>
      </c>
      <c r="W613" s="2" t="s">
        <v>43</v>
      </c>
      <c r="X613" s="2"/>
      <c r="Y613" s="4"/>
    </row>
    <row r="614" spans="1:25" x14ac:dyDescent="0.25">
      <c r="A614" s="2">
        <v>2013</v>
      </c>
      <c r="B614" s="2">
        <v>221</v>
      </c>
      <c r="C614" s="2" t="s">
        <v>1641</v>
      </c>
      <c r="D614" s="2" t="s">
        <v>1642</v>
      </c>
      <c r="E614" s="2" t="s">
        <v>1643</v>
      </c>
      <c r="F614" s="2" t="s">
        <v>868</v>
      </c>
      <c r="G614" s="2" t="s">
        <v>869</v>
      </c>
      <c r="H614" s="2"/>
      <c r="I614" s="2" t="s">
        <v>393</v>
      </c>
      <c r="J614" s="2" t="s">
        <v>346</v>
      </c>
      <c r="K614" s="2" t="s">
        <v>1712</v>
      </c>
      <c r="L614" s="3">
        <v>41395</v>
      </c>
      <c r="M614" s="2" t="s">
        <v>1645</v>
      </c>
      <c r="N614" s="2" t="s">
        <v>1646</v>
      </c>
      <c r="O614" s="2" t="s">
        <v>1664</v>
      </c>
      <c r="P614" s="2" t="s">
        <v>1702</v>
      </c>
      <c r="Q614" s="2" t="s">
        <v>1716</v>
      </c>
      <c r="R614" s="2" t="s">
        <v>1717</v>
      </c>
      <c r="S614" s="2" t="s">
        <v>332</v>
      </c>
      <c r="T614" s="2" t="s">
        <v>333</v>
      </c>
      <c r="U614" s="2" t="s">
        <v>41</v>
      </c>
      <c r="V614" s="2" t="s">
        <v>42</v>
      </c>
      <c r="W614" s="2" t="s">
        <v>43</v>
      </c>
      <c r="X614" s="2"/>
      <c r="Y614" s="4"/>
    </row>
    <row r="615" spans="1:25" hidden="1" x14ac:dyDescent="0.25">
      <c r="A615" s="2">
        <v>2013</v>
      </c>
      <c r="B615" s="2">
        <v>351</v>
      </c>
      <c r="C615" s="2" t="s">
        <v>1776</v>
      </c>
      <c r="D615" s="2" t="s">
        <v>1777</v>
      </c>
      <c r="E615" s="2" t="s">
        <v>1778</v>
      </c>
      <c r="F615" s="2" t="s">
        <v>1779</v>
      </c>
      <c r="G615" s="2" t="s">
        <v>1780</v>
      </c>
      <c r="H615" s="2"/>
      <c r="I615" s="2" t="s">
        <v>782</v>
      </c>
      <c r="J615" s="2" t="s">
        <v>84</v>
      </c>
      <c r="K615" s="2" t="s">
        <v>1790</v>
      </c>
      <c r="L615" s="3">
        <v>41612</v>
      </c>
      <c r="M615" s="2" t="s">
        <v>1782</v>
      </c>
      <c r="N615" s="2" t="s">
        <v>1613</v>
      </c>
      <c r="O615" s="2" t="s">
        <v>1791</v>
      </c>
      <c r="P615" s="2" t="s">
        <v>1792</v>
      </c>
      <c r="Q615" s="2" t="s">
        <v>1793</v>
      </c>
      <c r="R615" s="2" t="s">
        <v>1794</v>
      </c>
      <c r="S615" s="2" t="s">
        <v>332</v>
      </c>
      <c r="T615" s="2" t="s">
        <v>333</v>
      </c>
      <c r="U615" s="2" t="s">
        <v>41</v>
      </c>
      <c r="V615" s="2" t="s">
        <v>42</v>
      </c>
      <c r="W615" s="2" t="s">
        <v>43</v>
      </c>
      <c r="X615" s="2" t="s">
        <v>1786</v>
      </c>
      <c r="Y615" s="4"/>
    </row>
    <row r="616" spans="1:25" hidden="1" x14ac:dyDescent="0.25">
      <c r="A616" s="2">
        <v>2014</v>
      </c>
      <c r="B616" s="2">
        <v>1775</v>
      </c>
      <c r="C616" s="2" t="s">
        <v>1776</v>
      </c>
      <c r="D616" s="2" t="s">
        <v>1777</v>
      </c>
      <c r="E616" s="2" t="s">
        <v>1778</v>
      </c>
      <c r="F616" s="2" t="s">
        <v>1779</v>
      </c>
      <c r="G616" s="2" t="s">
        <v>1780</v>
      </c>
      <c r="H616" s="2"/>
      <c r="I616" s="2" t="s">
        <v>782</v>
      </c>
      <c r="J616" s="2" t="s">
        <v>84</v>
      </c>
      <c r="K616" s="2" t="s">
        <v>1790</v>
      </c>
      <c r="L616" s="3">
        <v>41670</v>
      </c>
      <c r="M616" s="2" t="s">
        <v>1782</v>
      </c>
      <c r="N616" s="2" t="s">
        <v>1613</v>
      </c>
      <c r="O616" s="2" t="s">
        <v>1791</v>
      </c>
      <c r="P616" s="2" t="s">
        <v>1792</v>
      </c>
      <c r="Q616" s="2" t="s">
        <v>1793</v>
      </c>
      <c r="R616" s="2" t="s">
        <v>1794</v>
      </c>
      <c r="S616" s="2" t="s">
        <v>332</v>
      </c>
      <c r="T616" s="2" t="s">
        <v>333</v>
      </c>
      <c r="U616" s="2" t="s">
        <v>41</v>
      </c>
      <c r="V616" s="2" t="s">
        <v>42</v>
      </c>
      <c r="W616" s="2" t="s">
        <v>43</v>
      </c>
      <c r="X616" s="2" t="s">
        <v>1786</v>
      </c>
      <c r="Y616" s="4"/>
    </row>
    <row r="617" spans="1:25" hidden="1" x14ac:dyDescent="0.25">
      <c r="A617" s="2">
        <v>2014</v>
      </c>
      <c r="B617" s="2">
        <v>1777</v>
      </c>
      <c r="C617" s="2" t="s">
        <v>2655</v>
      </c>
      <c r="D617" s="2" t="s">
        <v>2656</v>
      </c>
      <c r="E617" s="2" t="s">
        <v>2657</v>
      </c>
      <c r="F617" s="2" t="s">
        <v>2658</v>
      </c>
      <c r="G617" s="2" t="s">
        <v>2659</v>
      </c>
      <c r="H617" s="2"/>
      <c r="I617" s="2" t="s">
        <v>782</v>
      </c>
      <c r="J617" s="2" t="s">
        <v>31</v>
      </c>
      <c r="K617" s="2" t="s">
        <v>1748</v>
      </c>
      <c r="L617" s="3">
        <v>41995</v>
      </c>
      <c r="M617" s="2" t="s">
        <v>1355</v>
      </c>
      <c r="N617" s="2" t="s">
        <v>1231</v>
      </c>
      <c r="O617" s="2" t="s">
        <v>2633</v>
      </c>
      <c r="P617" s="2" t="s">
        <v>2592</v>
      </c>
      <c r="Q617" s="2" t="s">
        <v>2661</v>
      </c>
      <c r="R617" s="2" t="s">
        <v>2973</v>
      </c>
      <c r="S617" s="2" t="s">
        <v>332</v>
      </c>
      <c r="T617" s="2" t="s">
        <v>333</v>
      </c>
      <c r="U617" s="2" t="s">
        <v>41</v>
      </c>
      <c r="V617" s="2" t="s">
        <v>42</v>
      </c>
      <c r="W617" s="2" t="s">
        <v>43</v>
      </c>
      <c r="X617" s="2"/>
      <c r="Y617" s="4"/>
    </row>
    <row r="618" spans="1:25" hidden="1" x14ac:dyDescent="0.25">
      <c r="A618" s="2">
        <v>2014</v>
      </c>
      <c r="B618" s="2">
        <v>1780</v>
      </c>
      <c r="C618" s="2" t="s">
        <v>2630</v>
      </c>
      <c r="D618" s="2" t="s">
        <v>2631</v>
      </c>
      <c r="E618" s="2" t="s">
        <v>2632</v>
      </c>
      <c r="F618" s="2" t="s">
        <v>868</v>
      </c>
      <c r="G618" s="2" t="s">
        <v>869</v>
      </c>
      <c r="H618" s="2"/>
      <c r="I618" s="2" t="s">
        <v>393</v>
      </c>
      <c r="J618" s="2" t="s">
        <v>31</v>
      </c>
      <c r="K618" s="2" t="s">
        <v>2467</v>
      </c>
      <c r="L618" s="3">
        <v>41995</v>
      </c>
      <c r="M618" s="2" t="s">
        <v>1355</v>
      </c>
      <c r="N618" s="2" t="s">
        <v>1231</v>
      </c>
      <c r="O618" s="2" t="s">
        <v>2633</v>
      </c>
      <c r="P618" s="2" t="s">
        <v>2592</v>
      </c>
      <c r="Q618" s="2" t="s">
        <v>2634</v>
      </c>
      <c r="R618" s="2" t="s">
        <v>2976</v>
      </c>
      <c r="S618" s="2" t="s">
        <v>332</v>
      </c>
      <c r="T618" s="2" t="s">
        <v>333</v>
      </c>
      <c r="U618" s="2" t="s">
        <v>41</v>
      </c>
      <c r="V618" s="2" t="s">
        <v>42</v>
      </c>
      <c r="W618" s="2" t="s">
        <v>43</v>
      </c>
      <c r="X618" s="2"/>
      <c r="Y618" s="4"/>
    </row>
    <row r="619" spans="1:25" hidden="1" x14ac:dyDescent="0.25">
      <c r="A619" s="2">
        <v>2014</v>
      </c>
      <c r="B619" s="2">
        <v>1783</v>
      </c>
      <c r="C619" s="2" t="s">
        <v>266</v>
      </c>
      <c r="D619" s="2" t="s">
        <v>267</v>
      </c>
      <c r="E619" s="2" t="s">
        <v>268</v>
      </c>
      <c r="F619" s="2" t="s">
        <v>269</v>
      </c>
      <c r="G619" s="2" t="s">
        <v>270</v>
      </c>
      <c r="H619" s="2"/>
      <c r="I619" s="2" t="s">
        <v>271</v>
      </c>
      <c r="J619" s="2" t="s">
        <v>59</v>
      </c>
      <c r="K619" s="2" t="s">
        <v>272</v>
      </c>
      <c r="L619" s="3">
        <v>41779</v>
      </c>
      <c r="M619" s="2" t="s">
        <v>273</v>
      </c>
      <c r="N619" s="2" t="s">
        <v>1232</v>
      </c>
      <c r="O619" s="2" t="s">
        <v>1233</v>
      </c>
      <c r="P619" s="2" t="s">
        <v>1239</v>
      </c>
      <c r="Q619" s="2" t="s">
        <v>2980</v>
      </c>
      <c r="R619" s="2" t="s">
        <v>2981</v>
      </c>
      <c r="S619" s="2" t="s">
        <v>332</v>
      </c>
      <c r="T619" s="2" t="s">
        <v>333</v>
      </c>
      <c r="U619" s="2" t="s">
        <v>41</v>
      </c>
      <c r="V619" s="2" t="s">
        <v>42</v>
      </c>
      <c r="W619" s="2" t="s">
        <v>43</v>
      </c>
      <c r="X619" s="2" t="s">
        <v>2982</v>
      </c>
      <c r="Y619" s="4"/>
    </row>
    <row r="620" spans="1:25" x14ac:dyDescent="0.25">
      <c r="A620" s="2">
        <v>2013</v>
      </c>
      <c r="B620" s="2">
        <v>196</v>
      </c>
      <c r="C620" s="2" t="s">
        <v>1641</v>
      </c>
      <c r="D620" s="2" t="s">
        <v>1642</v>
      </c>
      <c r="E620" s="2" t="s">
        <v>1643</v>
      </c>
      <c r="F620" s="2" t="s">
        <v>868</v>
      </c>
      <c r="G620" s="2" t="s">
        <v>869</v>
      </c>
      <c r="H620" s="2"/>
      <c r="I620" s="2" t="s">
        <v>393</v>
      </c>
      <c r="J620" s="2" t="s">
        <v>394</v>
      </c>
      <c r="K620" s="2" t="s">
        <v>1655</v>
      </c>
      <c r="L620" s="3">
        <v>41339</v>
      </c>
      <c r="M620" s="2" t="s">
        <v>1645</v>
      </c>
      <c r="N620" s="2" t="s">
        <v>1656</v>
      </c>
      <c r="O620" s="2" t="s">
        <v>1571</v>
      </c>
      <c r="P620" s="2" t="s">
        <v>1647</v>
      </c>
      <c r="Q620" s="2" t="s">
        <v>1657</v>
      </c>
      <c r="R620" s="2" t="s">
        <v>1659</v>
      </c>
      <c r="S620" s="2" t="s">
        <v>332</v>
      </c>
      <c r="T620" s="2" t="s">
        <v>333</v>
      </c>
      <c r="U620" s="2" t="s">
        <v>41</v>
      </c>
      <c r="V620" s="2" t="s">
        <v>42</v>
      </c>
      <c r="W620" s="2" t="s">
        <v>43</v>
      </c>
      <c r="X620" s="2"/>
      <c r="Y620" s="4"/>
    </row>
    <row r="621" spans="1:25" hidden="1" x14ac:dyDescent="0.25">
      <c r="A621" s="2">
        <v>2014</v>
      </c>
      <c r="B621" s="2">
        <v>1787</v>
      </c>
      <c r="C621" s="2" t="s">
        <v>2595</v>
      </c>
      <c r="D621" s="2" t="s">
        <v>2596</v>
      </c>
      <c r="E621" s="2" t="s">
        <v>2323</v>
      </c>
      <c r="F621" s="2" t="s">
        <v>868</v>
      </c>
      <c r="G621" s="2" t="s">
        <v>869</v>
      </c>
      <c r="H621" s="2"/>
      <c r="I621" s="2" t="s">
        <v>393</v>
      </c>
      <c r="J621" s="2" t="s">
        <v>31</v>
      </c>
      <c r="K621" s="2" t="s">
        <v>1748</v>
      </c>
      <c r="L621" s="3">
        <v>41702</v>
      </c>
      <c r="M621" s="2" t="s">
        <v>1355</v>
      </c>
      <c r="N621" s="2" t="s">
        <v>1613</v>
      </c>
      <c r="O621" s="2" t="s">
        <v>1359</v>
      </c>
      <c r="P621" s="2" t="s">
        <v>1357</v>
      </c>
      <c r="Q621" s="2" t="s">
        <v>2601</v>
      </c>
      <c r="R621" s="2" t="s">
        <v>2985</v>
      </c>
      <c r="S621" s="2" t="s">
        <v>332</v>
      </c>
      <c r="T621" s="2" t="s">
        <v>333</v>
      </c>
      <c r="U621" s="2" t="s">
        <v>41</v>
      </c>
      <c r="V621" s="2" t="s">
        <v>42</v>
      </c>
      <c r="W621" s="2" t="s">
        <v>43</v>
      </c>
      <c r="X621" s="2"/>
      <c r="Y621" s="4"/>
    </row>
    <row r="622" spans="1:25" hidden="1" x14ac:dyDescent="0.25">
      <c r="A622" s="2">
        <v>2014</v>
      </c>
      <c r="B622" s="2">
        <v>1789</v>
      </c>
      <c r="C622" s="2" t="s">
        <v>2622</v>
      </c>
      <c r="D622" s="2" t="s">
        <v>2623</v>
      </c>
      <c r="E622" s="2" t="s">
        <v>2624</v>
      </c>
      <c r="F622" s="2" t="s">
        <v>868</v>
      </c>
      <c r="G622" s="2" t="s">
        <v>869</v>
      </c>
      <c r="H622" s="2"/>
      <c r="I622" s="2" t="s">
        <v>393</v>
      </c>
      <c r="J622" s="2" t="s">
        <v>31</v>
      </c>
      <c r="K622" s="2" t="s">
        <v>1748</v>
      </c>
      <c r="L622" s="3">
        <v>41955</v>
      </c>
      <c r="M622" s="2" t="s">
        <v>1355</v>
      </c>
      <c r="N622" s="2" t="s">
        <v>1231</v>
      </c>
      <c r="O622" s="2" t="s">
        <v>2987</v>
      </c>
      <c r="P622" s="2" t="s">
        <v>2592</v>
      </c>
      <c r="Q622" s="2" t="s">
        <v>2988</v>
      </c>
      <c r="R622" s="2" t="s">
        <v>2989</v>
      </c>
      <c r="S622" s="2" t="s">
        <v>332</v>
      </c>
      <c r="T622" s="2" t="s">
        <v>333</v>
      </c>
      <c r="U622" s="2" t="s">
        <v>41</v>
      </c>
      <c r="V622" s="2" t="s">
        <v>42</v>
      </c>
      <c r="W622" s="2" t="s">
        <v>43</v>
      </c>
      <c r="X622" s="2"/>
      <c r="Y622" s="4"/>
    </row>
    <row r="623" spans="1:25" hidden="1" x14ac:dyDescent="0.25">
      <c r="A623" s="2">
        <v>2016</v>
      </c>
      <c r="B623" s="2">
        <v>1718</v>
      </c>
      <c r="C623" s="2" t="s">
        <v>1545</v>
      </c>
      <c r="D623" s="2" t="s">
        <v>1546</v>
      </c>
      <c r="E623" s="2" t="s">
        <v>1547</v>
      </c>
      <c r="F623" s="2" t="s">
        <v>593</v>
      </c>
      <c r="G623" s="2" t="s">
        <v>749</v>
      </c>
      <c r="H623" s="2"/>
      <c r="I623" s="2" t="s">
        <v>594</v>
      </c>
      <c r="J623" s="2" t="s">
        <v>59</v>
      </c>
      <c r="K623" s="2" t="s">
        <v>1548</v>
      </c>
      <c r="L623" s="3">
        <v>42522</v>
      </c>
      <c r="M623" s="2" t="s">
        <v>98</v>
      </c>
      <c r="N623" s="2" t="s">
        <v>418</v>
      </c>
      <c r="O623" s="2" t="s">
        <v>4475</v>
      </c>
      <c r="P623" s="2" t="s">
        <v>4042</v>
      </c>
      <c r="Q623" s="2" t="s">
        <v>4476</v>
      </c>
      <c r="R623" s="2" t="s">
        <v>4477</v>
      </c>
      <c r="S623" s="2" t="s">
        <v>332</v>
      </c>
      <c r="T623" s="2" t="s">
        <v>333</v>
      </c>
      <c r="U623" s="2" t="s">
        <v>3332</v>
      </c>
      <c r="V623" s="2" t="s">
        <v>43</v>
      </c>
      <c r="W623" s="2" t="s">
        <v>43</v>
      </c>
      <c r="X623" s="2"/>
      <c r="Y623" s="4"/>
    </row>
    <row r="624" spans="1:25" hidden="1" x14ac:dyDescent="0.25">
      <c r="A624" s="2">
        <v>2016</v>
      </c>
      <c r="B624" s="2">
        <v>1719</v>
      </c>
      <c r="C624" s="2" t="s">
        <v>873</v>
      </c>
      <c r="D624" s="2" t="s">
        <v>874</v>
      </c>
      <c r="E624" s="2" t="s">
        <v>875</v>
      </c>
      <c r="F624" s="2" t="s">
        <v>876</v>
      </c>
      <c r="G624" s="2" t="s">
        <v>877</v>
      </c>
      <c r="H624" s="2"/>
      <c r="I624" s="2" t="s">
        <v>409</v>
      </c>
      <c r="J624" s="2" t="s">
        <v>542</v>
      </c>
      <c r="K624" s="2" t="s">
        <v>2812</v>
      </c>
      <c r="L624" s="3">
        <v>42508</v>
      </c>
      <c r="M624" s="2" t="s">
        <v>2805</v>
      </c>
      <c r="N624" s="2" t="s">
        <v>753</v>
      </c>
      <c r="O624" s="2" t="s">
        <v>1818</v>
      </c>
      <c r="P624" s="2" t="s">
        <v>4478</v>
      </c>
      <c r="Q624" s="2" t="s">
        <v>4033</v>
      </c>
      <c r="R624" s="2" t="s">
        <v>4479</v>
      </c>
      <c r="S624" s="2" t="s">
        <v>332</v>
      </c>
      <c r="T624" s="2" t="s">
        <v>333</v>
      </c>
      <c r="U624" s="2" t="s">
        <v>3332</v>
      </c>
      <c r="V624" s="2" t="s">
        <v>43</v>
      </c>
      <c r="W624" s="2" t="s">
        <v>42</v>
      </c>
      <c r="X624" s="2" t="s">
        <v>4411</v>
      </c>
      <c r="Y624" s="4"/>
    </row>
    <row r="625" spans="1:25" hidden="1" x14ac:dyDescent="0.25">
      <c r="A625" s="2">
        <v>2007</v>
      </c>
      <c r="B625" s="2">
        <v>1498</v>
      </c>
      <c r="C625" s="2" t="s">
        <v>952</v>
      </c>
      <c r="D625" s="2" t="s">
        <v>953</v>
      </c>
      <c r="E625" s="2" t="s">
        <v>954</v>
      </c>
      <c r="F625" s="2" t="s">
        <v>955</v>
      </c>
      <c r="G625" s="2" t="s">
        <v>956</v>
      </c>
      <c r="H625" s="2"/>
      <c r="I625" s="2" t="s">
        <v>550</v>
      </c>
      <c r="J625" s="2" t="s">
        <v>203</v>
      </c>
      <c r="K625" s="2" t="s">
        <v>957</v>
      </c>
      <c r="L625" s="3">
        <v>39331</v>
      </c>
      <c r="M625" s="2" t="s">
        <v>273</v>
      </c>
      <c r="N625" s="2" t="s">
        <v>958</v>
      </c>
      <c r="O625" s="2" t="s">
        <v>959</v>
      </c>
      <c r="P625" s="2" t="s">
        <v>963</v>
      </c>
      <c r="Q625" s="2" t="s">
        <v>960</v>
      </c>
      <c r="R625" s="2" t="s">
        <v>965</v>
      </c>
      <c r="S625" s="2" t="s">
        <v>332</v>
      </c>
      <c r="T625" s="2" t="s">
        <v>333</v>
      </c>
      <c r="U625" s="2" t="s">
        <v>41</v>
      </c>
      <c r="V625" s="2" t="s">
        <v>42</v>
      </c>
      <c r="W625" s="2" t="s">
        <v>43</v>
      </c>
      <c r="X625" s="2"/>
      <c r="Y625" s="4" t="s">
        <v>198</v>
      </c>
    </row>
    <row r="626" spans="1:25" hidden="1" x14ac:dyDescent="0.25">
      <c r="A626" s="2">
        <v>2013</v>
      </c>
      <c r="B626" s="2">
        <v>187</v>
      </c>
      <c r="C626" s="2" t="s">
        <v>1607</v>
      </c>
      <c r="D626" s="2" t="s">
        <v>1608</v>
      </c>
      <c r="E626" s="2" t="s">
        <v>1609</v>
      </c>
      <c r="F626" s="2" t="s">
        <v>1610</v>
      </c>
      <c r="G626" s="2" t="s">
        <v>1611</v>
      </c>
      <c r="H626" s="2"/>
      <c r="I626" s="2" t="s">
        <v>393</v>
      </c>
      <c r="J626" s="2" t="s">
        <v>31</v>
      </c>
      <c r="K626" s="2" t="s">
        <v>1612</v>
      </c>
      <c r="L626" s="3">
        <v>41494</v>
      </c>
      <c r="M626" s="2" t="s">
        <v>273</v>
      </c>
      <c r="N626" s="2" t="s">
        <v>1613</v>
      </c>
      <c r="O626" s="2" t="s">
        <v>1614</v>
      </c>
      <c r="P626" s="2" t="s">
        <v>1619</v>
      </c>
      <c r="Q626" s="2" t="s">
        <v>1620</v>
      </c>
      <c r="R626" s="2" t="s">
        <v>1621</v>
      </c>
      <c r="S626" s="2" t="s">
        <v>332</v>
      </c>
      <c r="T626" s="2" t="s">
        <v>333</v>
      </c>
      <c r="U626" s="2" t="s">
        <v>41</v>
      </c>
      <c r="V626" s="2" t="s">
        <v>42</v>
      </c>
      <c r="W626" s="2" t="s">
        <v>43</v>
      </c>
      <c r="X626" s="2" t="s">
        <v>1618</v>
      </c>
      <c r="Y626" s="4"/>
    </row>
    <row r="627" spans="1:25" hidden="1" x14ac:dyDescent="0.25">
      <c r="A627" s="2">
        <v>2013</v>
      </c>
      <c r="B627" s="2">
        <v>343</v>
      </c>
      <c r="C627" s="2" t="s">
        <v>1759</v>
      </c>
      <c r="D627" s="2" t="s">
        <v>1760</v>
      </c>
      <c r="E627" s="2" t="s">
        <v>1761</v>
      </c>
      <c r="F627" s="2" t="s">
        <v>868</v>
      </c>
      <c r="G627" s="2" t="s">
        <v>869</v>
      </c>
      <c r="H627" s="2"/>
      <c r="I627" s="2" t="s">
        <v>393</v>
      </c>
      <c r="J627" s="2" t="s">
        <v>31</v>
      </c>
      <c r="K627" s="2" t="s">
        <v>1748</v>
      </c>
      <c r="L627" s="3">
        <v>41495</v>
      </c>
      <c r="M627" s="2" t="s">
        <v>273</v>
      </c>
      <c r="N627" s="2" t="s">
        <v>1231</v>
      </c>
      <c r="O627" s="2" t="s">
        <v>1731</v>
      </c>
      <c r="P627" s="2" t="s">
        <v>1762</v>
      </c>
      <c r="Q627" s="2" t="s">
        <v>1763</v>
      </c>
      <c r="R627" s="2" t="s">
        <v>1764</v>
      </c>
      <c r="S627" s="2" t="s">
        <v>332</v>
      </c>
      <c r="T627" s="2" t="s">
        <v>333</v>
      </c>
      <c r="U627" s="2" t="s">
        <v>41</v>
      </c>
      <c r="V627" s="2" t="s">
        <v>42</v>
      </c>
      <c r="W627" s="2" t="s">
        <v>43</v>
      </c>
      <c r="X627" s="2" t="s">
        <v>1765</v>
      </c>
      <c r="Y627" s="4"/>
    </row>
    <row r="628" spans="1:25" x14ac:dyDescent="0.25">
      <c r="A628" s="2">
        <v>2016</v>
      </c>
      <c r="B628" s="2">
        <v>1720</v>
      </c>
      <c r="C628" s="2" t="s">
        <v>2603</v>
      </c>
      <c r="D628" s="2" t="s">
        <v>2604</v>
      </c>
      <c r="E628" s="2" t="s">
        <v>2605</v>
      </c>
      <c r="F628" s="2" t="s">
        <v>868</v>
      </c>
      <c r="G628" s="2" t="s">
        <v>869</v>
      </c>
      <c r="H628" s="2"/>
      <c r="I628" s="2" t="s">
        <v>393</v>
      </c>
      <c r="J628" s="2" t="s">
        <v>31</v>
      </c>
      <c r="K628" s="2" t="s">
        <v>2617</v>
      </c>
      <c r="L628" s="3">
        <v>42657</v>
      </c>
      <c r="M628" s="2" t="s">
        <v>3821</v>
      </c>
      <c r="N628" s="2" t="s">
        <v>3822</v>
      </c>
      <c r="O628" s="2" t="s">
        <v>3823</v>
      </c>
      <c r="P628" s="2" t="s">
        <v>4465</v>
      </c>
      <c r="Q628" s="2" t="s">
        <v>3829</v>
      </c>
      <c r="R628" s="2" t="s">
        <v>4480</v>
      </c>
      <c r="S628" s="2" t="s">
        <v>861</v>
      </c>
      <c r="T628" s="2" t="s">
        <v>333</v>
      </c>
      <c r="U628" s="2" t="s">
        <v>3332</v>
      </c>
      <c r="V628" s="2" t="s">
        <v>43</v>
      </c>
      <c r="W628" s="2" t="s">
        <v>42</v>
      </c>
      <c r="X628" s="2"/>
      <c r="Y628" s="4"/>
    </row>
    <row r="629" spans="1:25" x14ac:dyDescent="0.25">
      <c r="A629" s="2">
        <v>2013</v>
      </c>
      <c r="B629" s="2">
        <v>192</v>
      </c>
      <c r="C629" s="2" t="s">
        <v>1641</v>
      </c>
      <c r="D629" s="2" t="s">
        <v>1642</v>
      </c>
      <c r="E629" s="2" t="s">
        <v>1643</v>
      </c>
      <c r="F629" s="2" t="s">
        <v>868</v>
      </c>
      <c r="G629" s="2" t="s">
        <v>869</v>
      </c>
      <c r="H629" s="2"/>
      <c r="I629" s="2" t="s">
        <v>393</v>
      </c>
      <c r="J629" s="2" t="s">
        <v>340</v>
      </c>
      <c r="K629" s="2" t="s">
        <v>1644</v>
      </c>
      <c r="L629" s="3">
        <v>41339</v>
      </c>
      <c r="M629" s="2" t="s">
        <v>1645</v>
      </c>
      <c r="N629" s="2" t="s">
        <v>1646</v>
      </c>
      <c r="O629" s="2" t="s">
        <v>1571</v>
      </c>
      <c r="P629" s="2" t="s">
        <v>1647</v>
      </c>
      <c r="Q629" s="2" t="s">
        <v>1648</v>
      </c>
      <c r="R629" s="2" t="s">
        <v>1649</v>
      </c>
      <c r="S629" s="2" t="s">
        <v>332</v>
      </c>
      <c r="T629" s="2" t="s">
        <v>333</v>
      </c>
      <c r="U629" s="2" t="s">
        <v>41</v>
      </c>
      <c r="V629" s="2" t="s">
        <v>42</v>
      </c>
      <c r="W629" s="2" t="s">
        <v>43</v>
      </c>
      <c r="X629" s="2"/>
      <c r="Y629" s="4"/>
    </row>
    <row r="630" spans="1:25" hidden="1" x14ac:dyDescent="0.25">
      <c r="A630" s="2">
        <v>2011</v>
      </c>
      <c r="B630" s="2">
        <v>967</v>
      </c>
      <c r="C630" s="2" t="s">
        <v>266</v>
      </c>
      <c r="D630" s="2" t="s">
        <v>267</v>
      </c>
      <c r="E630" s="2" t="s">
        <v>268</v>
      </c>
      <c r="F630" s="2" t="s">
        <v>269</v>
      </c>
      <c r="G630" s="2" t="s">
        <v>270</v>
      </c>
      <c r="H630" s="2"/>
      <c r="I630" s="2" t="s">
        <v>271</v>
      </c>
      <c r="J630" s="2" t="s">
        <v>59</v>
      </c>
      <c r="K630" s="2" t="s">
        <v>272</v>
      </c>
      <c r="L630" s="3">
        <v>40612</v>
      </c>
      <c r="M630" s="2" t="s">
        <v>273</v>
      </c>
      <c r="N630" s="2" t="s">
        <v>1232</v>
      </c>
      <c r="O630" s="2" t="s">
        <v>1233</v>
      </c>
      <c r="P630" s="2" t="s">
        <v>1239</v>
      </c>
      <c r="Q630" s="2" t="s">
        <v>1235</v>
      </c>
      <c r="R630" s="2" t="s">
        <v>1240</v>
      </c>
      <c r="S630" s="2" t="s">
        <v>332</v>
      </c>
      <c r="T630" s="2" t="s">
        <v>333</v>
      </c>
      <c r="U630" s="2" t="s">
        <v>41</v>
      </c>
      <c r="V630" s="2" t="s">
        <v>42</v>
      </c>
      <c r="W630" s="2" t="s">
        <v>43</v>
      </c>
      <c r="X630" s="2"/>
      <c r="Y630" s="4"/>
    </row>
    <row r="631" spans="1:25" hidden="1" x14ac:dyDescent="0.25">
      <c r="A631" s="2">
        <v>2007</v>
      </c>
      <c r="B631" s="2">
        <v>1495</v>
      </c>
      <c r="C631" s="2" t="s">
        <v>952</v>
      </c>
      <c r="D631" s="2" t="s">
        <v>953</v>
      </c>
      <c r="E631" s="2" t="s">
        <v>954</v>
      </c>
      <c r="F631" s="2" t="s">
        <v>955</v>
      </c>
      <c r="G631" s="2" t="s">
        <v>956</v>
      </c>
      <c r="H631" s="2"/>
      <c r="I631" s="2" t="s">
        <v>550</v>
      </c>
      <c r="J631" s="2" t="s">
        <v>111</v>
      </c>
      <c r="K631" s="2" t="s">
        <v>957</v>
      </c>
      <c r="L631" s="3">
        <v>39331</v>
      </c>
      <c r="M631" s="2" t="s">
        <v>273</v>
      </c>
      <c r="N631" s="2" t="s">
        <v>958</v>
      </c>
      <c r="O631" s="2" t="s">
        <v>959</v>
      </c>
      <c r="P631" s="2" t="s">
        <v>963</v>
      </c>
      <c r="Q631" s="2" t="s">
        <v>960</v>
      </c>
      <c r="R631" s="2" t="s">
        <v>964</v>
      </c>
      <c r="S631" s="2" t="s">
        <v>332</v>
      </c>
      <c r="T631" s="2" t="s">
        <v>333</v>
      </c>
      <c r="U631" s="2" t="s">
        <v>41</v>
      </c>
      <c r="V631" s="2" t="s">
        <v>42</v>
      </c>
      <c r="W631" s="2" t="s">
        <v>43</v>
      </c>
      <c r="X631" s="2"/>
      <c r="Y631" s="4" t="s">
        <v>198</v>
      </c>
    </row>
    <row r="632" spans="1:25" hidden="1" x14ac:dyDescent="0.25">
      <c r="A632" s="2">
        <v>2013</v>
      </c>
      <c r="B632" s="2">
        <v>1175</v>
      </c>
      <c r="C632" s="2" t="s">
        <v>1943</v>
      </c>
      <c r="D632" s="2" t="s">
        <v>1944</v>
      </c>
      <c r="E632" s="2" t="s">
        <v>1945</v>
      </c>
      <c r="F632" s="2" t="s">
        <v>486</v>
      </c>
      <c r="G632" s="2" t="s">
        <v>487</v>
      </c>
      <c r="H632" s="2"/>
      <c r="I632" s="2" t="s">
        <v>488</v>
      </c>
      <c r="J632" s="2" t="s">
        <v>291</v>
      </c>
      <c r="K632" s="2" t="s">
        <v>1946</v>
      </c>
      <c r="L632" s="3">
        <v>41592</v>
      </c>
      <c r="M632" s="2" t="s">
        <v>1947</v>
      </c>
      <c r="N632" s="2" t="s">
        <v>1892</v>
      </c>
      <c r="O632" s="2" t="s">
        <v>1948</v>
      </c>
      <c r="P632" s="2" t="s">
        <v>1949</v>
      </c>
      <c r="Q632" s="2" t="s">
        <v>1950</v>
      </c>
      <c r="R632" s="2" t="s">
        <v>1951</v>
      </c>
      <c r="S632" s="2" t="s">
        <v>332</v>
      </c>
      <c r="T632" s="2" t="s">
        <v>333</v>
      </c>
      <c r="U632" s="2" t="s">
        <v>41</v>
      </c>
      <c r="V632" s="2" t="s">
        <v>42</v>
      </c>
      <c r="W632" s="2" t="s">
        <v>43</v>
      </c>
      <c r="X632" s="2"/>
      <c r="Y632" s="4"/>
    </row>
    <row r="633" spans="1:25" hidden="1" x14ac:dyDescent="0.25">
      <c r="A633" s="2">
        <v>2013</v>
      </c>
      <c r="B633" s="2">
        <v>1156</v>
      </c>
      <c r="C633" s="2" t="s">
        <v>1885</v>
      </c>
      <c r="D633" s="2" t="s">
        <v>1886</v>
      </c>
      <c r="E633" s="2" t="s">
        <v>1887</v>
      </c>
      <c r="F633" s="2" t="s">
        <v>1888</v>
      </c>
      <c r="G633" s="2" t="s">
        <v>1889</v>
      </c>
      <c r="H633" s="2"/>
      <c r="I633" s="2" t="s">
        <v>484</v>
      </c>
      <c r="J633" s="2" t="s">
        <v>289</v>
      </c>
      <c r="K633" s="2" t="s">
        <v>1940</v>
      </c>
      <c r="L633" s="3">
        <v>41593</v>
      </c>
      <c r="M633" s="2" t="s">
        <v>1891</v>
      </c>
      <c r="N633" s="2" t="s">
        <v>1892</v>
      </c>
      <c r="O633" s="2" t="s">
        <v>1893</v>
      </c>
      <c r="P633" s="2" t="s">
        <v>1901</v>
      </c>
      <c r="Q633" s="2" t="s">
        <v>1902</v>
      </c>
      <c r="R633" s="2" t="s">
        <v>1941</v>
      </c>
      <c r="S633" s="2" t="s">
        <v>332</v>
      </c>
      <c r="T633" s="2" t="s">
        <v>333</v>
      </c>
      <c r="U633" s="2" t="s">
        <v>41</v>
      </c>
      <c r="V633" s="2" t="s">
        <v>42</v>
      </c>
      <c r="W633" s="2" t="s">
        <v>43</v>
      </c>
      <c r="X633" s="2" t="s">
        <v>1897</v>
      </c>
      <c r="Y633" s="4"/>
    </row>
    <row r="634" spans="1:25" x14ac:dyDescent="0.25">
      <c r="A634" s="2">
        <v>2014</v>
      </c>
      <c r="B634" s="2">
        <v>1803</v>
      </c>
      <c r="C634" s="2" t="s">
        <v>1641</v>
      </c>
      <c r="D634" s="2" t="s">
        <v>1642</v>
      </c>
      <c r="E634" s="2" t="s">
        <v>1643</v>
      </c>
      <c r="F634" s="2" t="s">
        <v>868</v>
      </c>
      <c r="G634" s="2" t="s">
        <v>869</v>
      </c>
      <c r="H634" s="2"/>
      <c r="I634" s="2" t="s">
        <v>393</v>
      </c>
      <c r="J634" s="2" t="s">
        <v>289</v>
      </c>
      <c r="K634" s="2" t="s">
        <v>1661</v>
      </c>
      <c r="L634" s="3">
        <v>41680</v>
      </c>
      <c r="M634" s="2" t="s">
        <v>1645</v>
      </c>
      <c r="N634" s="2" t="s">
        <v>2475</v>
      </c>
      <c r="O634" s="2" t="s">
        <v>1664</v>
      </c>
      <c r="P634" s="2" t="s">
        <v>2699</v>
      </c>
      <c r="Q634" s="2" t="s">
        <v>2486</v>
      </c>
      <c r="R634" s="2" t="s">
        <v>2993</v>
      </c>
      <c r="S634" s="2" t="s">
        <v>332</v>
      </c>
      <c r="T634" s="2" t="s">
        <v>333</v>
      </c>
      <c r="U634" s="2" t="s">
        <v>41</v>
      </c>
      <c r="V634" s="2" t="s">
        <v>42</v>
      </c>
      <c r="W634" s="2" t="s">
        <v>43</v>
      </c>
      <c r="X634" s="2"/>
      <c r="Y634" s="4"/>
    </row>
    <row r="635" spans="1:25" x14ac:dyDescent="0.25">
      <c r="A635" s="2">
        <v>2014</v>
      </c>
      <c r="B635" s="2">
        <v>1807</v>
      </c>
      <c r="C635" s="2" t="s">
        <v>1641</v>
      </c>
      <c r="D635" s="2" t="s">
        <v>1642</v>
      </c>
      <c r="E635" s="2" t="s">
        <v>1643</v>
      </c>
      <c r="F635" s="2" t="s">
        <v>868</v>
      </c>
      <c r="G635" s="2" t="s">
        <v>869</v>
      </c>
      <c r="H635" s="2"/>
      <c r="I635" s="2" t="s">
        <v>393</v>
      </c>
      <c r="J635" s="2" t="s">
        <v>289</v>
      </c>
      <c r="K635" s="2" t="s">
        <v>1661</v>
      </c>
      <c r="L635" s="3">
        <v>41681</v>
      </c>
      <c r="M635" s="2" t="s">
        <v>1645</v>
      </c>
      <c r="N635" s="2" t="s">
        <v>2475</v>
      </c>
      <c r="O635" s="2" t="s">
        <v>1664</v>
      </c>
      <c r="P635" s="2" t="s">
        <v>2699</v>
      </c>
      <c r="Q635" s="2" t="s">
        <v>2486</v>
      </c>
      <c r="R635" s="2" t="s">
        <v>2993</v>
      </c>
      <c r="S635" s="2" t="s">
        <v>332</v>
      </c>
      <c r="T635" s="2" t="s">
        <v>333</v>
      </c>
      <c r="U635" s="2" t="s">
        <v>41</v>
      </c>
      <c r="V635" s="2" t="s">
        <v>42</v>
      </c>
      <c r="W635" s="2" t="s">
        <v>43</v>
      </c>
      <c r="X635" s="2"/>
      <c r="Y635" s="4"/>
    </row>
    <row r="636" spans="1:25" x14ac:dyDescent="0.25">
      <c r="A636" s="2">
        <v>2014</v>
      </c>
      <c r="B636" s="2">
        <v>1811</v>
      </c>
      <c r="C636" s="2" t="s">
        <v>1641</v>
      </c>
      <c r="D636" s="2" t="s">
        <v>1642</v>
      </c>
      <c r="E636" s="2" t="s">
        <v>1643</v>
      </c>
      <c r="F636" s="2" t="s">
        <v>868</v>
      </c>
      <c r="G636" s="2" t="s">
        <v>869</v>
      </c>
      <c r="H636" s="2"/>
      <c r="I636" s="2" t="s">
        <v>393</v>
      </c>
      <c r="J636" s="2" t="s">
        <v>289</v>
      </c>
      <c r="K636" s="2" t="s">
        <v>1661</v>
      </c>
      <c r="L636" s="3">
        <v>41682</v>
      </c>
      <c r="M636" s="2" t="s">
        <v>1645</v>
      </c>
      <c r="N636" s="2" t="s">
        <v>2475</v>
      </c>
      <c r="O636" s="2" t="s">
        <v>1664</v>
      </c>
      <c r="P636" s="2" t="s">
        <v>2699</v>
      </c>
      <c r="Q636" s="2" t="s">
        <v>2486</v>
      </c>
      <c r="R636" s="2" t="s">
        <v>2993</v>
      </c>
      <c r="S636" s="2" t="s">
        <v>332</v>
      </c>
      <c r="T636" s="2" t="s">
        <v>333</v>
      </c>
      <c r="U636" s="2" t="s">
        <v>41</v>
      </c>
      <c r="V636" s="2" t="s">
        <v>42</v>
      </c>
      <c r="W636" s="2" t="s">
        <v>43</v>
      </c>
      <c r="X636" s="2"/>
      <c r="Y636" s="4"/>
    </row>
    <row r="637" spans="1:25" x14ac:dyDescent="0.25">
      <c r="A637" s="2">
        <v>2013</v>
      </c>
      <c r="B637" s="2">
        <v>202</v>
      </c>
      <c r="C637" s="2" t="s">
        <v>1641</v>
      </c>
      <c r="D637" s="2" t="s">
        <v>1642</v>
      </c>
      <c r="E637" s="2" t="s">
        <v>1643</v>
      </c>
      <c r="F637" s="2" t="s">
        <v>868</v>
      </c>
      <c r="G637" s="2" t="s">
        <v>869</v>
      </c>
      <c r="H637" s="2"/>
      <c r="I637" s="2" t="s">
        <v>393</v>
      </c>
      <c r="J637" s="2" t="s">
        <v>291</v>
      </c>
      <c r="K637" s="2" t="s">
        <v>1668</v>
      </c>
      <c r="L637" s="3">
        <v>41340</v>
      </c>
      <c r="M637" s="2" t="s">
        <v>1645</v>
      </c>
      <c r="N637" s="2" t="s">
        <v>1231</v>
      </c>
      <c r="O637" s="2" t="s">
        <v>1571</v>
      </c>
      <c r="P637" s="2" t="s">
        <v>1647</v>
      </c>
      <c r="Q637" s="2" t="s">
        <v>1671</v>
      </c>
      <c r="R637" s="2" t="s">
        <v>1672</v>
      </c>
      <c r="S637" s="2" t="s">
        <v>332</v>
      </c>
      <c r="T637" s="2" t="s">
        <v>333</v>
      </c>
      <c r="U637" s="2" t="s">
        <v>41</v>
      </c>
      <c r="V637" s="2" t="s">
        <v>42</v>
      </c>
      <c r="W637" s="2" t="s">
        <v>43</v>
      </c>
      <c r="X637" s="2"/>
      <c r="Y637" s="4"/>
    </row>
    <row r="638" spans="1:25" hidden="1" x14ac:dyDescent="0.25">
      <c r="A638" s="2">
        <v>2013</v>
      </c>
      <c r="B638" s="2">
        <v>1178</v>
      </c>
      <c r="C638" s="2" t="s">
        <v>1943</v>
      </c>
      <c r="D638" s="2" t="s">
        <v>1944</v>
      </c>
      <c r="E638" s="2" t="s">
        <v>1945</v>
      </c>
      <c r="F638" s="2" t="s">
        <v>486</v>
      </c>
      <c r="G638" s="2" t="s">
        <v>487</v>
      </c>
      <c r="H638" s="2"/>
      <c r="I638" s="2" t="s">
        <v>488</v>
      </c>
      <c r="J638" s="2" t="s">
        <v>293</v>
      </c>
      <c r="K638" s="2" t="s">
        <v>1956</v>
      </c>
      <c r="L638" s="3">
        <v>41592</v>
      </c>
      <c r="M638" s="2" t="s">
        <v>1957</v>
      </c>
      <c r="N638" s="2" t="s">
        <v>1892</v>
      </c>
      <c r="O638" s="2" t="s">
        <v>1948</v>
      </c>
      <c r="P638" s="2" t="s">
        <v>1949</v>
      </c>
      <c r="Q638" s="2" t="s">
        <v>1958</v>
      </c>
      <c r="R638" s="2" t="s">
        <v>1959</v>
      </c>
      <c r="S638" s="2" t="s">
        <v>332</v>
      </c>
      <c r="T638" s="2" t="s">
        <v>333</v>
      </c>
      <c r="U638" s="2" t="s">
        <v>41</v>
      </c>
      <c r="V638" s="2" t="s">
        <v>42</v>
      </c>
      <c r="W638" s="2" t="s">
        <v>43</v>
      </c>
      <c r="X638" s="2"/>
      <c r="Y638" s="4"/>
    </row>
    <row r="639" spans="1:25" x14ac:dyDescent="0.25">
      <c r="A639" s="2">
        <v>2013</v>
      </c>
      <c r="B639" s="2">
        <v>205</v>
      </c>
      <c r="C639" s="2" t="s">
        <v>1641</v>
      </c>
      <c r="D639" s="2" t="s">
        <v>1642</v>
      </c>
      <c r="E639" s="2" t="s">
        <v>1643</v>
      </c>
      <c r="F639" s="2" t="s">
        <v>868</v>
      </c>
      <c r="G639" s="2" t="s">
        <v>869</v>
      </c>
      <c r="H639" s="2"/>
      <c r="I639" s="2" t="s">
        <v>393</v>
      </c>
      <c r="J639" s="2" t="s">
        <v>293</v>
      </c>
      <c r="K639" s="2" t="s">
        <v>1674</v>
      </c>
      <c r="L639" s="3">
        <v>41340</v>
      </c>
      <c r="M639" s="2" t="s">
        <v>1645</v>
      </c>
      <c r="N639" s="2" t="s">
        <v>1646</v>
      </c>
      <c r="O639" s="2" t="s">
        <v>1571</v>
      </c>
      <c r="P639" s="2" t="s">
        <v>1647</v>
      </c>
      <c r="Q639" s="2" t="s">
        <v>1678</v>
      </c>
      <c r="R639" s="2" t="s">
        <v>1679</v>
      </c>
      <c r="S639" s="2" t="s">
        <v>332</v>
      </c>
      <c r="T639" s="2" t="s">
        <v>333</v>
      </c>
      <c r="U639" s="2" t="s">
        <v>41</v>
      </c>
      <c r="V639" s="2" t="s">
        <v>42</v>
      </c>
      <c r="W639" s="2" t="s">
        <v>43</v>
      </c>
      <c r="X639" s="2"/>
      <c r="Y639" s="4"/>
    </row>
    <row r="640" spans="1:25" x14ac:dyDescent="0.25">
      <c r="A640" s="2">
        <v>2016</v>
      </c>
      <c r="B640" s="2">
        <v>1723</v>
      </c>
      <c r="C640" s="2" t="s">
        <v>3957</v>
      </c>
      <c r="D640" s="2" t="s">
        <v>3958</v>
      </c>
      <c r="E640" s="2" t="s">
        <v>3959</v>
      </c>
      <c r="F640" s="2" t="s">
        <v>3960</v>
      </c>
      <c r="G640" s="2" t="s">
        <v>3961</v>
      </c>
      <c r="H640" s="2"/>
      <c r="I640" s="2" t="s">
        <v>1381</v>
      </c>
      <c r="J640" s="2" t="s">
        <v>69</v>
      </c>
      <c r="K640" s="2" t="s">
        <v>3962</v>
      </c>
      <c r="L640" s="3">
        <v>42522</v>
      </c>
      <c r="M640" s="2" t="s">
        <v>3963</v>
      </c>
      <c r="N640" s="2" t="s">
        <v>585</v>
      </c>
      <c r="O640" s="2" t="s">
        <v>4481</v>
      </c>
      <c r="P640" s="2" t="s">
        <v>4482</v>
      </c>
      <c r="Q640" s="2" t="s">
        <v>3966</v>
      </c>
      <c r="R640" s="2" t="s">
        <v>4483</v>
      </c>
      <c r="S640" s="2" t="s">
        <v>332</v>
      </c>
      <c r="T640" s="2" t="s">
        <v>333</v>
      </c>
      <c r="U640" s="2" t="s">
        <v>3332</v>
      </c>
      <c r="V640" s="2" t="s">
        <v>43</v>
      </c>
      <c r="W640" s="2" t="s">
        <v>42</v>
      </c>
      <c r="X640" s="2"/>
      <c r="Y640" s="4" t="s">
        <v>198</v>
      </c>
    </row>
    <row r="641" spans="1:25" hidden="1" x14ac:dyDescent="0.25">
      <c r="A641" s="2">
        <v>2014</v>
      </c>
      <c r="B641" s="2">
        <v>1839</v>
      </c>
      <c r="C641" s="2" t="s">
        <v>3009</v>
      </c>
      <c r="D641" s="2" t="s">
        <v>3010</v>
      </c>
      <c r="E641" s="2" t="s">
        <v>3011</v>
      </c>
      <c r="F641" s="2" t="s">
        <v>1967</v>
      </c>
      <c r="G641" s="2" t="s">
        <v>913</v>
      </c>
      <c r="H641" s="2"/>
      <c r="I641" s="2" t="s">
        <v>488</v>
      </c>
      <c r="J641" s="2" t="s">
        <v>31</v>
      </c>
      <c r="K641" s="2" t="s">
        <v>3012</v>
      </c>
      <c r="L641" s="3">
        <v>41738</v>
      </c>
      <c r="M641" s="2" t="s">
        <v>71</v>
      </c>
      <c r="N641" s="2" t="s">
        <v>1231</v>
      </c>
      <c r="O641" s="2" t="s">
        <v>1359</v>
      </c>
      <c r="P641" s="2" t="s">
        <v>2783</v>
      </c>
      <c r="Q641" s="2" t="s">
        <v>3013</v>
      </c>
      <c r="R641" s="2" t="s">
        <v>3014</v>
      </c>
      <c r="S641" s="2" t="s">
        <v>332</v>
      </c>
      <c r="T641" s="2" t="s">
        <v>333</v>
      </c>
      <c r="U641" s="2" t="s">
        <v>41</v>
      </c>
      <c r="V641" s="2" t="s">
        <v>42</v>
      </c>
      <c r="W641" s="2" t="s">
        <v>43</v>
      </c>
      <c r="X641" s="2"/>
      <c r="Y641" s="4"/>
    </row>
    <row r="642" spans="1:25" hidden="1" x14ac:dyDescent="0.25">
      <c r="A642" s="2">
        <v>2014</v>
      </c>
      <c r="B642" s="2">
        <v>1842</v>
      </c>
      <c r="C642" s="2" t="s">
        <v>2464</v>
      </c>
      <c r="D642" s="2" t="s">
        <v>2465</v>
      </c>
      <c r="E642" s="2" t="s">
        <v>2466</v>
      </c>
      <c r="F642" s="2" t="s">
        <v>1610</v>
      </c>
      <c r="G642" s="2" t="s">
        <v>1611</v>
      </c>
      <c r="H642" s="2"/>
      <c r="I642" s="2" t="s">
        <v>393</v>
      </c>
      <c r="J642" s="2" t="s">
        <v>31</v>
      </c>
      <c r="K642" s="2" t="s">
        <v>2467</v>
      </c>
      <c r="L642" s="3">
        <v>41956</v>
      </c>
      <c r="M642" s="2" t="s">
        <v>1355</v>
      </c>
      <c r="N642" s="2" t="s">
        <v>1231</v>
      </c>
      <c r="O642" s="2" t="s">
        <v>3015</v>
      </c>
      <c r="P642" s="2" t="s">
        <v>1357</v>
      </c>
      <c r="Q642" s="2" t="s">
        <v>3016</v>
      </c>
      <c r="R642" s="2" t="s">
        <v>3017</v>
      </c>
      <c r="S642" s="2" t="s">
        <v>332</v>
      </c>
      <c r="T642" s="2" t="s">
        <v>333</v>
      </c>
      <c r="U642" s="2" t="s">
        <v>41</v>
      </c>
      <c r="V642" s="2" t="s">
        <v>42</v>
      </c>
      <c r="W642" s="2" t="s">
        <v>43</v>
      </c>
      <c r="X642" s="2"/>
      <c r="Y642" s="4"/>
    </row>
    <row r="643" spans="1:25" x14ac:dyDescent="0.25">
      <c r="A643" s="2">
        <v>2013</v>
      </c>
      <c r="B643" s="2">
        <v>215</v>
      </c>
      <c r="C643" s="2" t="s">
        <v>1641</v>
      </c>
      <c r="D643" s="2" t="s">
        <v>1642</v>
      </c>
      <c r="E643" s="2" t="s">
        <v>1643</v>
      </c>
      <c r="F643" s="2" t="s">
        <v>868</v>
      </c>
      <c r="G643" s="2" t="s">
        <v>869</v>
      </c>
      <c r="H643" s="2"/>
      <c r="I643" s="2" t="s">
        <v>393</v>
      </c>
      <c r="J643" s="2" t="s">
        <v>203</v>
      </c>
      <c r="K643" s="2" t="s">
        <v>1694</v>
      </c>
      <c r="L643" s="3">
        <v>41395</v>
      </c>
      <c r="M643" s="2" t="s">
        <v>1645</v>
      </c>
      <c r="N643" s="2" t="s">
        <v>1646</v>
      </c>
      <c r="O643" s="2" t="s">
        <v>1664</v>
      </c>
      <c r="P643" s="2" t="s">
        <v>1702</v>
      </c>
      <c r="Q643" s="2" t="s">
        <v>1703</v>
      </c>
      <c r="R643" s="2" t="s">
        <v>1704</v>
      </c>
      <c r="S643" s="2" t="s">
        <v>332</v>
      </c>
      <c r="T643" s="2" t="s">
        <v>333</v>
      </c>
      <c r="U643" s="2" t="s">
        <v>41</v>
      </c>
      <c r="V643" s="2" t="s">
        <v>42</v>
      </c>
      <c r="W643" s="2" t="s">
        <v>43</v>
      </c>
      <c r="X643" s="2"/>
      <c r="Y643" s="4"/>
    </row>
    <row r="644" spans="1:25" x14ac:dyDescent="0.25">
      <c r="A644" s="2">
        <v>2014</v>
      </c>
      <c r="B644" s="2">
        <v>1885</v>
      </c>
      <c r="C644" s="2" t="s">
        <v>1641</v>
      </c>
      <c r="D644" s="2" t="s">
        <v>1642</v>
      </c>
      <c r="E644" s="2" t="s">
        <v>1643</v>
      </c>
      <c r="F644" s="2" t="s">
        <v>868</v>
      </c>
      <c r="G644" s="2" t="s">
        <v>869</v>
      </c>
      <c r="H644" s="2"/>
      <c r="I644" s="2" t="s">
        <v>393</v>
      </c>
      <c r="J644" s="2" t="s">
        <v>394</v>
      </c>
      <c r="K644" s="2" t="s">
        <v>1655</v>
      </c>
      <c r="L644" s="3">
        <v>41680</v>
      </c>
      <c r="M644" s="2" t="s">
        <v>1645</v>
      </c>
      <c r="N644" s="2" t="s">
        <v>2475</v>
      </c>
      <c r="O644" s="2" t="s">
        <v>1664</v>
      </c>
      <c r="P644" s="2" t="s">
        <v>2699</v>
      </c>
      <c r="Q644" s="2" t="s">
        <v>2505</v>
      </c>
      <c r="R644" s="2" t="s">
        <v>3058</v>
      </c>
      <c r="S644" s="2" t="s">
        <v>332</v>
      </c>
      <c r="T644" s="2" t="s">
        <v>333</v>
      </c>
      <c r="U644" s="2" t="s">
        <v>41</v>
      </c>
      <c r="V644" s="2" t="s">
        <v>42</v>
      </c>
      <c r="W644" s="2" t="s">
        <v>43</v>
      </c>
      <c r="X644" s="2"/>
      <c r="Y644" s="4"/>
    </row>
    <row r="645" spans="1:25" x14ac:dyDescent="0.25">
      <c r="A645" s="2">
        <v>2014</v>
      </c>
      <c r="B645" s="2">
        <v>1888</v>
      </c>
      <c r="C645" s="2" t="s">
        <v>1641</v>
      </c>
      <c r="D645" s="2" t="s">
        <v>1642</v>
      </c>
      <c r="E645" s="2" t="s">
        <v>1643</v>
      </c>
      <c r="F645" s="2" t="s">
        <v>868</v>
      </c>
      <c r="G645" s="2" t="s">
        <v>869</v>
      </c>
      <c r="H645" s="2"/>
      <c r="I645" s="2" t="s">
        <v>393</v>
      </c>
      <c r="J645" s="2" t="s">
        <v>394</v>
      </c>
      <c r="K645" s="2" t="s">
        <v>1655</v>
      </c>
      <c r="L645" s="3">
        <v>41681</v>
      </c>
      <c r="M645" s="2" t="s">
        <v>1645</v>
      </c>
      <c r="N645" s="2" t="s">
        <v>2475</v>
      </c>
      <c r="O645" s="2" t="s">
        <v>1664</v>
      </c>
      <c r="P645" s="2" t="s">
        <v>2699</v>
      </c>
      <c r="Q645" s="2" t="s">
        <v>2505</v>
      </c>
      <c r="R645" s="2" t="s">
        <v>3058</v>
      </c>
      <c r="S645" s="2" t="s">
        <v>332</v>
      </c>
      <c r="T645" s="2" t="s">
        <v>333</v>
      </c>
      <c r="U645" s="2" t="s">
        <v>41</v>
      </c>
      <c r="V645" s="2" t="s">
        <v>42</v>
      </c>
      <c r="W645" s="2" t="s">
        <v>43</v>
      </c>
      <c r="X645" s="2"/>
      <c r="Y645" s="4"/>
    </row>
    <row r="646" spans="1:25" x14ac:dyDescent="0.25">
      <c r="A646" s="2">
        <v>2014</v>
      </c>
      <c r="B646" s="2">
        <v>1891</v>
      </c>
      <c r="C646" s="2" t="s">
        <v>1641</v>
      </c>
      <c r="D646" s="2" t="s">
        <v>1642</v>
      </c>
      <c r="E646" s="2" t="s">
        <v>1643</v>
      </c>
      <c r="F646" s="2" t="s">
        <v>868</v>
      </c>
      <c r="G646" s="2" t="s">
        <v>869</v>
      </c>
      <c r="H646" s="2"/>
      <c r="I646" s="2" t="s">
        <v>393</v>
      </c>
      <c r="J646" s="2" t="s">
        <v>394</v>
      </c>
      <c r="K646" s="2" t="s">
        <v>1655</v>
      </c>
      <c r="L646" s="3">
        <v>41682</v>
      </c>
      <c r="M646" s="2" t="s">
        <v>1645</v>
      </c>
      <c r="N646" s="2" t="s">
        <v>2475</v>
      </c>
      <c r="O646" s="2" t="s">
        <v>1664</v>
      </c>
      <c r="P646" s="2" t="s">
        <v>2699</v>
      </c>
      <c r="Q646" s="2" t="s">
        <v>2505</v>
      </c>
      <c r="R646" s="2" t="s">
        <v>3058</v>
      </c>
      <c r="S646" s="2" t="s">
        <v>332</v>
      </c>
      <c r="T646" s="2" t="s">
        <v>333</v>
      </c>
      <c r="U646" s="2" t="s">
        <v>41</v>
      </c>
      <c r="V646" s="2" t="s">
        <v>42</v>
      </c>
      <c r="W646" s="2" t="s">
        <v>43</v>
      </c>
      <c r="X646" s="2"/>
      <c r="Y646" s="4"/>
    </row>
    <row r="647" spans="1:25" x14ac:dyDescent="0.25">
      <c r="A647" s="2">
        <v>2012</v>
      </c>
      <c r="B647" s="2">
        <v>323</v>
      </c>
      <c r="C647" s="2" t="s">
        <v>1067</v>
      </c>
      <c r="D647" s="2" t="s">
        <v>1068</v>
      </c>
      <c r="E647" s="2" t="s">
        <v>1069</v>
      </c>
      <c r="F647" s="2" t="s">
        <v>1015</v>
      </c>
      <c r="G647" s="2" t="s">
        <v>1070</v>
      </c>
      <c r="H647" s="2" t="s">
        <v>1071</v>
      </c>
      <c r="I647" s="2" t="s">
        <v>405</v>
      </c>
      <c r="J647" s="2" t="s">
        <v>84</v>
      </c>
      <c r="K647" s="2" t="s">
        <v>1072</v>
      </c>
      <c r="L647" s="3">
        <v>40987</v>
      </c>
      <c r="M647" s="2" t="s">
        <v>1073</v>
      </c>
      <c r="N647" s="2" t="s">
        <v>799</v>
      </c>
      <c r="O647" s="2" t="s">
        <v>1127</v>
      </c>
      <c r="P647" s="2" t="s">
        <v>1128</v>
      </c>
      <c r="Q647" s="2" t="s">
        <v>1393</v>
      </c>
      <c r="R647" s="2" t="s">
        <v>1396</v>
      </c>
      <c r="S647" s="2" t="s">
        <v>332</v>
      </c>
      <c r="T647" s="2" t="s">
        <v>333</v>
      </c>
      <c r="U647" s="2" t="s">
        <v>41</v>
      </c>
      <c r="V647" s="2" t="s">
        <v>42</v>
      </c>
      <c r="W647" s="2" t="s">
        <v>43</v>
      </c>
      <c r="X647" s="2"/>
      <c r="Y647" s="4"/>
    </row>
    <row r="648" spans="1:25" x14ac:dyDescent="0.25">
      <c r="A648" s="2">
        <v>2014</v>
      </c>
      <c r="B648" s="2">
        <v>1893</v>
      </c>
      <c r="C648" s="2" t="s">
        <v>1641</v>
      </c>
      <c r="D648" s="2" t="s">
        <v>1642</v>
      </c>
      <c r="E648" s="2" t="s">
        <v>1643</v>
      </c>
      <c r="F648" s="2" t="s">
        <v>868</v>
      </c>
      <c r="G648" s="2" t="s">
        <v>869</v>
      </c>
      <c r="H648" s="2"/>
      <c r="I648" s="2" t="s">
        <v>393</v>
      </c>
      <c r="J648" s="2" t="s">
        <v>411</v>
      </c>
      <c r="K648" s="2" t="s">
        <v>1687</v>
      </c>
      <c r="L648" s="3">
        <v>41680</v>
      </c>
      <c r="M648" s="2" t="s">
        <v>1645</v>
      </c>
      <c r="N648" s="2" t="s">
        <v>2475</v>
      </c>
      <c r="O648" s="2" t="s">
        <v>1664</v>
      </c>
      <c r="P648" s="2" t="s">
        <v>2699</v>
      </c>
      <c r="Q648" s="2" t="s">
        <v>2518</v>
      </c>
      <c r="R648" s="2" t="s">
        <v>3065</v>
      </c>
      <c r="S648" s="2" t="s">
        <v>332</v>
      </c>
      <c r="T648" s="2" t="s">
        <v>333</v>
      </c>
      <c r="U648" s="2" t="s">
        <v>41</v>
      </c>
      <c r="V648" s="2" t="s">
        <v>42</v>
      </c>
      <c r="W648" s="2" t="s">
        <v>43</v>
      </c>
      <c r="X648" s="2"/>
      <c r="Y648" s="4"/>
    </row>
    <row r="649" spans="1:25" x14ac:dyDescent="0.25">
      <c r="A649" s="2">
        <v>2014</v>
      </c>
      <c r="B649" s="2">
        <v>1898</v>
      </c>
      <c r="C649" s="2" t="s">
        <v>1641</v>
      </c>
      <c r="D649" s="2" t="s">
        <v>1642</v>
      </c>
      <c r="E649" s="2" t="s">
        <v>1643</v>
      </c>
      <c r="F649" s="2" t="s">
        <v>868</v>
      </c>
      <c r="G649" s="2" t="s">
        <v>869</v>
      </c>
      <c r="H649" s="2"/>
      <c r="I649" s="2" t="s">
        <v>393</v>
      </c>
      <c r="J649" s="2" t="s">
        <v>411</v>
      </c>
      <c r="K649" s="2" t="s">
        <v>1687</v>
      </c>
      <c r="L649" s="3">
        <v>41681</v>
      </c>
      <c r="M649" s="2" t="s">
        <v>1645</v>
      </c>
      <c r="N649" s="2" t="s">
        <v>2475</v>
      </c>
      <c r="O649" s="2" t="s">
        <v>1664</v>
      </c>
      <c r="P649" s="2" t="s">
        <v>2699</v>
      </c>
      <c r="Q649" s="2" t="s">
        <v>2518</v>
      </c>
      <c r="R649" s="2" t="s">
        <v>3065</v>
      </c>
      <c r="S649" s="2" t="s">
        <v>332</v>
      </c>
      <c r="T649" s="2" t="s">
        <v>333</v>
      </c>
      <c r="U649" s="2" t="s">
        <v>41</v>
      </c>
      <c r="V649" s="2" t="s">
        <v>42</v>
      </c>
      <c r="W649" s="2" t="s">
        <v>43</v>
      </c>
      <c r="X649" s="2"/>
      <c r="Y649" s="4"/>
    </row>
    <row r="650" spans="1:25" x14ac:dyDescent="0.25">
      <c r="A650" s="2">
        <v>2014</v>
      </c>
      <c r="B650" s="2">
        <v>1899</v>
      </c>
      <c r="C650" s="2" t="s">
        <v>1641</v>
      </c>
      <c r="D650" s="2" t="s">
        <v>1642</v>
      </c>
      <c r="E650" s="2" t="s">
        <v>1643</v>
      </c>
      <c r="F650" s="2" t="s">
        <v>868</v>
      </c>
      <c r="G650" s="2" t="s">
        <v>869</v>
      </c>
      <c r="H650" s="2"/>
      <c r="I650" s="2" t="s">
        <v>393</v>
      </c>
      <c r="J650" s="2" t="s">
        <v>411</v>
      </c>
      <c r="K650" s="2" t="s">
        <v>1687</v>
      </c>
      <c r="L650" s="3">
        <v>41682</v>
      </c>
      <c r="M650" s="2" t="s">
        <v>1645</v>
      </c>
      <c r="N650" s="2" t="s">
        <v>2475</v>
      </c>
      <c r="O650" s="2" t="s">
        <v>1664</v>
      </c>
      <c r="P650" s="2" t="s">
        <v>2699</v>
      </c>
      <c r="Q650" s="2" t="s">
        <v>2518</v>
      </c>
      <c r="R650" s="2" t="s">
        <v>3065</v>
      </c>
      <c r="S650" s="2" t="s">
        <v>332</v>
      </c>
      <c r="T650" s="2" t="s">
        <v>333</v>
      </c>
      <c r="U650" s="2" t="s">
        <v>41</v>
      </c>
      <c r="V650" s="2" t="s">
        <v>42</v>
      </c>
      <c r="W650" s="2" t="s">
        <v>43</v>
      </c>
      <c r="X650" s="2"/>
      <c r="Y650" s="4"/>
    </row>
    <row r="651" spans="1:25" hidden="1" x14ac:dyDescent="0.25">
      <c r="A651" s="2">
        <v>2016</v>
      </c>
      <c r="B651" s="2">
        <v>2245</v>
      </c>
      <c r="C651" s="2" t="s">
        <v>873</v>
      </c>
      <c r="D651" s="2" t="s">
        <v>874</v>
      </c>
      <c r="E651" s="2" t="s">
        <v>875</v>
      </c>
      <c r="F651" s="2" t="s">
        <v>876</v>
      </c>
      <c r="G651" s="2" t="s">
        <v>877</v>
      </c>
      <c r="H651" s="2"/>
      <c r="I651" s="2" t="s">
        <v>409</v>
      </c>
      <c r="J651" s="2" t="s">
        <v>310</v>
      </c>
      <c r="K651" s="2" t="s">
        <v>878</v>
      </c>
      <c r="L651" s="3">
        <v>42508</v>
      </c>
      <c r="M651" s="2" t="s">
        <v>2805</v>
      </c>
      <c r="N651" s="2" t="s">
        <v>753</v>
      </c>
      <c r="O651" s="2" t="s">
        <v>1818</v>
      </c>
      <c r="P651" s="2" t="s">
        <v>4610</v>
      </c>
      <c r="Q651" s="2" t="s">
        <v>4611</v>
      </c>
      <c r="R651" s="2" t="s">
        <v>4612</v>
      </c>
      <c r="S651" s="2" t="s">
        <v>332</v>
      </c>
      <c r="T651" s="2" t="s">
        <v>333</v>
      </c>
      <c r="U651" s="2" t="s">
        <v>3332</v>
      </c>
      <c r="V651" s="2" t="s">
        <v>43</v>
      </c>
      <c r="W651" s="2" t="s">
        <v>42</v>
      </c>
      <c r="X651" s="2" t="s">
        <v>4411</v>
      </c>
      <c r="Y651" s="4"/>
    </row>
    <row r="652" spans="1:25" hidden="1" x14ac:dyDescent="0.25">
      <c r="A652" s="2">
        <v>2014</v>
      </c>
      <c r="B652" s="2">
        <v>1931</v>
      </c>
      <c r="C652" s="2" t="s">
        <v>873</v>
      </c>
      <c r="D652" s="2" t="s">
        <v>874</v>
      </c>
      <c r="E652" s="2" t="s">
        <v>875</v>
      </c>
      <c r="F652" s="2" t="s">
        <v>876</v>
      </c>
      <c r="G652" s="2" t="s">
        <v>877</v>
      </c>
      <c r="H652" s="2"/>
      <c r="I652" s="2" t="s">
        <v>409</v>
      </c>
      <c r="J652" s="2" t="s">
        <v>310</v>
      </c>
      <c r="K652" s="2" t="s">
        <v>878</v>
      </c>
      <c r="L652" s="3">
        <v>41792</v>
      </c>
      <c r="M652" s="2" t="s">
        <v>2805</v>
      </c>
      <c r="N652" s="2" t="s">
        <v>404</v>
      </c>
      <c r="O652" s="2" t="s">
        <v>1818</v>
      </c>
      <c r="P652" s="2" t="s">
        <v>3093</v>
      </c>
      <c r="Q652" s="2" t="s">
        <v>3094</v>
      </c>
      <c r="R652" s="2" t="s">
        <v>3095</v>
      </c>
      <c r="S652" s="2" t="s">
        <v>332</v>
      </c>
      <c r="T652" s="2" t="s">
        <v>333</v>
      </c>
      <c r="U652" s="2" t="s">
        <v>41</v>
      </c>
      <c r="V652" s="2" t="s">
        <v>42</v>
      </c>
      <c r="W652" s="2" t="s">
        <v>43</v>
      </c>
      <c r="X652" s="2" t="s">
        <v>2809</v>
      </c>
      <c r="Y652" s="4"/>
    </row>
    <row r="653" spans="1:25" hidden="1" x14ac:dyDescent="0.25">
      <c r="A653" s="2">
        <v>2014</v>
      </c>
      <c r="B653" s="2">
        <v>1933</v>
      </c>
      <c r="C653" s="2" t="s">
        <v>873</v>
      </c>
      <c r="D653" s="2" t="s">
        <v>874</v>
      </c>
      <c r="E653" s="2" t="s">
        <v>875</v>
      </c>
      <c r="F653" s="2" t="s">
        <v>876</v>
      </c>
      <c r="G653" s="2" t="s">
        <v>877</v>
      </c>
      <c r="H653" s="2"/>
      <c r="I653" s="2" t="s">
        <v>409</v>
      </c>
      <c r="J653" s="2" t="s">
        <v>310</v>
      </c>
      <c r="K653" s="2" t="s">
        <v>878</v>
      </c>
      <c r="L653" s="3">
        <v>41793</v>
      </c>
      <c r="M653" s="2" t="s">
        <v>2805</v>
      </c>
      <c r="N653" s="2" t="s">
        <v>404</v>
      </c>
      <c r="O653" s="2" t="s">
        <v>1818</v>
      </c>
      <c r="P653" s="2" t="s">
        <v>3093</v>
      </c>
      <c r="Q653" s="2" t="s">
        <v>3094</v>
      </c>
      <c r="R653" s="2" t="s">
        <v>3095</v>
      </c>
      <c r="S653" s="2" t="s">
        <v>332</v>
      </c>
      <c r="T653" s="2" t="s">
        <v>333</v>
      </c>
      <c r="U653" s="2" t="s">
        <v>41</v>
      </c>
      <c r="V653" s="2" t="s">
        <v>42</v>
      </c>
      <c r="W653" s="2" t="s">
        <v>43</v>
      </c>
      <c r="X653" s="2" t="s">
        <v>2809</v>
      </c>
      <c r="Y653" s="4"/>
    </row>
    <row r="654" spans="1:25" hidden="1" x14ac:dyDescent="0.25">
      <c r="A654" s="2">
        <v>2015</v>
      </c>
      <c r="B654" s="2">
        <v>909</v>
      </c>
      <c r="C654" s="2" t="s">
        <v>873</v>
      </c>
      <c r="D654" s="2" t="s">
        <v>874</v>
      </c>
      <c r="E654" s="2" t="s">
        <v>875</v>
      </c>
      <c r="F654" s="2" t="s">
        <v>876</v>
      </c>
      <c r="G654" s="2" t="s">
        <v>877</v>
      </c>
      <c r="H654" s="2"/>
      <c r="I654" s="2" t="s">
        <v>409</v>
      </c>
      <c r="J654" s="2" t="s">
        <v>310</v>
      </c>
      <c r="K654" s="2" t="s">
        <v>878</v>
      </c>
      <c r="L654" s="3">
        <v>42143</v>
      </c>
      <c r="M654" s="2" t="s">
        <v>2805</v>
      </c>
      <c r="N654" s="2" t="s">
        <v>753</v>
      </c>
      <c r="O654" s="2" t="s">
        <v>1818</v>
      </c>
      <c r="P654" s="2" t="s">
        <v>3093</v>
      </c>
      <c r="Q654" s="2" t="s">
        <v>3699</v>
      </c>
      <c r="R654" s="2" t="s">
        <v>3700</v>
      </c>
      <c r="S654" s="2" t="s">
        <v>332</v>
      </c>
      <c r="T654" s="2" t="s">
        <v>333</v>
      </c>
      <c r="U654" s="2" t="s">
        <v>3332</v>
      </c>
      <c r="V654" s="2" t="s">
        <v>42</v>
      </c>
      <c r="W654" s="2" t="s">
        <v>43</v>
      </c>
      <c r="X654" s="2" t="s">
        <v>3540</v>
      </c>
      <c r="Y654" s="4"/>
    </row>
    <row r="655" spans="1:25" hidden="1" x14ac:dyDescent="0.25">
      <c r="A655" s="2">
        <v>2015</v>
      </c>
      <c r="B655" s="2">
        <v>911</v>
      </c>
      <c r="C655" s="2" t="s">
        <v>873</v>
      </c>
      <c r="D655" s="2" t="s">
        <v>874</v>
      </c>
      <c r="E655" s="2" t="s">
        <v>875</v>
      </c>
      <c r="F655" s="2" t="s">
        <v>876</v>
      </c>
      <c r="G655" s="2" t="s">
        <v>877</v>
      </c>
      <c r="H655" s="2"/>
      <c r="I655" s="2" t="s">
        <v>409</v>
      </c>
      <c r="J655" s="2" t="s">
        <v>310</v>
      </c>
      <c r="K655" s="2" t="s">
        <v>878</v>
      </c>
      <c r="L655" s="3">
        <v>42144</v>
      </c>
      <c r="M655" s="2" t="s">
        <v>2805</v>
      </c>
      <c r="N655" s="2" t="s">
        <v>753</v>
      </c>
      <c r="O655" s="2" t="s">
        <v>1818</v>
      </c>
      <c r="P655" s="2" t="s">
        <v>3093</v>
      </c>
      <c r="Q655" s="2" t="s">
        <v>3699</v>
      </c>
      <c r="R655" s="2" t="s">
        <v>3700</v>
      </c>
      <c r="S655" s="2" t="s">
        <v>332</v>
      </c>
      <c r="T655" s="2" t="s">
        <v>333</v>
      </c>
      <c r="U655" s="2" t="s">
        <v>3332</v>
      </c>
      <c r="V655" s="2" t="s">
        <v>42</v>
      </c>
      <c r="W655" s="2" t="s">
        <v>43</v>
      </c>
      <c r="X655" s="2" t="s">
        <v>3540</v>
      </c>
      <c r="Y655" s="4"/>
    </row>
    <row r="656" spans="1:25" hidden="1" x14ac:dyDescent="0.25">
      <c r="A656" s="2">
        <v>2015</v>
      </c>
      <c r="B656" s="2">
        <v>914</v>
      </c>
      <c r="C656" s="2" t="s">
        <v>873</v>
      </c>
      <c r="D656" s="2" t="s">
        <v>874</v>
      </c>
      <c r="E656" s="2" t="s">
        <v>875</v>
      </c>
      <c r="F656" s="2" t="s">
        <v>876</v>
      </c>
      <c r="G656" s="2" t="s">
        <v>877</v>
      </c>
      <c r="H656" s="2"/>
      <c r="I656" s="2" t="s">
        <v>409</v>
      </c>
      <c r="J656" s="2" t="s">
        <v>310</v>
      </c>
      <c r="K656" s="2" t="s">
        <v>878</v>
      </c>
      <c r="L656" s="3">
        <v>42171</v>
      </c>
      <c r="M656" s="2" t="s">
        <v>2805</v>
      </c>
      <c r="N656" s="2" t="s">
        <v>753</v>
      </c>
      <c r="O656" s="2" t="s">
        <v>1818</v>
      </c>
      <c r="P656" s="2" t="s">
        <v>3093</v>
      </c>
      <c r="Q656" s="2" t="s">
        <v>3699</v>
      </c>
      <c r="R656" s="2" t="s">
        <v>3700</v>
      </c>
      <c r="S656" s="2" t="s">
        <v>332</v>
      </c>
      <c r="T656" s="2" t="s">
        <v>333</v>
      </c>
      <c r="U656" s="2" t="s">
        <v>3332</v>
      </c>
      <c r="V656" s="2" t="s">
        <v>42</v>
      </c>
      <c r="W656" s="2" t="s">
        <v>43</v>
      </c>
      <c r="X656" s="2" t="s">
        <v>3540</v>
      </c>
      <c r="Y656" s="4"/>
    </row>
    <row r="657" spans="1:25" x14ac:dyDescent="0.25">
      <c r="A657" s="2">
        <v>2014</v>
      </c>
      <c r="B657" s="2">
        <v>1437</v>
      </c>
      <c r="C657" s="2" t="s">
        <v>2098</v>
      </c>
      <c r="D657" s="2" t="s">
        <v>2099</v>
      </c>
      <c r="E657" s="2" t="s">
        <v>2100</v>
      </c>
      <c r="F657" s="2" t="s">
        <v>1610</v>
      </c>
      <c r="G657" s="2" t="s">
        <v>1968</v>
      </c>
      <c r="H657" s="2"/>
      <c r="I657" s="2" t="s">
        <v>393</v>
      </c>
      <c r="J657" s="2" t="s">
        <v>50</v>
      </c>
      <c r="K657" s="2" t="s">
        <v>2205</v>
      </c>
      <c r="L657" s="3">
        <v>41655</v>
      </c>
      <c r="M657" s="2" t="s">
        <v>2102</v>
      </c>
      <c r="N657" s="2" t="s">
        <v>1613</v>
      </c>
      <c r="O657" s="2" t="s">
        <v>1664</v>
      </c>
      <c r="P657" s="2" t="s">
        <v>2871</v>
      </c>
      <c r="Q657" s="2" t="s">
        <v>2872</v>
      </c>
      <c r="R657" s="2" t="s">
        <v>2873</v>
      </c>
      <c r="S657" s="2" t="s">
        <v>332</v>
      </c>
      <c r="T657" s="2" t="s">
        <v>333</v>
      </c>
      <c r="U657" s="2" t="s">
        <v>41</v>
      </c>
      <c r="V657" s="2" t="s">
        <v>42</v>
      </c>
      <c r="W657" s="2" t="s">
        <v>43</v>
      </c>
      <c r="X657" s="2" t="s">
        <v>2144</v>
      </c>
      <c r="Y657" s="4"/>
    </row>
    <row r="658" spans="1:25" x14ac:dyDescent="0.25">
      <c r="A658" s="2">
        <v>2014</v>
      </c>
      <c r="B658" s="2">
        <v>1935</v>
      </c>
      <c r="C658" s="2" t="s">
        <v>2098</v>
      </c>
      <c r="D658" s="2" t="s">
        <v>2099</v>
      </c>
      <c r="E658" s="2" t="s">
        <v>2100</v>
      </c>
      <c r="F658" s="2" t="s">
        <v>1610</v>
      </c>
      <c r="G658" s="2" t="s">
        <v>1968</v>
      </c>
      <c r="H658" s="2"/>
      <c r="I658" s="2" t="s">
        <v>393</v>
      </c>
      <c r="J658" s="2" t="s">
        <v>50</v>
      </c>
      <c r="K658" s="2" t="s">
        <v>2205</v>
      </c>
      <c r="L658" s="3">
        <v>41653</v>
      </c>
      <c r="M658" s="2" t="s">
        <v>2102</v>
      </c>
      <c r="N658" s="2" t="s">
        <v>1613</v>
      </c>
      <c r="O658" s="2" t="s">
        <v>1664</v>
      </c>
      <c r="P658" s="2" t="s">
        <v>2871</v>
      </c>
      <c r="Q658" s="2" t="s">
        <v>2872</v>
      </c>
      <c r="R658" s="2" t="s">
        <v>2873</v>
      </c>
      <c r="S658" s="2" t="s">
        <v>332</v>
      </c>
      <c r="T658" s="2" t="s">
        <v>333</v>
      </c>
      <c r="U658" s="2" t="s">
        <v>41</v>
      </c>
      <c r="V658" s="2" t="s">
        <v>42</v>
      </c>
      <c r="W658" s="2" t="s">
        <v>43</v>
      </c>
      <c r="X658" s="2" t="s">
        <v>2144</v>
      </c>
      <c r="Y658" s="4"/>
    </row>
    <row r="659" spans="1:25" x14ac:dyDescent="0.25">
      <c r="A659" s="2">
        <v>2014</v>
      </c>
      <c r="B659" s="2">
        <v>1939</v>
      </c>
      <c r="C659" s="2" t="s">
        <v>2098</v>
      </c>
      <c r="D659" s="2" t="s">
        <v>2099</v>
      </c>
      <c r="E659" s="2" t="s">
        <v>2100</v>
      </c>
      <c r="F659" s="2" t="s">
        <v>1610</v>
      </c>
      <c r="G659" s="2" t="s">
        <v>1968</v>
      </c>
      <c r="H659" s="2"/>
      <c r="I659" s="2" t="s">
        <v>393</v>
      </c>
      <c r="J659" s="2" t="s">
        <v>50</v>
      </c>
      <c r="K659" s="2" t="s">
        <v>2205</v>
      </c>
      <c r="L659" s="3">
        <v>41654</v>
      </c>
      <c r="M659" s="2" t="s">
        <v>2102</v>
      </c>
      <c r="N659" s="2" t="s">
        <v>1613</v>
      </c>
      <c r="O659" s="2" t="s">
        <v>1664</v>
      </c>
      <c r="P659" s="2" t="s">
        <v>2871</v>
      </c>
      <c r="Q659" s="2" t="s">
        <v>2872</v>
      </c>
      <c r="R659" s="2" t="s">
        <v>2873</v>
      </c>
      <c r="S659" s="2" t="s">
        <v>332</v>
      </c>
      <c r="T659" s="2" t="s">
        <v>333</v>
      </c>
      <c r="U659" s="2" t="s">
        <v>41</v>
      </c>
      <c r="V659" s="2" t="s">
        <v>42</v>
      </c>
      <c r="W659" s="2" t="s">
        <v>43</v>
      </c>
      <c r="X659" s="2" t="s">
        <v>2144</v>
      </c>
      <c r="Y659" s="4"/>
    </row>
    <row r="660" spans="1:25" x14ac:dyDescent="0.25">
      <c r="A660" s="2">
        <v>2014</v>
      </c>
      <c r="B660" s="2">
        <v>1951</v>
      </c>
      <c r="C660" s="2" t="s">
        <v>2098</v>
      </c>
      <c r="D660" s="2" t="s">
        <v>2099</v>
      </c>
      <c r="E660" s="2" t="s">
        <v>2100</v>
      </c>
      <c r="F660" s="2" t="s">
        <v>1610</v>
      </c>
      <c r="G660" s="2" t="s">
        <v>1968</v>
      </c>
      <c r="H660" s="2"/>
      <c r="I660" s="2" t="s">
        <v>393</v>
      </c>
      <c r="J660" s="2" t="s">
        <v>50</v>
      </c>
      <c r="K660" s="2" t="s">
        <v>2205</v>
      </c>
      <c r="L660" s="3">
        <v>41656</v>
      </c>
      <c r="M660" s="2" t="s">
        <v>2102</v>
      </c>
      <c r="N660" s="2" t="s">
        <v>1613</v>
      </c>
      <c r="O660" s="2" t="s">
        <v>1664</v>
      </c>
      <c r="P660" s="2" t="s">
        <v>2871</v>
      </c>
      <c r="Q660" s="2" t="s">
        <v>2872</v>
      </c>
      <c r="R660" s="2" t="s">
        <v>2873</v>
      </c>
      <c r="S660" s="2" t="s">
        <v>332</v>
      </c>
      <c r="T660" s="2" t="s">
        <v>333</v>
      </c>
      <c r="U660" s="2" t="s">
        <v>41</v>
      </c>
      <c r="V660" s="2" t="s">
        <v>42</v>
      </c>
      <c r="W660" s="2" t="s">
        <v>43</v>
      </c>
      <c r="X660" s="2" t="s">
        <v>2144</v>
      </c>
      <c r="Y660" s="4"/>
    </row>
    <row r="661" spans="1:25" x14ac:dyDescent="0.25">
      <c r="A661" s="2">
        <v>2014</v>
      </c>
      <c r="B661" s="2">
        <v>1998</v>
      </c>
      <c r="C661" s="2" t="s">
        <v>2098</v>
      </c>
      <c r="D661" s="2" t="s">
        <v>2099</v>
      </c>
      <c r="E661" s="2" t="s">
        <v>2100</v>
      </c>
      <c r="F661" s="2" t="s">
        <v>1610</v>
      </c>
      <c r="G661" s="2" t="s">
        <v>1968</v>
      </c>
      <c r="H661" s="2"/>
      <c r="I661" s="2" t="s">
        <v>393</v>
      </c>
      <c r="J661" s="2" t="s">
        <v>50</v>
      </c>
      <c r="K661" s="2" t="s">
        <v>2205</v>
      </c>
      <c r="L661" s="3">
        <v>41657</v>
      </c>
      <c r="M661" s="2" t="s">
        <v>2102</v>
      </c>
      <c r="N661" s="2" t="s">
        <v>1613</v>
      </c>
      <c r="O661" s="2" t="s">
        <v>1664</v>
      </c>
      <c r="P661" s="2" t="s">
        <v>2871</v>
      </c>
      <c r="Q661" s="2" t="s">
        <v>2872</v>
      </c>
      <c r="R661" s="2" t="s">
        <v>2873</v>
      </c>
      <c r="S661" s="2" t="s">
        <v>332</v>
      </c>
      <c r="T661" s="2" t="s">
        <v>333</v>
      </c>
      <c r="U661" s="2" t="s">
        <v>41</v>
      </c>
      <c r="V661" s="2" t="s">
        <v>42</v>
      </c>
      <c r="W661" s="2" t="s">
        <v>43</v>
      </c>
      <c r="X661" s="2" t="s">
        <v>2144</v>
      </c>
      <c r="Y661" s="4"/>
    </row>
    <row r="662" spans="1:25" x14ac:dyDescent="0.25">
      <c r="A662" s="2">
        <v>2014</v>
      </c>
      <c r="B662" s="2">
        <v>2000</v>
      </c>
      <c r="C662" s="2" t="s">
        <v>2098</v>
      </c>
      <c r="D662" s="2" t="s">
        <v>2099</v>
      </c>
      <c r="E662" s="2" t="s">
        <v>2100</v>
      </c>
      <c r="F662" s="2" t="s">
        <v>1610</v>
      </c>
      <c r="G662" s="2" t="s">
        <v>1968</v>
      </c>
      <c r="H662" s="2"/>
      <c r="I662" s="2" t="s">
        <v>393</v>
      </c>
      <c r="J662" s="2" t="s">
        <v>289</v>
      </c>
      <c r="K662" s="2" t="s">
        <v>2110</v>
      </c>
      <c r="L662" s="3">
        <v>41653</v>
      </c>
      <c r="M662" s="2" t="s">
        <v>2102</v>
      </c>
      <c r="N662" s="2" t="s">
        <v>1613</v>
      </c>
      <c r="O662" s="2" t="s">
        <v>1664</v>
      </c>
      <c r="P662" s="2" t="s">
        <v>2871</v>
      </c>
      <c r="Q662" s="2" t="s">
        <v>3109</v>
      </c>
      <c r="R662" s="2" t="s">
        <v>3110</v>
      </c>
      <c r="S662" s="2" t="s">
        <v>332</v>
      </c>
      <c r="T662" s="2" t="s">
        <v>333</v>
      </c>
      <c r="U662" s="2" t="s">
        <v>41</v>
      </c>
      <c r="V662" s="2" t="s">
        <v>42</v>
      </c>
      <c r="W662" s="2" t="s">
        <v>43</v>
      </c>
      <c r="X662" s="2" t="s">
        <v>2144</v>
      </c>
      <c r="Y662" s="4"/>
    </row>
    <row r="663" spans="1:25" x14ac:dyDescent="0.25">
      <c r="A663" s="2">
        <v>2014</v>
      </c>
      <c r="B663" s="2">
        <v>2006</v>
      </c>
      <c r="C663" s="2" t="s">
        <v>2098</v>
      </c>
      <c r="D663" s="2" t="s">
        <v>2099</v>
      </c>
      <c r="E663" s="2" t="s">
        <v>2100</v>
      </c>
      <c r="F663" s="2" t="s">
        <v>1610</v>
      </c>
      <c r="G663" s="2" t="s">
        <v>1968</v>
      </c>
      <c r="H663" s="2"/>
      <c r="I663" s="2" t="s">
        <v>393</v>
      </c>
      <c r="J663" s="2" t="s">
        <v>289</v>
      </c>
      <c r="K663" s="2" t="s">
        <v>2110</v>
      </c>
      <c r="L663" s="3">
        <v>41654</v>
      </c>
      <c r="M663" s="2" t="s">
        <v>2102</v>
      </c>
      <c r="N663" s="2" t="s">
        <v>1613</v>
      </c>
      <c r="O663" s="2" t="s">
        <v>1664</v>
      </c>
      <c r="P663" s="2" t="s">
        <v>2871</v>
      </c>
      <c r="Q663" s="2" t="s">
        <v>3109</v>
      </c>
      <c r="R663" s="2" t="s">
        <v>3110</v>
      </c>
      <c r="S663" s="2" t="s">
        <v>332</v>
      </c>
      <c r="T663" s="2" t="s">
        <v>333</v>
      </c>
      <c r="U663" s="2" t="s">
        <v>41</v>
      </c>
      <c r="V663" s="2" t="s">
        <v>42</v>
      </c>
      <c r="W663" s="2" t="s">
        <v>43</v>
      </c>
      <c r="X663" s="2" t="s">
        <v>2144</v>
      </c>
      <c r="Y663" s="4"/>
    </row>
    <row r="664" spans="1:25" x14ac:dyDescent="0.25">
      <c r="A664" s="2">
        <v>2014</v>
      </c>
      <c r="B664" s="2">
        <v>2007</v>
      </c>
      <c r="C664" s="2" t="s">
        <v>2098</v>
      </c>
      <c r="D664" s="2" t="s">
        <v>2099</v>
      </c>
      <c r="E664" s="2" t="s">
        <v>2100</v>
      </c>
      <c r="F664" s="2" t="s">
        <v>1610</v>
      </c>
      <c r="G664" s="2" t="s">
        <v>1968</v>
      </c>
      <c r="H664" s="2"/>
      <c r="I664" s="2" t="s">
        <v>393</v>
      </c>
      <c r="J664" s="2" t="s">
        <v>289</v>
      </c>
      <c r="K664" s="2" t="s">
        <v>2110</v>
      </c>
      <c r="L664" s="3">
        <v>41655</v>
      </c>
      <c r="M664" s="2" t="s">
        <v>2102</v>
      </c>
      <c r="N664" s="2" t="s">
        <v>1613</v>
      </c>
      <c r="O664" s="2" t="s">
        <v>1664</v>
      </c>
      <c r="P664" s="2" t="s">
        <v>2871</v>
      </c>
      <c r="Q664" s="2" t="s">
        <v>3109</v>
      </c>
      <c r="R664" s="2" t="s">
        <v>3110</v>
      </c>
      <c r="S664" s="2" t="s">
        <v>332</v>
      </c>
      <c r="T664" s="2" t="s">
        <v>333</v>
      </c>
      <c r="U664" s="2" t="s">
        <v>41</v>
      </c>
      <c r="V664" s="2" t="s">
        <v>42</v>
      </c>
      <c r="W664" s="2" t="s">
        <v>43</v>
      </c>
      <c r="X664" s="2" t="s">
        <v>2144</v>
      </c>
      <c r="Y664" s="4"/>
    </row>
    <row r="665" spans="1:25" x14ac:dyDescent="0.25">
      <c r="A665" s="2">
        <v>2014</v>
      </c>
      <c r="B665" s="2">
        <v>2014</v>
      </c>
      <c r="C665" s="2" t="s">
        <v>2098</v>
      </c>
      <c r="D665" s="2" t="s">
        <v>2099</v>
      </c>
      <c r="E665" s="2" t="s">
        <v>2100</v>
      </c>
      <c r="F665" s="2" t="s">
        <v>1610</v>
      </c>
      <c r="G665" s="2" t="s">
        <v>1968</v>
      </c>
      <c r="H665" s="2"/>
      <c r="I665" s="2" t="s">
        <v>393</v>
      </c>
      <c r="J665" s="2" t="s">
        <v>289</v>
      </c>
      <c r="K665" s="2" t="s">
        <v>2110</v>
      </c>
      <c r="L665" s="3">
        <v>41656</v>
      </c>
      <c r="M665" s="2" t="s">
        <v>2102</v>
      </c>
      <c r="N665" s="2" t="s">
        <v>1613</v>
      </c>
      <c r="O665" s="2" t="s">
        <v>1664</v>
      </c>
      <c r="P665" s="2" t="s">
        <v>2871</v>
      </c>
      <c r="Q665" s="2" t="s">
        <v>3109</v>
      </c>
      <c r="R665" s="2" t="s">
        <v>3110</v>
      </c>
      <c r="S665" s="2" t="s">
        <v>332</v>
      </c>
      <c r="T665" s="2" t="s">
        <v>333</v>
      </c>
      <c r="U665" s="2" t="s">
        <v>41</v>
      </c>
      <c r="V665" s="2" t="s">
        <v>42</v>
      </c>
      <c r="W665" s="2" t="s">
        <v>43</v>
      </c>
      <c r="X665" s="2" t="s">
        <v>2144</v>
      </c>
      <c r="Y665" s="4"/>
    </row>
    <row r="666" spans="1:25" x14ac:dyDescent="0.25">
      <c r="A666" s="2">
        <v>2014</v>
      </c>
      <c r="B666" s="2">
        <v>2017</v>
      </c>
      <c r="C666" s="2" t="s">
        <v>2098</v>
      </c>
      <c r="D666" s="2" t="s">
        <v>2099</v>
      </c>
      <c r="E666" s="2" t="s">
        <v>2100</v>
      </c>
      <c r="F666" s="2" t="s">
        <v>1610</v>
      </c>
      <c r="G666" s="2" t="s">
        <v>1968</v>
      </c>
      <c r="H666" s="2"/>
      <c r="I666" s="2" t="s">
        <v>393</v>
      </c>
      <c r="J666" s="2" t="s">
        <v>289</v>
      </c>
      <c r="K666" s="2" t="s">
        <v>2110</v>
      </c>
      <c r="L666" s="3">
        <v>41657</v>
      </c>
      <c r="M666" s="2" t="s">
        <v>2102</v>
      </c>
      <c r="N666" s="2" t="s">
        <v>1613</v>
      </c>
      <c r="O666" s="2" t="s">
        <v>1664</v>
      </c>
      <c r="P666" s="2" t="s">
        <v>2871</v>
      </c>
      <c r="Q666" s="2" t="s">
        <v>3109</v>
      </c>
      <c r="R666" s="2" t="s">
        <v>3110</v>
      </c>
      <c r="S666" s="2" t="s">
        <v>332</v>
      </c>
      <c r="T666" s="2" t="s">
        <v>333</v>
      </c>
      <c r="U666" s="2" t="s">
        <v>41</v>
      </c>
      <c r="V666" s="2" t="s">
        <v>42</v>
      </c>
      <c r="W666" s="2" t="s">
        <v>43</v>
      </c>
      <c r="X666" s="2" t="s">
        <v>2144</v>
      </c>
      <c r="Y666" s="4"/>
    </row>
    <row r="667" spans="1:25" x14ac:dyDescent="0.25">
      <c r="A667" s="2">
        <v>2014</v>
      </c>
      <c r="B667" s="2">
        <v>2019</v>
      </c>
      <c r="C667" s="2" t="s">
        <v>2098</v>
      </c>
      <c r="D667" s="2" t="s">
        <v>2099</v>
      </c>
      <c r="E667" s="2" t="s">
        <v>2100</v>
      </c>
      <c r="F667" s="2" t="s">
        <v>1610</v>
      </c>
      <c r="G667" s="2" t="s">
        <v>1968</v>
      </c>
      <c r="H667" s="2"/>
      <c r="I667" s="2" t="s">
        <v>393</v>
      </c>
      <c r="J667" s="2" t="s">
        <v>206</v>
      </c>
      <c r="K667" s="2" t="s">
        <v>2219</v>
      </c>
      <c r="L667" s="3">
        <v>41653</v>
      </c>
      <c r="M667" s="2" t="s">
        <v>2102</v>
      </c>
      <c r="N667" s="2" t="s">
        <v>1613</v>
      </c>
      <c r="O667" s="2" t="s">
        <v>1664</v>
      </c>
      <c r="P667" s="2" t="s">
        <v>2871</v>
      </c>
      <c r="Q667" s="2" t="s">
        <v>3109</v>
      </c>
      <c r="R667" s="2" t="s">
        <v>3114</v>
      </c>
      <c r="S667" s="2" t="s">
        <v>332</v>
      </c>
      <c r="T667" s="2" t="s">
        <v>333</v>
      </c>
      <c r="U667" s="2" t="s">
        <v>41</v>
      </c>
      <c r="V667" s="2" t="s">
        <v>42</v>
      </c>
      <c r="W667" s="2" t="s">
        <v>43</v>
      </c>
      <c r="X667" s="2" t="s">
        <v>2144</v>
      </c>
      <c r="Y667" s="4"/>
    </row>
    <row r="668" spans="1:25" x14ac:dyDescent="0.25">
      <c r="A668" s="2">
        <v>2014</v>
      </c>
      <c r="B668" s="2">
        <v>2021</v>
      </c>
      <c r="C668" s="2" t="s">
        <v>2098</v>
      </c>
      <c r="D668" s="2" t="s">
        <v>2099</v>
      </c>
      <c r="E668" s="2" t="s">
        <v>2100</v>
      </c>
      <c r="F668" s="2" t="s">
        <v>1610</v>
      </c>
      <c r="G668" s="2" t="s">
        <v>1968</v>
      </c>
      <c r="H668" s="2"/>
      <c r="I668" s="2" t="s">
        <v>393</v>
      </c>
      <c r="J668" s="2" t="s">
        <v>206</v>
      </c>
      <c r="K668" s="2" t="s">
        <v>2219</v>
      </c>
      <c r="L668" s="3">
        <v>41654</v>
      </c>
      <c r="M668" s="2" t="s">
        <v>2102</v>
      </c>
      <c r="N668" s="2" t="s">
        <v>1613</v>
      </c>
      <c r="O668" s="2" t="s">
        <v>1664</v>
      </c>
      <c r="P668" s="2" t="s">
        <v>2871</v>
      </c>
      <c r="Q668" s="2" t="s">
        <v>3109</v>
      </c>
      <c r="R668" s="2" t="s">
        <v>3114</v>
      </c>
      <c r="S668" s="2" t="s">
        <v>332</v>
      </c>
      <c r="T668" s="2" t="s">
        <v>333</v>
      </c>
      <c r="U668" s="2" t="s">
        <v>41</v>
      </c>
      <c r="V668" s="2" t="s">
        <v>42</v>
      </c>
      <c r="W668" s="2" t="s">
        <v>43</v>
      </c>
      <c r="X668" s="2" t="s">
        <v>2144</v>
      </c>
      <c r="Y668" s="4"/>
    </row>
    <row r="669" spans="1:25" x14ac:dyDescent="0.25">
      <c r="A669" s="2">
        <v>2014</v>
      </c>
      <c r="B669" s="2">
        <v>2024</v>
      </c>
      <c r="C669" s="2" t="s">
        <v>2098</v>
      </c>
      <c r="D669" s="2" t="s">
        <v>2099</v>
      </c>
      <c r="E669" s="2" t="s">
        <v>2100</v>
      </c>
      <c r="F669" s="2" t="s">
        <v>1610</v>
      </c>
      <c r="G669" s="2" t="s">
        <v>1968</v>
      </c>
      <c r="H669" s="2"/>
      <c r="I669" s="2" t="s">
        <v>393</v>
      </c>
      <c r="J669" s="2" t="s">
        <v>206</v>
      </c>
      <c r="K669" s="2" t="s">
        <v>2219</v>
      </c>
      <c r="L669" s="3">
        <v>41655</v>
      </c>
      <c r="M669" s="2" t="s">
        <v>2102</v>
      </c>
      <c r="N669" s="2" t="s">
        <v>1613</v>
      </c>
      <c r="O669" s="2" t="s">
        <v>1664</v>
      </c>
      <c r="P669" s="2" t="s">
        <v>2871</v>
      </c>
      <c r="Q669" s="2" t="s">
        <v>3109</v>
      </c>
      <c r="R669" s="2" t="s">
        <v>3114</v>
      </c>
      <c r="S669" s="2" t="s">
        <v>332</v>
      </c>
      <c r="T669" s="2" t="s">
        <v>333</v>
      </c>
      <c r="U669" s="2" t="s">
        <v>41</v>
      </c>
      <c r="V669" s="2" t="s">
        <v>42</v>
      </c>
      <c r="W669" s="2" t="s">
        <v>43</v>
      </c>
      <c r="X669" s="2" t="s">
        <v>2144</v>
      </c>
      <c r="Y669" s="4"/>
    </row>
    <row r="670" spans="1:25" x14ac:dyDescent="0.25">
      <c r="A670" s="2">
        <v>2014</v>
      </c>
      <c r="B670" s="2">
        <v>2028</v>
      </c>
      <c r="C670" s="2" t="s">
        <v>2098</v>
      </c>
      <c r="D670" s="2" t="s">
        <v>2099</v>
      </c>
      <c r="E670" s="2" t="s">
        <v>2100</v>
      </c>
      <c r="F670" s="2" t="s">
        <v>1610</v>
      </c>
      <c r="G670" s="2" t="s">
        <v>1968</v>
      </c>
      <c r="H670" s="2"/>
      <c r="I670" s="2" t="s">
        <v>393</v>
      </c>
      <c r="J670" s="2" t="s">
        <v>206</v>
      </c>
      <c r="K670" s="2" t="s">
        <v>2219</v>
      </c>
      <c r="L670" s="3">
        <v>41656</v>
      </c>
      <c r="M670" s="2" t="s">
        <v>2102</v>
      </c>
      <c r="N670" s="2" t="s">
        <v>1613</v>
      </c>
      <c r="O670" s="2" t="s">
        <v>1664</v>
      </c>
      <c r="P670" s="2" t="s">
        <v>2871</v>
      </c>
      <c r="Q670" s="2" t="s">
        <v>3109</v>
      </c>
      <c r="R670" s="2" t="s">
        <v>3114</v>
      </c>
      <c r="S670" s="2" t="s">
        <v>332</v>
      </c>
      <c r="T670" s="2" t="s">
        <v>333</v>
      </c>
      <c r="U670" s="2" t="s">
        <v>41</v>
      </c>
      <c r="V670" s="2" t="s">
        <v>42</v>
      </c>
      <c r="W670" s="2" t="s">
        <v>43</v>
      </c>
      <c r="X670" s="2" t="s">
        <v>2144</v>
      </c>
      <c r="Y670" s="4"/>
    </row>
    <row r="671" spans="1:25" x14ac:dyDescent="0.25">
      <c r="A671" s="2">
        <v>2014</v>
      </c>
      <c r="B671" s="2">
        <v>2031</v>
      </c>
      <c r="C671" s="2" t="s">
        <v>2098</v>
      </c>
      <c r="D671" s="2" t="s">
        <v>2099</v>
      </c>
      <c r="E671" s="2" t="s">
        <v>2100</v>
      </c>
      <c r="F671" s="2" t="s">
        <v>1610</v>
      </c>
      <c r="G671" s="2" t="s">
        <v>1968</v>
      </c>
      <c r="H671" s="2"/>
      <c r="I671" s="2" t="s">
        <v>393</v>
      </c>
      <c r="J671" s="2" t="s">
        <v>206</v>
      </c>
      <c r="K671" s="2" t="s">
        <v>2219</v>
      </c>
      <c r="L671" s="3">
        <v>41657</v>
      </c>
      <c r="M671" s="2" t="s">
        <v>2102</v>
      </c>
      <c r="N671" s="2" t="s">
        <v>1613</v>
      </c>
      <c r="O671" s="2" t="s">
        <v>1664</v>
      </c>
      <c r="P671" s="2" t="s">
        <v>2871</v>
      </c>
      <c r="Q671" s="2" t="s">
        <v>3109</v>
      </c>
      <c r="R671" s="2" t="s">
        <v>3114</v>
      </c>
      <c r="S671" s="2" t="s">
        <v>332</v>
      </c>
      <c r="T671" s="2" t="s">
        <v>333</v>
      </c>
      <c r="U671" s="2" t="s">
        <v>41</v>
      </c>
      <c r="V671" s="2" t="s">
        <v>42</v>
      </c>
      <c r="W671" s="2" t="s">
        <v>43</v>
      </c>
      <c r="X671" s="2" t="s">
        <v>2144</v>
      </c>
      <c r="Y671" s="4"/>
    </row>
    <row r="672" spans="1:25" x14ac:dyDescent="0.25">
      <c r="A672" s="2">
        <v>2014</v>
      </c>
      <c r="B672" s="2">
        <v>2033</v>
      </c>
      <c r="C672" s="2" t="s">
        <v>2098</v>
      </c>
      <c r="D672" s="2" t="s">
        <v>2099</v>
      </c>
      <c r="E672" s="2" t="s">
        <v>2100</v>
      </c>
      <c r="F672" s="2" t="s">
        <v>1610</v>
      </c>
      <c r="G672" s="2" t="s">
        <v>1968</v>
      </c>
      <c r="H672" s="2"/>
      <c r="I672" s="2" t="s">
        <v>393</v>
      </c>
      <c r="J672" s="2" t="s">
        <v>111</v>
      </c>
      <c r="K672" s="2" t="s">
        <v>2134</v>
      </c>
      <c r="L672" s="3">
        <v>41653</v>
      </c>
      <c r="M672" s="2" t="s">
        <v>2102</v>
      </c>
      <c r="N672" s="2" t="s">
        <v>1613</v>
      </c>
      <c r="O672" s="2" t="s">
        <v>1664</v>
      </c>
      <c r="P672" s="2" t="s">
        <v>2871</v>
      </c>
      <c r="Q672" s="2" t="s">
        <v>3115</v>
      </c>
      <c r="R672" s="2" t="s">
        <v>3116</v>
      </c>
      <c r="S672" s="2" t="s">
        <v>332</v>
      </c>
      <c r="T672" s="2" t="s">
        <v>333</v>
      </c>
      <c r="U672" s="2" t="s">
        <v>41</v>
      </c>
      <c r="V672" s="2" t="s">
        <v>42</v>
      </c>
      <c r="W672" s="2" t="s">
        <v>43</v>
      </c>
      <c r="X672" s="2" t="s">
        <v>2144</v>
      </c>
      <c r="Y672" s="4"/>
    </row>
    <row r="673" spans="1:25" x14ac:dyDescent="0.25">
      <c r="A673" s="2">
        <v>2014</v>
      </c>
      <c r="B673" s="2">
        <v>2036</v>
      </c>
      <c r="C673" s="2" t="s">
        <v>2098</v>
      </c>
      <c r="D673" s="2" t="s">
        <v>2099</v>
      </c>
      <c r="E673" s="2" t="s">
        <v>2100</v>
      </c>
      <c r="F673" s="2" t="s">
        <v>1610</v>
      </c>
      <c r="G673" s="2" t="s">
        <v>1968</v>
      </c>
      <c r="H673" s="2"/>
      <c r="I673" s="2" t="s">
        <v>393</v>
      </c>
      <c r="J673" s="2" t="s">
        <v>111</v>
      </c>
      <c r="K673" s="2" t="s">
        <v>2134</v>
      </c>
      <c r="L673" s="3">
        <v>41654</v>
      </c>
      <c r="M673" s="2" t="s">
        <v>2102</v>
      </c>
      <c r="N673" s="2" t="s">
        <v>1613</v>
      </c>
      <c r="O673" s="2" t="s">
        <v>1664</v>
      </c>
      <c r="P673" s="2" t="s">
        <v>2871</v>
      </c>
      <c r="Q673" s="2" t="s">
        <v>3115</v>
      </c>
      <c r="R673" s="2" t="s">
        <v>3116</v>
      </c>
      <c r="S673" s="2" t="s">
        <v>332</v>
      </c>
      <c r="T673" s="2" t="s">
        <v>333</v>
      </c>
      <c r="U673" s="2" t="s">
        <v>41</v>
      </c>
      <c r="V673" s="2" t="s">
        <v>42</v>
      </c>
      <c r="W673" s="2" t="s">
        <v>43</v>
      </c>
      <c r="X673" s="2" t="s">
        <v>2144</v>
      </c>
      <c r="Y673" s="4"/>
    </row>
    <row r="674" spans="1:25" x14ac:dyDescent="0.25">
      <c r="A674" s="2">
        <v>2014</v>
      </c>
      <c r="B674" s="2">
        <v>2039</v>
      </c>
      <c r="C674" s="2" t="s">
        <v>2098</v>
      </c>
      <c r="D674" s="2" t="s">
        <v>2099</v>
      </c>
      <c r="E674" s="2" t="s">
        <v>2100</v>
      </c>
      <c r="F674" s="2" t="s">
        <v>1610</v>
      </c>
      <c r="G674" s="2" t="s">
        <v>1968</v>
      </c>
      <c r="H674" s="2"/>
      <c r="I674" s="2" t="s">
        <v>393</v>
      </c>
      <c r="J674" s="2" t="s">
        <v>111</v>
      </c>
      <c r="K674" s="2" t="s">
        <v>2134</v>
      </c>
      <c r="L674" s="3">
        <v>41655</v>
      </c>
      <c r="M674" s="2" t="s">
        <v>2102</v>
      </c>
      <c r="N674" s="2" t="s">
        <v>1613</v>
      </c>
      <c r="O674" s="2" t="s">
        <v>1664</v>
      </c>
      <c r="P674" s="2" t="s">
        <v>2871</v>
      </c>
      <c r="Q674" s="2" t="s">
        <v>3115</v>
      </c>
      <c r="R674" s="2" t="s">
        <v>3116</v>
      </c>
      <c r="S674" s="2" t="s">
        <v>332</v>
      </c>
      <c r="T674" s="2" t="s">
        <v>333</v>
      </c>
      <c r="U674" s="2" t="s">
        <v>41</v>
      </c>
      <c r="V674" s="2" t="s">
        <v>42</v>
      </c>
      <c r="W674" s="2" t="s">
        <v>43</v>
      </c>
      <c r="X674" s="2" t="s">
        <v>2144</v>
      </c>
      <c r="Y674" s="4"/>
    </row>
    <row r="675" spans="1:25" x14ac:dyDescent="0.25">
      <c r="A675" s="2">
        <v>2014</v>
      </c>
      <c r="B675" s="2">
        <v>2043</v>
      </c>
      <c r="C675" s="2" t="s">
        <v>2098</v>
      </c>
      <c r="D675" s="2" t="s">
        <v>2099</v>
      </c>
      <c r="E675" s="2" t="s">
        <v>2100</v>
      </c>
      <c r="F675" s="2" t="s">
        <v>1610</v>
      </c>
      <c r="G675" s="2" t="s">
        <v>1968</v>
      </c>
      <c r="H675" s="2"/>
      <c r="I675" s="2" t="s">
        <v>393</v>
      </c>
      <c r="J675" s="2" t="s">
        <v>111</v>
      </c>
      <c r="K675" s="2" t="s">
        <v>2134</v>
      </c>
      <c r="L675" s="3">
        <v>41656</v>
      </c>
      <c r="M675" s="2" t="s">
        <v>2102</v>
      </c>
      <c r="N675" s="2" t="s">
        <v>1613</v>
      </c>
      <c r="O675" s="2" t="s">
        <v>1664</v>
      </c>
      <c r="P675" s="2" t="s">
        <v>2871</v>
      </c>
      <c r="Q675" s="2" t="s">
        <v>3115</v>
      </c>
      <c r="R675" s="2" t="s">
        <v>3116</v>
      </c>
      <c r="S675" s="2" t="s">
        <v>332</v>
      </c>
      <c r="T675" s="2" t="s">
        <v>333</v>
      </c>
      <c r="U675" s="2" t="s">
        <v>41</v>
      </c>
      <c r="V675" s="2" t="s">
        <v>42</v>
      </c>
      <c r="W675" s="2" t="s">
        <v>43</v>
      </c>
      <c r="X675" s="2" t="s">
        <v>2144</v>
      </c>
      <c r="Y675" s="4"/>
    </row>
    <row r="676" spans="1:25" x14ac:dyDescent="0.25">
      <c r="A676" s="2">
        <v>2014</v>
      </c>
      <c r="B676" s="2">
        <v>2045</v>
      </c>
      <c r="C676" s="2" t="s">
        <v>2098</v>
      </c>
      <c r="D676" s="2" t="s">
        <v>2099</v>
      </c>
      <c r="E676" s="2" t="s">
        <v>2100</v>
      </c>
      <c r="F676" s="2" t="s">
        <v>1610</v>
      </c>
      <c r="G676" s="2" t="s">
        <v>1968</v>
      </c>
      <c r="H676" s="2"/>
      <c r="I676" s="2" t="s">
        <v>393</v>
      </c>
      <c r="J676" s="2" t="s">
        <v>111</v>
      </c>
      <c r="K676" s="2" t="s">
        <v>2134</v>
      </c>
      <c r="L676" s="3">
        <v>41657</v>
      </c>
      <c r="M676" s="2" t="s">
        <v>2102</v>
      </c>
      <c r="N676" s="2" t="s">
        <v>1613</v>
      </c>
      <c r="O676" s="2" t="s">
        <v>1664</v>
      </c>
      <c r="P676" s="2" t="s">
        <v>2871</v>
      </c>
      <c r="Q676" s="2" t="s">
        <v>3115</v>
      </c>
      <c r="R676" s="2" t="s">
        <v>3116</v>
      </c>
      <c r="S676" s="2" t="s">
        <v>332</v>
      </c>
      <c r="T676" s="2" t="s">
        <v>333</v>
      </c>
      <c r="U676" s="2" t="s">
        <v>41</v>
      </c>
      <c r="V676" s="2" t="s">
        <v>42</v>
      </c>
      <c r="W676" s="2" t="s">
        <v>43</v>
      </c>
      <c r="X676" s="2" t="s">
        <v>2144</v>
      </c>
      <c r="Y676" s="4"/>
    </row>
    <row r="677" spans="1:25" x14ac:dyDescent="0.25">
      <c r="A677" s="2">
        <v>2014</v>
      </c>
      <c r="B677" s="2">
        <v>2048</v>
      </c>
      <c r="C677" s="2" t="s">
        <v>2098</v>
      </c>
      <c r="D677" s="2" t="s">
        <v>2099</v>
      </c>
      <c r="E677" s="2" t="s">
        <v>2100</v>
      </c>
      <c r="F677" s="2" t="s">
        <v>1610</v>
      </c>
      <c r="G677" s="2" t="s">
        <v>1968</v>
      </c>
      <c r="H677" s="2"/>
      <c r="I677" s="2" t="s">
        <v>393</v>
      </c>
      <c r="J677" s="2" t="s">
        <v>340</v>
      </c>
      <c r="K677" s="2" t="s">
        <v>2140</v>
      </c>
      <c r="L677" s="3">
        <v>41653</v>
      </c>
      <c r="M677" s="2" t="s">
        <v>2102</v>
      </c>
      <c r="N677" s="2" t="s">
        <v>1613</v>
      </c>
      <c r="O677" s="2" t="s">
        <v>1664</v>
      </c>
      <c r="P677" s="2" t="s">
        <v>2871</v>
      </c>
      <c r="Q677" s="2" t="s">
        <v>3117</v>
      </c>
      <c r="R677" s="2" t="s">
        <v>3118</v>
      </c>
      <c r="S677" s="2" t="s">
        <v>332</v>
      </c>
      <c r="T677" s="2" t="s">
        <v>333</v>
      </c>
      <c r="U677" s="2" t="s">
        <v>41</v>
      </c>
      <c r="V677" s="2" t="s">
        <v>42</v>
      </c>
      <c r="W677" s="2" t="s">
        <v>43</v>
      </c>
      <c r="X677" s="2" t="s">
        <v>2144</v>
      </c>
      <c r="Y677" s="4"/>
    </row>
    <row r="678" spans="1:25" x14ac:dyDescent="0.25">
      <c r="A678" s="2">
        <v>2014</v>
      </c>
      <c r="B678" s="2">
        <v>2053</v>
      </c>
      <c r="C678" s="2" t="s">
        <v>2098</v>
      </c>
      <c r="D678" s="2" t="s">
        <v>2099</v>
      </c>
      <c r="E678" s="2" t="s">
        <v>2100</v>
      </c>
      <c r="F678" s="2" t="s">
        <v>1610</v>
      </c>
      <c r="G678" s="2" t="s">
        <v>1968</v>
      </c>
      <c r="H678" s="2"/>
      <c r="I678" s="2" t="s">
        <v>393</v>
      </c>
      <c r="J678" s="2" t="s">
        <v>340</v>
      </c>
      <c r="K678" s="2" t="s">
        <v>2140</v>
      </c>
      <c r="L678" s="3">
        <v>41654</v>
      </c>
      <c r="M678" s="2" t="s">
        <v>2102</v>
      </c>
      <c r="N678" s="2" t="s">
        <v>1613</v>
      </c>
      <c r="O678" s="2" t="s">
        <v>1664</v>
      </c>
      <c r="P678" s="2" t="s">
        <v>2871</v>
      </c>
      <c r="Q678" s="2" t="s">
        <v>3117</v>
      </c>
      <c r="R678" s="2" t="s">
        <v>3118</v>
      </c>
      <c r="S678" s="2" t="s">
        <v>332</v>
      </c>
      <c r="T678" s="2" t="s">
        <v>333</v>
      </c>
      <c r="U678" s="2" t="s">
        <v>41</v>
      </c>
      <c r="V678" s="2" t="s">
        <v>42</v>
      </c>
      <c r="W678" s="2" t="s">
        <v>43</v>
      </c>
      <c r="X678" s="2" t="s">
        <v>2144</v>
      </c>
      <c r="Y678" s="4"/>
    </row>
    <row r="679" spans="1:25" x14ac:dyDescent="0.25">
      <c r="A679" s="2">
        <v>2014</v>
      </c>
      <c r="B679" s="2">
        <v>2056</v>
      </c>
      <c r="C679" s="2" t="s">
        <v>2098</v>
      </c>
      <c r="D679" s="2" t="s">
        <v>2099</v>
      </c>
      <c r="E679" s="2" t="s">
        <v>2100</v>
      </c>
      <c r="F679" s="2" t="s">
        <v>1610</v>
      </c>
      <c r="G679" s="2" t="s">
        <v>1968</v>
      </c>
      <c r="H679" s="2"/>
      <c r="I679" s="2" t="s">
        <v>393</v>
      </c>
      <c r="J679" s="2" t="s">
        <v>340</v>
      </c>
      <c r="K679" s="2" t="s">
        <v>2140</v>
      </c>
      <c r="L679" s="3">
        <v>41655</v>
      </c>
      <c r="M679" s="2" t="s">
        <v>2102</v>
      </c>
      <c r="N679" s="2" t="s">
        <v>1613</v>
      </c>
      <c r="O679" s="2" t="s">
        <v>1664</v>
      </c>
      <c r="P679" s="2" t="s">
        <v>2871</v>
      </c>
      <c r="Q679" s="2" t="s">
        <v>3117</v>
      </c>
      <c r="R679" s="2" t="s">
        <v>3118</v>
      </c>
      <c r="S679" s="2" t="s">
        <v>332</v>
      </c>
      <c r="T679" s="2" t="s">
        <v>333</v>
      </c>
      <c r="U679" s="2" t="s">
        <v>41</v>
      </c>
      <c r="V679" s="2" t="s">
        <v>42</v>
      </c>
      <c r="W679" s="2" t="s">
        <v>43</v>
      </c>
      <c r="X679" s="2" t="s">
        <v>2144</v>
      </c>
      <c r="Y679" s="4"/>
    </row>
    <row r="680" spans="1:25" x14ac:dyDescent="0.25">
      <c r="A680" s="2">
        <v>2014</v>
      </c>
      <c r="B680" s="2">
        <v>2057</v>
      </c>
      <c r="C680" s="2" t="s">
        <v>2098</v>
      </c>
      <c r="D680" s="2" t="s">
        <v>2099</v>
      </c>
      <c r="E680" s="2" t="s">
        <v>2100</v>
      </c>
      <c r="F680" s="2" t="s">
        <v>1610</v>
      </c>
      <c r="G680" s="2" t="s">
        <v>1968</v>
      </c>
      <c r="H680" s="2"/>
      <c r="I680" s="2" t="s">
        <v>393</v>
      </c>
      <c r="J680" s="2" t="s">
        <v>340</v>
      </c>
      <c r="K680" s="2" t="s">
        <v>2140</v>
      </c>
      <c r="L680" s="3">
        <v>41656</v>
      </c>
      <c r="M680" s="2" t="s">
        <v>2102</v>
      </c>
      <c r="N680" s="2" t="s">
        <v>1613</v>
      </c>
      <c r="O680" s="2" t="s">
        <v>1664</v>
      </c>
      <c r="P680" s="2" t="s">
        <v>2871</v>
      </c>
      <c r="Q680" s="2" t="s">
        <v>3117</v>
      </c>
      <c r="R680" s="2" t="s">
        <v>3118</v>
      </c>
      <c r="S680" s="2" t="s">
        <v>332</v>
      </c>
      <c r="T680" s="2" t="s">
        <v>333</v>
      </c>
      <c r="U680" s="2" t="s">
        <v>41</v>
      </c>
      <c r="V680" s="2" t="s">
        <v>42</v>
      </c>
      <c r="W680" s="2" t="s">
        <v>43</v>
      </c>
      <c r="X680" s="2" t="s">
        <v>2144</v>
      </c>
      <c r="Y680" s="4"/>
    </row>
    <row r="681" spans="1:25" x14ac:dyDescent="0.25">
      <c r="A681" s="2">
        <v>2014</v>
      </c>
      <c r="B681" s="2">
        <v>2071</v>
      </c>
      <c r="C681" s="2" t="s">
        <v>2098</v>
      </c>
      <c r="D681" s="2" t="s">
        <v>2099</v>
      </c>
      <c r="E681" s="2" t="s">
        <v>2100</v>
      </c>
      <c r="F681" s="2" t="s">
        <v>1610</v>
      </c>
      <c r="G681" s="2" t="s">
        <v>1968</v>
      </c>
      <c r="H681" s="2"/>
      <c r="I681" s="2" t="s">
        <v>393</v>
      </c>
      <c r="J681" s="2" t="s">
        <v>340</v>
      </c>
      <c r="K681" s="2" t="s">
        <v>2140</v>
      </c>
      <c r="L681" s="3">
        <v>41657</v>
      </c>
      <c r="M681" s="2" t="s">
        <v>2102</v>
      </c>
      <c r="N681" s="2" t="s">
        <v>1613</v>
      </c>
      <c r="O681" s="2" t="s">
        <v>1664</v>
      </c>
      <c r="P681" s="2" t="s">
        <v>2871</v>
      </c>
      <c r="Q681" s="2" t="s">
        <v>3117</v>
      </c>
      <c r="R681" s="2" t="s">
        <v>3118</v>
      </c>
      <c r="S681" s="2" t="s">
        <v>332</v>
      </c>
      <c r="T681" s="2" t="s">
        <v>333</v>
      </c>
      <c r="U681" s="2" t="s">
        <v>41</v>
      </c>
      <c r="V681" s="2" t="s">
        <v>42</v>
      </c>
      <c r="W681" s="2" t="s">
        <v>43</v>
      </c>
      <c r="X681" s="2" t="s">
        <v>2144</v>
      </c>
      <c r="Y681" s="4"/>
    </row>
    <row r="682" spans="1:25" x14ac:dyDescent="0.25">
      <c r="A682" s="2">
        <v>2014</v>
      </c>
      <c r="B682" s="2">
        <v>2073</v>
      </c>
      <c r="C682" s="2" t="s">
        <v>2098</v>
      </c>
      <c r="D682" s="2" t="s">
        <v>2099</v>
      </c>
      <c r="E682" s="2" t="s">
        <v>2100</v>
      </c>
      <c r="F682" s="2" t="s">
        <v>1610</v>
      </c>
      <c r="G682" s="2" t="s">
        <v>1968</v>
      </c>
      <c r="H682" s="2"/>
      <c r="I682" s="2" t="s">
        <v>393</v>
      </c>
      <c r="J682" s="2" t="s">
        <v>291</v>
      </c>
      <c r="K682" s="2" t="s">
        <v>2207</v>
      </c>
      <c r="L682" s="3">
        <v>41653</v>
      </c>
      <c r="M682" s="2" t="s">
        <v>2102</v>
      </c>
      <c r="N682" s="2" t="s">
        <v>1613</v>
      </c>
      <c r="O682" s="2" t="s">
        <v>1664</v>
      </c>
      <c r="P682" s="2" t="s">
        <v>2871</v>
      </c>
      <c r="Q682" s="2" t="s">
        <v>3129</v>
      </c>
      <c r="R682" s="2" t="s">
        <v>3130</v>
      </c>
      <c r="S682" s="2" t="s">
        <v>332</v>
      </c>
      <c r="T682" s="2" t="s">
        <v>333</v>
      </c>
      <c r="U682" s="2" t="s">
        <v>41</v>
      </c>
      <c r="V682" s="2" t="s">
        <v>42</v>
      </c>
      <c r="W682" s="2" t="s">
        <v>43</v>
      </c>
      <c r="X682" s="2" t="s">
        <v>2144</v>
      </c>
      <c r="Y682" s="4"/>
    </row>
    <row r="683" spans="1:25" x14ac:dyDescent="0.25">
      <c r="A683" s="2">
        <v>2014</v>
      </c>
      <c r="B683" s="2">
        <v>2076</v>
      </c>
      <c r="C683" s="2" t="s">
        <v>2098</v>
      </c>
      <c r="D683" s="2" t="s">
        <v>2099</v>
      </c>
      <c r="E683" s="2" t="s">
        <v>2100</v>
      </c>
      <c r="F683" s="2" t="s">
        <v>1610</v>
      </c>
      <c r="G683" s="2" t="s">
        <v>1968</v>
      </c>
      <c r="H683" s="2"/>
      <c r="I683" s="2" t="s">
        <v>393</v>
      </c>
      <c r="J683" s="2" t="s">
        <v>291</v>
      </c>
      <c r="K683" s="2" t="s">
        <v>2207</v>
      </c>
      <c r="L683" s="3">
        <v>41654</v>
      </c>
      <c r="M683" s="2" t="s">
        <v>2102</v>
      </c>
      <c r="N683" s="2" t="s">
        <v>1613</v>
      </c>
      <c r="O683" s="2" t="s">
        <v>1664</v>
      </c>
      <c r="P683" s="2" t="s">
        <v>2871</v>
      </c>
      <c r="Q683" s="2" t="s">
        <v>3129</v>
      </c>
      <c r="R683" s="2" t="s">
        <v>3130</v>
      </c>
      <c r="S683" s="2" t="s">
        <v>332</v>
      </c>
      <c r="T683" s="2" t="s">
        <v>333</v>
      </c>
      <c r="U683" s="2" t="s">
        <v>41</v>
      </c>
      <c r="V683" s="2" t="s">
        <v>42</v>
      </c>
      <c r="W683" s="2" t="s">
        <v>43</v>
      </c>
      <c r="X683" s="2" t="s">
        <v>2144</v>
      </c>
      <c r="Y683" s="4"/>
    </row>
    <row r="684" spans="1:25" x14ac:dyDescent="0.25">
      <c r="A684" s="2">
        <v>2014</v>
      </c>
      <c r="B684" s="2">
        <v>2079</v>
      </c>
      <c r="C684" s="2" t="s">
        <v>2098</v>
      </c>
      <c r="D684" s="2" t="s">
        <v>2099</v>
      </c>
      <c r="E684" s="2" t="s">
        <v>2100</v>
      </c>
      <c r="F684" s="2" t="s">
        <v>1610</v>
      </c>
      <c r="G684" s="2" t="s">
        <v>1968</v>
      </c>
      <c r="H684" s="2"/>
      <c r="I684" s="2" t="s">
        <v>393</v>
      </c>
      <c r="J684" s="2" t="s">
        <v>291</v>
      </c>
      <c r="K684" s="2" t="s">
        <v>2207</v>
      </c>
      <c r="L684" s="3">
        <v>41655</v>
      </c>
      <c r="M684" s="2" t="s">
        <v>2102</v>
      </c>
      <c r="N684" s="2" t="s">
        <v>1613</v>
      </c>
      <c r="O684" s="2" t="s">
        <v>1664</v>
      </c>
      <c r="P684" s="2" t="s">
        <v>2871</v>
      </c>
      <c r="Q684" s="2" t="s">
        <v>3129</v>
      </c>
      <c r="R684" s="2" t="s">
        <v>3130</v>
      </c>
      <c r="S684" s="2" t="s">
        <v>332</v>
      </c>
      <c r="T684" s="2" t="s">
        <v>333</v>
      </c>
      <c r="U684" s="2" t="s">
        <v>41</v>
      </c>
      <c r="V684" s="2" t="s">
        <v>42</v>
      </c>
      <c r="W684" s="2" t="s">
        <v>43</v>
      </c>
      <c r="X684" s="2" t="s">
        <v>2144</v>
      </c>
      <c r="Y684" s="4"/>
    </row>
    <row r="685" spans="1:25" x14ac:dyDescent="0.25">
      <c r="A685" s="2">
        <v>2014</v>
      </c>
      <c r="B685" s="2">
        <v>2083</v>
      </c>
      <c r="C685" s="2" t="s">
        <v>2098</v>
      </c>
      <c r="D685" s="2" t="s">
        <v>2099</v>
      </c>
      <c r="E685" s="2" t="s">
        <v>2100</v>
      </c>
      <c r="F685" s="2" t="s">
        <v>1610</v>
      </c>
      <c r="G685" s="2" t="s">
        <v>1968</v>
      </c>
      <c r="H685" s="2"/>
      <c r="I685" s="2" t="s">
        <v>393</v>
      </c>
      <c r="J685" s="2" t="s">
        <v>291</v>
      </c>
      <c r="K685" s="2" t="s">
        <v>2207</v>
      </c>
      <c r="L685" s="3">
        <v>41656</v>
      </c>
      <c r="M685" s="2" t="s">
        <v>2102</v>
      </c>
      <c r="N685" s="2" t="s">
        <v>1613</v>
      </c>
      <c r="O685" s="2" t="s">
        <v>1664</v>
      </c>
      <c r="P685" s="2" t="s">
        <v>2871</v>
      </c>
      <c r="Q685" s="2" t="s">
        <v>3129</v>
      </c>
      <c r="R685" s="2" t="s">
        <v>3130</v>
      </c>
      <c r="S685" s="2" t="s">
        <v>332</v>
      </c>
      <c r="T685" s="2" t="s">
        <v>333</v>
      </c>
      <c r="U685" s="2" t="s">
        <v>41</v>
      </c>
      <c r="V685" s="2" t="s">
        <v>42</v>
      </c>
      <c r="W685" s="2" t="s">
        <v>43</v>
      </c>
      <c r="X685" s="2" t="s">
        <v>2144</v>
      </c>
      <c r="Y685" s="4"/>
    </row>
    <row r="686" spans="1:25" x14ac:dyDescent="0.25">
      <c r="A686" s="2">
        <v>2014</v>
      </c>
      <c r="B686" s="2">
        <v>2085</v>
      </c>
      <c r="C686" s="2" t="s">
        <v>2098</v>
      </c>
      <c r="D686" s="2" t="s">
        <v>2099</v>
      </c>
      <c r="E686" s="2" t="s">
        <v>2100</v>
      </c>
      <c r="F686" s="2" t="s">
        <v>1610</v>
      </c>
      <c r="G686" s="2" t="s">
        <v>1968</v>
      </c>
      <c r="H686" s="2"/>
      <c r="I686" s="2" t="s">
        <v>393</v>
      </c>
      <c r="J686" s="2" t="s">
        <v>291</v>
      </c>
      <c r="K686" s="2" t="s">
        <v>2207</v>
      </c>
      <c r="L686" s="3">
        <v>41657</v>
      </c>
      <c r="M686" s="2" t="s">
        <v>2102</v>
      </c>
      <c r="N686" s="2" t="s">
        <v>1613</v>
      </c>
      <c r="O686" s="2" t="s">
        <v>1664</v>
      </c>
      <c r="P686" s="2" t="s">
        <v>2871</v>
      </c>
      <c r="Q686" s="2" t="s">
        <v>3129</v>
      </c>
      <c r="R686" s="2" t="s">
        <v>3130</v>
      </c>
      <c r="S686" s="2" t="s">
        <v>332</v>
      </c>
      <c r="T686" s="2" t="s">
        <v>333</v>
      </c>
      <c r="U686" s="2" t="s">
        <v>41</v>
      </c>
      <c r="V686" s="2" t="s">
        <v>42</v>
      </c>
      <c r="W686" s="2" t="s">
        <v>43</v>
      </c>
      <c r="X686" s="2" t="s">
        <v>2144</v>
      </c>
      <c r="Y686" s="4"/>
    </row>
    <row r="687" spans="1:25" x14ac:dyDescent="0.25">
      <c r="A687" s="2">
        <v>2014</v>
      </c>
      <c r="B687" s="2">
        <v>2088</v>
      </c>
      <c r="C687" s="2" t="s">
        <v>2098</v>
      </c>
      <c r="D687" s="2" t="s">
        <v>2099</v>
      </c>
      <c r="E687" s="2" t="s">
        <v>2100</v>
      </c>
      <c r="F687" s="2" t="s">
        <v>1610</v>
      </c>
      <c r="G687" s="2" t="s">
        <v>1968</v>
      </c>
      <c r="H687" s="2"/>
      <c r="I687" s="2" t="s">
        <v>393</v>
      </c>
      <c r="J687" s="2" t="s">
        <v>31</v>
      </c>
      <c r="K687" s="2" t="s">
        <v>2211</v>
      </c>
      <c r="L687" s="3">
        <v>41653</v>
      </c>
      <c r="M687" s="2" t="s">
        <v>2102</v>
      </c>
      <c r="N687" s="2" t="s">
        <v>1613</v>
      </c>
      <c r="O687" s="2" t="s">
        <v>1664</v>
      </c>
      <c r="P687" s="2" t="s">
        <v>2871</v>
      </c>
      <c r="Q687" s="2" t="s">
        <v>3109</v>
      </c>
      <c r="R687" s="2" t="s">
        <v>3139</v>
      </c>
      <c r="S687" s="2" t="s">
        <v>332</v>
      </c>
      <c r="T687" s="2" t="s">
        <v>333</v>
      </c>
      <c r="U687" s="2" t="s">
        <v>41</v>
      </c>
      <c r="V687" s="2" t="s">
        <v>42</v>
      </c>
      <c r="W687" s="2" t="s">
        <v>43</v>
      </c>
      <c r="X687" s="2" t="s">
        <v>2144</v>
      </c>
      <c r="Y687" s="4"/>
    </row>
    <row r="688" spans="1:25" x14ac:dyDescent="0.25">
      <c r="A688" s="2">
        <v>2014</v>
      </c>
      <c r="B688" s="2">
        <v>2093</v>
      </c>
      <c r="C688" s="2" t="s">
        <v>2098</v>
      </c>
      <c r="D688" s="2" t="s">
        <v>2099</v>
      </c>
      <c r="E688" s="2" t="s">
        <v>2100</v>
      </c>
      <c r="F688" s="2" t="s">
        <v>1610</v>
      </c>
      <c r="G688" s="2" t="s">
        <v>1968</v>
      </c>
      <c r="H688" s="2"/>
      <c r="I688" s="2" t="s">
        <v>393</v>
      </c>
      <c r="J688" s="2" t="s">
        <v>31</v>
      </c>
      <c r="K688" s="2" t="s">
        <v>2211</v>
      </c>
      <c r="L688" s="3">
        <v>41654</v>
      </c>
      <c r="M688" s="2" t="s">
        <v>2102</v>
      </c>
      <c r="N688" s="2" t="s">
        <v>1613</v>
      </c>
      <c r="O688" s="2" t="s">
        <v>1664</v>
      </c>
      <c r="P688" s="2" t="s">
        <v>2871</v>
      </c>
      <c r="Q688" s="2" t="s">
        <v>3109</v>
      </c>
      <c r="R688" s="2" t="s">
        <v>3139</v>
      </c>
      <c r="S688" s="2" t="s">
        <v>332</v>
      </c>
      <c r="T688" s="2" t="s">
        <v>333</v>
      </c>
      <c r="U688" s="2" t="s">
        <v>41</v>
      </c>
      <c r="V688" s="2" t="s">
        <v>42</v>
      </c>
      <c r="W688" s="2" t="s">
        <v>43</v>
      </c>
      <c r="X688" s="2" t="s">
        <v>2144</v>
      </c>
      <c r="Y688" s="4"/>
    </row>
    <row r="689" spans="1:25" x14ac:dyDescent="0.25">
      <c r="A689" s="2">
        <v>2014</v>
      </c>
      <c r="B689" s="2">
        <v>2094</v>
      </c>
      <c r="C689" s="2" t="s">
        <v>2098</v>
      </c>
      <c r="D689" s="2" t="s">
        <v>2099</v>
      </c>
      <c r="E689" s="2" t="s">
        <v>2100</v>
      </c>
      <c r="F689" s="2" t="s">
        <v>1610</v>
      </c>
      <c r="G689" s="2" t="s">
        <v>1968</v>
      </c>
      <c r="H689" s="2"/>
      <c r="I689" s="2" t="s">
        <v>393</v>
      </c>
      <c r="J689" s="2" t="s">
        <v>31</v>
      </c>
      <c r="K689" s="2" t="s">
        <v>2211</v>
      </c>
      <c r="L689" s="3">
        <v>41655</v>
      </c>
      <c r="M689" s="2" t="s">
        <v>2102</v>
      </c>
      <c r="N689" s="2" t="s">
        <v>1613</v>
      </c>
      <c r="O689" s="2" t="s">
        <v>1664</v>
      </c>
      <c r="P689" s="2" t="s">
        <v>2871</v>
      </c>
      <c r="Q689" s="2" t="s">
        <v>3109</v>
      </c>
      <c r="R689" s="2" t="s">
        <v>3139</v>
      </c>
      <c r="S689" s="2" t="s">
        <v>332</v>
      </c>
      <c r="T689" s="2" t="s">
        <v>333</v>
      </c>
      <c r="U689" s="2" t="s">
        <v>41</v>
      </c>
      <c r="V689" s="2" t="s">
        <v>42</v>
      </c>
      <c r="W689" s="2" t="s">
        <v>43</v>
      </c>
      <c r="X689" s="2" t="s">
        <v>2144</v>
      </c>
      <c r="Y689" s="4"/>
    </row>
    <row r="690" spans="1:25" x14ac:dyDescent="0.25">
      <c r="A690" s="2">
        <v>2014</v>
      </c>
      <c r="B690" s="2">
        <v>2097</v>
      </c>
      <c r="C690" s="2" t="s">
        <v>2098</v>
      </c>
      <c r="D690" s="2" t="s">
        <v>2099</v>
      </c>
      <c r="E690" s="2" t="s">
        <v>2100</v>
      </c>
      <c r="F690" s="2" t="s">
        <v>1610</v>
      </c>
      <c r="G690" s="2" t="s">
        <v>1968</v>
      </c>
      <c r="H690" s="2"/>
      <c r="I690" s="2" t="s">
        <v>393</v>
      </c>
      <c r="J690" s="2" t="s">
        <v>31</v>
      </c>
      <c r="K690" s="2" t="s">
        <v>2211</v>
      </c>
      <c r="L690" s="3">
        <v>41656</v>
      </c>
      <c r="M690" s="2" t="s">
        <v>2102</v>
      </c>
      <c r="N690" s="2" t="s">
        <v>1613</v>
      </c>
      <c r="O690" s="2" t="s">
        <v>1664</v>
      </c>
      <c r="P690" s="2" t="s">
        <v>2871</v>
      </c>
      <c r="Q690" s="2" t="s">
        <v>3109</v>
      </c>
      <c r="R690" s="2" t="s">
        <v>3139</v>
      </c>
      <c r="S690" s="2" t="s">
        <v>332</v>
      </c>
      <c r="T690" s="2" t="s">
        <v>333</v>
      </c>
      <c r="U690" s="2" t="s">
        <v>41</v>
      </c>
      <c r="V690" s="2" t="s">
        <v>42</v>
      </c>
      <c r="W690" s="2" t="s">
        <v>43</v>
      </c>
      <c r="X690" s="2" t="s">
        <v>2144</v>
      </c>
      <c r="Y690" s="4"/>
    </row>
    <row r="691" spans="1:25" x14ac:dyDescent="0.25">
      <c r="A691" s="2">
        <v>2014</v>
      </c>
      <c r="B691" s="2">
        <v>2102</v>
      </c>
      <c r="C691" s="2" t="s">
        <v>2098</v>
      </c>
      <c r="D691" s="2" t="s">
        <v>2099</v>
      </c>
      <c r="E691" s="2" t="s">
        <v>2100</v>
      </c>
      <c r="F691" s="2" t="s">
        <v>1610</v>
      </c>
      <c r="G691" s="2" t="s">
        <v>1968</v>
      </c>
      <c r="H691" s="2"/>
      <c r="I691" s="2" t="s">
        <v>393</v>
      </c>
      <c r="J691" s="2" t="s">
        <v>31</v>
      </c>
      <c r="K691" s="2" t="s">
        <v>2211</v>
      </c>
      <c r="L691" s="3">
        <v>41657</v>
      </c>
      <c r="M691" s="2" t="s">
        <v>2102</v>
      </c>
      <c r="N691" s="2" t="s">
        <v>1613</v>
      </c>
      <c r="O691" s="2" t="s">
        <v>1664</v>
      </c>
      <c r="P691" s="2" t="s">
        <v>2871</v>
      </c>
      <c r="Q691" s="2" t="s">
        <v>3109</v>
      </c>
      <c r="R691" s="2" t="s">
        <v>3139</v>
      </c>
      <c r="S691" s="2" t="s">
        <v>332</v>
      </c>
      <c r="T691" s="2" t="s">
        <v>333</v>
      </c>
      <c r="U691" s="2" t="s">
        <v>41</v>
      </c>
      <c r="V691" s="2" t="s">
        <v>42</v>
      </c>
      <c r="W691" s="2" t="s">
        <v>43</v>
      </c>
      <c r="X691" s="2" t="s">
        <v>2144</v>
      </c>
      <c r="Y691" s="4"/>
    </row>
    <row r="692" spans="1:25" x14ac:dyDescent="0.25">
      <c r="A692" s="2">
        <v>2014</v>
      </c>
      <c r="B692" s="2">
        <v>2103</v>
      </c>
      <c r="C692" s="2" t="s">
        <v>2098</v>
      </c>
      <c r="D692" s="2" t="s">
        <v>2099</v>
      </c>
      <c r="E692" s="2" t="s">
        <v>2100</v>
      </c>
      <c r="F692" s="2" t="s">
        <v>1610</v>
      </c>
      <c r="G692" s="2" t="s">
        <v>1968</v>
      </c>
      <c r="H692" s="2"/>
      <c r="I692" s="2" t="s">
        <v>393</v>
      </c>
      <c r="J692" s="2" t="s">
        <v>394</v>
      </c>
      <c r="K692" s="2" t="s">
        <v>2101</v>
      </c>
      <c r="L692" s="3">
        <v>41653</v>
      </c>
      <c r="M692" s="2" t="s">
        <v>2102</v>
      </c>
      <c r="N692" s="2" t="s">
        <v>1613</v>
      </c>
      <c r="O692" s="2" t="s">
        <v>1664</v>
      </c>
      <c r="P692" s="2" t="s">
        <v>2871</v>
      </c>
      <c r="Q692" s="2" t="s">
        <v>3145</v>
      </c>
      <c r="R692" s="2" t="s">
        <v>3146</v>
      </c>
      <c r="S692" s="2" t="s">
        <v>332</v>
      </c>
      <c r="T692" s="2" t="s">
        <v>333</v>
      </c>
      <c r="U692" s="2" t="s">
        <v>41</v>
      </c>
      <c r="V692" s="2" t="s">
        <v>42</v>
      </c>
      <c r="W692" s="2" t="s">
        <v>43</v>
      </c>
      <c r="X692" s="2" t="s">
        <v>2144</v>
      </c>
      <c r="Y692" s="4"/>
    </row>
    <row r="693" spans="1:25" x14ac:dyDescent="0.25">
      <c r="A693" s="2">
        <v>2014</v>
      </c>
      <c r="B693" s="2">
        <v>2106</v>
      </c>
      <c r="C693" s="2" t="s">
        <v>2098</v>
      </c>
      <c r="D693" s="2" t="s">
        <v>2099</v>
      </c>
      <c r="E693" s="2" t="s">
        <v>2100</v>
      </c>
      <c r="F693" s="2" t="s">
        <v>1610</v>
      </c>
      <c r="G693" s="2" t="s">
        <v>1968</v>
      </c>
      <c r="H693" s="2"/>
      <c r="I693" s="2" t="s">
        <v>393</v>
      </c>
      <c r="J693" s="2" t="s">
        <v>394</v>
      </c>
      <c r="K693" s="2" t="s">
        <v>2101</v>
      </c>
      <c r="L693" s="3">
        <v>41654</v>
      </c>
      <c r="M693" s="2" t="s">
        <v>2102</v>
      </c>
      <c r="N693" s="2" t="s">
        <v>1613</v>
      </c>
      <c r="O693" s="2" t="s">
        <v>1664</v>
      </c>
      <c r="P693" s="2" t="s">
        <v>2871</v>
      </c>
      <c r="Q693" s="2" t="s">
        <v>3145</v>
      </c>
      <c r="R693" s="2" t="s">
        <v>3146</v>
      </c>
      <c r="S693" s="2" t="s">
        <v>332</v>
      </c>
      <c r="T693" s="2" t="s">
        <v>333</v>
      </c>
      <c r="U693" s="2" t="s">
        <v>41</v>
      </c>
      <c r="V693" s="2" t="s">
        <v>42</v>
      </c>
      <c r="W693" s="2" t="s">
        <v>43</v>
      </c>
      <c r="X693" s="2" t="s">
        <v>2144</v>
      </c>
      <c r="Y693" s="4"/>
    </row>
    <row r="694" spans="1:25" x14ac:dyDescent="0.25">
      <c r="A694" s="2">
        <v>2014</v>
      </c>
      <c r="B694" s="2">
        <v>2111</v>
      </c>
      <c r="C694" s="2" t="s">
        <v>2098</v>
      </c>
      <c r="D694" s="2" t="s">
        <v>2099</v>
      </c>
      <c r="E694" s="2" t="s">
        <v>2100</v>
      </c>
      <c r="F694" s="2" t="s">
        <v>1610</v>
      </c>
      <c r="G694" s="2" t="s">
        <v>1968</v>
      </c>
      <c r="H694" s="2"/>
      <c r="I694" s="2" t="s">
        <v>393</v>
      </c>
      <c r="J694" s="2" t="s">
        <v>394</v>
      </c>
      <c r="K694" s="2" t="s">
        <v>2101</v>
      </c>
      <c r="L694" s="3">
        <v>41655</v>
      </c>
      <c r="M694" s="2" t="s">
        <v>2102</v>
      </c>
      <c r="N694" s="2" t="s">
        <v>1613</v>
      </c>
      <c r="O694" s="2" t="s">
        <v>1664</v>
      </c>
      <c r="P694" s="2" t="s">
        <v>2871</v>
      </c>
      <c r="Q694" s="2" t="s">
        <v>3145</v>
      </c>
      <c r="R694" s="2" t="s">
        <v>3146</v>
      </c>
      <c r="S694" s="2" t="s">
        <v>332</v>
      </c>
      <c r="T694" s="2" t="s">
        <v>333</v>
      </c>
      <c r="U694" s="2" t="s">
        <v>41</v>
      </c>
      <c r="V694" s="2" t="s">
        <v>42</v>
      </c>
      <c r="W694" s="2" t="s">
        <v>43</v>
      </c>
      <c r="X694" s="2" t="s">
        <v>2144</v>
      </c>
      <c r="Y694" s="4"/>
    </row>
    <row r="695" spans="1:25" x14ac:dyDescent="0.25">
      <c r="A695" s="2">
        <v>2014</v>
      </c>
      <c r="B695" s="2">
        <v>2112</v>
      </c>
      <c r="C695" s="2" t="s">
        <v>2098</v>
      </c>
      <c r="D695" s="2" t="s">
        <v>2099</v>
      </c>
      <c r="E695" s="2" t="s">
        <v>2100</v>
      </c>
      <c r="F695" s="2" t="s">
        <v>1610</v>
      </c>
      <c r="G695" s="2" t="s">
        <v>1968</v>
      </c>
      <c r="H695" s="2"/>
      <c r="I695" s="2" t="s">
        <v>393</v>
      </c>
      <c r="J695" s="2" t="s">
        <v>394</v>
      </c>
      <c r="K695" s="2" t="s">
        <v>2101</v>
      </c>
      <c r="L695" s="3">
        <v>41656</v>
      </c>
      <c r="M695" s="2" t="s">
        <v>2102</v>
      </c>
      <c r="N695" s="2" t="s">
        <v>1613</v>
      </c>
      <c r="O695" s="2" t="s">
        <v>1664</v>
      </c>
      <c r="P695" s="2" t="s">
        <v>2871</v>
      </c>
      <c r="Q695" s="2" t="s">
        <v>3145</v>
      </c>
      <c r="R695" s="2" t="s">
        <v>3146</v>
      </c>
      <c r="S695" s="2" t="s">
        <v>332</v>
      </c>
      <c r="T695" s="2" t="s">
        <v>333</v>
      </c>
      <c r="U695" s="2" t="s">
        <v>41</v>
      </c>
      <c r="V695" s="2" t="s">
        <v>42</v>
      </c>
      <c r="W695" s="2" t="s">
        <v>43</v>
      </c>
      <c r="X695" s="2" t="s">
        <v>2144</v>
      </c>
      <c r="Y695" s="4"/>
    </row>
    <row r="696" spans="1:25" x14ac:dyDescent="0.25">
      <c r="A696" s="2">
        <v>2014</v>
      </c>
      <c r="B696" s="2">
        <v>2116</v>
      </c>
      <c r="C696" s="2" t="s">
        <v>2098</v>
      </c>
      <c r="D696" s="2" t="s">
        <v>2099</v>
      </c>
      <c r="E696" s="2" t="s">
        <v>2100</v>
      </c>
      <c r="F696" s="2" t="s">
        <v>1610</v>
      </c>
      <c r="G696" s="2" t="s">
        <v>1968</v>
      </c>
      <c r="H696" s="2"/>
      <c r="I696" s="2" t="s">
        <v>393</v>
      </c>
      <c r="J696" s="2" t="s">
        <v>394</v>
      </c>
      <c r="K696" s="2" t="s">
        <v>2101</v>
      </c>
      <c r="L696" s="3">
        <v>41657</v>
      </c>
      <c r="M696" s="2" t="s">
        <v>2102</v>
      </c>
      <c r="N696" s="2" t="s">
        <v>1613</v>
      </c>
      <c r="O696" s="2" t="s">
        <v>1664</v>
      </c>
      <c r="P696" s="2" t="s">
        <v>2871</v>
      </c>
      <c r="Q696" s="2" t="s">
        <v>3145</v>
      </c>
      <c r="R696" s="2" t="s">
        <v>3146</v>
      </c>
      <c r="S696" s="2" t="s">
        <v>332</v>
      </c>
      <c r="T696" s="2" t="s">
        <v>333</v>
      </c>
      <c r="U696" s="2" t="s">
        <v>41</v>
      </c>
      <c r="V696" s="2" t="s">
        <v>42</v>
      </c>
      <c r="W696" s="2" t="s">
        <v>43</v>
      </c>
      <c r="X696" s="2" t="s">
        <v>2144</v>
      </c>
      <c r="Y696" s="4"/>
    </row>
    <row r="697" spans="1:25" x14ac:dyDescent="0.25">
      <c r="A697" s="2">
        <v>2014</v>
      </c>
      <c r="B697" s="2">
        <v>2120</v>
      </c>
      <c r="C697" s="2" t="s">
        <v>2098</v>
      </c>
      <c r="D697" s="2" t="s">
        <v>2099</v>
      </c>
      <c r="E697" s="2" t="s">
        <v>2100</v>
      </c>
      <c r="F697" s="2" t="s">
        <v>1610</v>
      </c>
      <c r="G697" s="2" t="s">
        <v>1968</v>
      </c>
      <c r="H697" s="2"/>
      <c r="I697" s="2" t="s">
        <v>393</v>
      </c>
      <c r="J697" s="2" t="s">
        <v>203</v>
      </c>
      <c r="K697" s="2" t="s">
        <v>2149</v>
      </c>
      <c r="L697" s="3">
        <v>41653</v>
      </c>
      <c r="M697" s="2" t="s">
        <v>2102</v>
      </c>
      <c r="N697" s="2" t="s">
        <v>1613</v>
      </c>
      <c r="O697" s="2" t="s">
        <v>1664</v>
      </c>
      <c r="P697" s="2" t="s">
        <v>2871</v>
      </c>
      <c r="Q697" s="2" t="s">
        <v>3109</v>
      </c>
      <c r="R697" s="2" t="s">
        <v>3156</v>
      </c>
      <c r="S697" s="2" t="s">
        <v>332</v>
      </c>
      <c r="T697" s="2" t="s">
        <v>333</v>
      </c>
      <c r="U697" s="2" t="s">
        <v>41</v>
      </c>
      <c r="V697" s="2" t="s">
        <v>42</v>
      </c>
      <c r="W697" s="2" t="s">
        <v>43</v>
      </c>
      <c r="X697" s="2" t="s">
        <v>2144</v>
      </c>
      <c r="Y697" s="4"/>
    </row>
    <row r="698" spans="1:25" x14ac:dyDescent="0.25">
      <c r="A698" s="2">
        <v>2014</v>
      </c>
      <c r="B698" s="2">
        <v>2122</v>
      </c>
      <c r="C698" s="2" t="s">
        <v>2098</v>
      </c>
      <c r="D698" s="2" t="s">
        <v>2099</v>
      </c>
      <c r="E698" s="2" t="s">
        <v>2100</v>
      </c>
      <c r="F698" s="2" t="s">
        <v>1610</v>
      </c>
      <c r="G698" s="2" t="s">
        <v>1968</v>
      </c>
      <c r="H698" s="2"/>
      <c r="I698" s="2" t="s">
        <v>393</v>
      </c>
      <c r="J698" s="2" t="s">
        <v>203</v>
      </c>
      <c r="K698" s="2" t="s">
        <v>2149</v>
      </c>
      <c r="L698" s="3">
        <v>41654</v>
      </c>
      <c r="M698" s="2" t="s">
        <v>2102</v>
      </c>
      <c r="N698" s="2" t="s">
        <v>1613</v>
      </c>
      <c r="O698" s="2" t="s">
        <v>1664</v>
      </c>
      <c r="P698" s="2" t="s">
        <v>2871</v>
      </c>
      <c r="Q698" s="2" t="s">
        <v>3109</v>
      </c>
      <c r="R698" s="2" t="s">
        <v>3156</v>
      </c>
      <c r="S698" s="2" t="s">
        <v>332</v>
      </c>
      <c r="T698" s="2" t="s">
        <v>333</v>
      </c>
      <c r="U698" s="2" t="s">
        <v>41</v>
      </c>
      <c r="V698" s="2" t="s">
        <v>42</v>
      </c>
      <c r="W698" s="2" t="s">
        <v>43</v>
      </c>
      <c r="X698" s="2" t="s">
        <v>2144</v>
      </c>
      <c r="Y698" s="4"/>
    </row>
    <row r="699" spans="1:25" x14ac:dyDescent="0.25">
      <c r="A699" s="2">
        <v>2014</v>
      </c>
      <c r="B699" s="2">
        <v>2125</v>
      </c>
      <c r="C699" s="2" t="s">
        <v>2098</v>
      </c>
      <c r="D699" s="2" t="s">
        <v>2099</v>
      </c>
      <c r="E699" s="2" t="s">
        <v>2100</v>
      </c>
      <c r="F699" s="2" t="s">
        <v>1610</v>
      </c>
      <c r="G699" s="2" t="s">
        <v>1968</v>
      </c>
      <c r="H699" s="2"/>
      <c r="I699" s="2" t="s">
        <v>393</v>
      </c>
      <c r="J699" s="2" t="s">
        <v>203</v>
      </c>
      <c r="K699" s="2" t="s">
        <v>2149</v>
      </c>
      <c r="L699" s="3">
        <v>41655</v>
      </c>
      <c r="M699" s="2" t="s">
        <v>2102</v>
      </c>
      <c r="N699" s="2" t="s">
        <v>1613</v>
      </c>
      <c r="O699" s="2" t="s">
        <v>1664</v>
      </c>
      <c r="P699" s="2" t="s">
        <v>2871</v>
      </c>
      <c r="Q699" s="2" t="s">
        <v>3109</v>
      </c>
      <c r="R699" s="2" t="s">
        <v>3156</v>
      </c>
      <c r="S699" s="2" t="s">
        <v>332</v>
      </c>
      <c r="T699" s="2" t="s">
        <v>333</v>
      </c>
      <c r="U699" s="2" t="s">
        <v>41</v>
      </c>
      <c r="V699" s="2" t="s">
        <v>42</v>
      </c>
      <c r="W699" s="2" t="s">
        <v>43</v>
      </c>
      <c r="X699" s="2" t="s">
        <v>2144</v>
      </c>
      <c r="Y699" s="4"/>
    </row>
    <row r="700" spans="1:25" x14ac:dyDescent="0.25">
      <c r="A700" s="2">
        <v>2014</v>
      </c>
      <c r="B700" s="2">
        <v>2128</v>
      </c>
      <c r="C700" s="2" t="s">
        <v>2098</v>
      </c>
      <c r="D700" s="2" t="s">
        <v>2099</v>
      </c>
      <c r="E700" s="2" t="s">
        <v>2100</v>
      </c>
      <c r="F700" s="2" t="s">
        <v>1610</v>
      </c>
      <c r="G700" s="2" t="s">
        <v>1968</v>
      </c>
      <c r="H700" s="2"/>
      <c r="I700" s="2" t="s">
        <v>393</v>
      </c>
      <c r="J700" s="2" t="s">
        <v>203</v>
      </c>
      <c r="K700" s="2" t="s">
        <v>2149</v>
      </c>
      <c r="L700" s="3">
        <v>41656</v>
      </c>
      <c r="M700" s="2" t="s">
        <v>2102</v>
      </c>
      <c r="N700" s="2" t="s">
        <v>1613</v>
      </c>
      <c r="O700" s="2" t="s">
        <v>1664</v>
      </c>
      <c r="P700" s="2" t="s">
        <v>2871</v>
      </c>
      <c r="Q700" s="2" t="s">
        <v>3109</v>
      </c>
      <c r="R700" s="2" t="s">
        <v>3156</v>
      </c>
      <c r="S700" s="2" t="s">
        <v>332</v>
      </c>
      <c r="T700" s="2" t="s">
        <v>333</v>
      </c>
      <c r="U700" s="2" t="s">
        <v>41</v>
      </c>
      <c r="V700" s="2" t="s">
        <v>42</v>
      </c>
      <c r="W700" s="2" t="s">
        <v>43</v>
      </c>
      <c r="X700" s="2" t="s">
        <v>2144</v>
      </c>
      <c r="Y700" s="4"/>
    </row>
    <row r="701" spans="1:25" x14ac:dyDescent="0.25">
      <c r="A701" s="2">
        <v>2014</v>
      </c>
      <c r="B701" s="2">
        <v>2425</v>
      </c>
      <c r="C701" s="2" t="s">
        <v>2098</v>
      </c>
      <c r="D701" s="2" t="s">
        <v>2099</v>
      </c>
      <c r="E701" s="2" t="s">
        <v>2100</v>
      </c>
      <c r="F701" s="2" t="s">
        <v>1610</v>
      </c>
      <c r="G701" s="2" t="s">
        <v>1968</v>
      </c>
      <c r="H701" s="2"/>
      <c r="I701" s="2" t="s">
        <v>393</v>
      </c>
      <c r="J701" s="2" t="s">
        <v>203</v>
      </c>
      <c r="K701" s="2" t="s">
        <v>2149</v>
      </c>
      <c r="L701" s="3">
        <v>41657</v>
      </c>
      <c r="M701" s="2" t="s">
        <v>2102</v>
      </c>
      <c r="N701" s="2" t="s">
        <v>1613</v>
      </c>
      <c r="O701" s="2" t="s">
        <v>1664</v>
      </c>
      <c r="P701" s="2" t="s">
        <v>2871</v>
      </c>
      <c r="Q701" s="2" t="s">
        <v>3109</v>
      </c>
      <c r="R701" s="2" t="s">
        <v>3156</v>
      </c>
      <c r="S701" s="2" t="s">
        <v>332</v>
      </c>
      <c r="T701" s="2" t="s">
        <v>333</v>
      </c>
      <c r="U701" s="2" t="s">
        <v>41</v>
      </c>
      <c r="V701" s="2" t="s">
        <v>42</v>
      </c>
      <c r="W701" s="2" t="s">
        <v>43</v>
      </c>
      <c r="X701" s="2" t="s">
        <v>2144</v>
      </c>
      <c r="Y701" s="4"/>
    </row>
    <row r="702" spans="1:25" x14ac:dyDescent="0.25">
      <c r="A702" s="2">
        <v>2014</v>
      </c>
      <c r="B702" s="2">
        <v>1980</v>
      </c>
      <c r="C702" s="2" t="s">
        <v>2098</v>
      </c>
      <c r="D702" s="2" t="s">
        <v>2099</v>
      </c>
      <c r="E702" s="2" t="s">
        <v>2100</v>
      </c>
      <c r="F702" s="2" t="s">
        <v>1610</v>
      </c>
      <c r="G702" s="2" t="s">
        <v>1968</v>
      </c>
      <c r="H702" s="2"/>
      <c r="I702" s="2" t="s">
        <v>393</v>
      </c>
      <c r="J702" s="2" t="s">
        <v>293</v>
      </c>
      <c r="K702" s="2" t="s">
        <v>2229</v>
      </c>
      <c r="L702" s="3">
        <v>41657</v>
      </c>
      <c r="M702" s="2" t="s">
        <v>2102</v>
      </c>
      <c r="N702" s="2" t="s">
        <v>1613</v>
      </c>
      <c r="O702" s="2" t="s">
        <v>1664</v>
      </c>
      <c r="P702" s="2" t="s">
        <v>2871</v>
      </c>
      <c r="Q702" s="2" t="s">
        <v>3107</v>
      </c>
      <c r="R702" s="2" t="s">
        <v>3108</v>
      </c>
      <c r="S702" s="2" t="s">
        <v>332</v>
      </c>
      <c r="T702" s="2" t="s">
        <v>333</v>
      </c>
      <c r="U702" s="2" t="s">
        <v>41</v>
      </c>
      <c r="V702" s="2" t="s">
        <v>42</v>
      </c>
      <c r="W702" s="2" t="s">
        <v>43</v>
      </c>
      <c r="X702" s="2" t="s">
        <v>2144</v>
      </c>
      <c r="Y702" s="4"/>
    </row>
    <row r="703" spans="1:25" x14ac:dyDescent="0.25">
      <c r="A703" s="2">
        <v>2014</v>
      </c>
      <c r="B703" s="2">
        <v>2526</v>
      </c>
      <c r="C703" s="2" t="s">
        <v>2098</v>
      </c>
      <c r="D703" s="2" t="s">
        <v>2099</v>
      </c>
      <c r="E703" s="2" t="s">
        <v>2100</v>
      </c>
      <c r="F703" s="2" t="s">
        <v>1610</v>
      </c>
      <c r="G703" s="2" t="s">
        <v>1968</v>
      </c>
      <c r="H703" s="2"/>
      <c r="I703" s="2" t="s">
        <v>393</v>
      </c>
      <c r="J703" s="2" t="s">
        <v>293</v>
      </c>
      <c r="K703" s="2" t="s">
        <v>2229</v>
      </c>
      <c r="L703" s="3">
        <v>41653</v>
      </c>
      <c r="M703" s="2" t="s">
        <v>2102</v>
      </c>
      <c r="N703" s="2" t="s">
        <v>1613</v>
      </c>
      <c r="O703" s="2" t="s">
        <v>1664</v>
      </c>
      <c r="P703" s="2" t="s">
        <v>2871</v>
      </c>
      <c r="Q703" s="2" t="s">
        <v>3107</v>
      </c>
      <c r="R703" s="2" t="s">
        <v>3108</v>
      </c>
      <c r="S703" s="2" t="s">
        <v>332</v>
      </c>
      <c r="T703" s="2" t="s">
        <v>333</v>
      </c>
      <c r="U703" s="2" t="s">
        <v>41</v>
      </c>
      <c r="V703" s="2" t="s">
        <v>42</v>
      </c>
      <c r="W703" s="2" t="s">
        <v>43</v>
      </c>
      <c r="X703" s="2" t="s">
        <v>2144</v>
      </c>
      <c r="Y703" s="4"/>
    </row>
    <row r="704" spans="1:25" x14ac:dyDescent="0.25">
      <c r="A704" s="2">
        <v>2014</v>
      </c>
      <c r="B704" s="2">
        <v>2554</v>
      </c>
      <c r="C704" s="2" t="s">
        <v>2098</v>
      </c>
      <c r="D704" s="2" t="s">
        <v>2099</v>
      </c>
      <c r="E704" s="2" t="s">
        <v>2100</v>
      </c>
      <c r="F704" s="2" t="s">
        <v>1610</v>
      </c>
      <c r="G704" s="2" t="s">
        <v>1968</v>
      </c>
      <c r="H704" s="2"/>
      <c r="I704" s="2" t="s">
        <v>393</v>
      </c>
      <c r="J704" s="2" t="s">
        <v>293</v>
      </c>
      <c r="K704" s="2" t="s">
        <v>2229</v>
      </c>
      <c r="L704" s="3">
        <v>41654</v>
      </c>
      <c r="M704" s="2" t="s">
        <v>2102</v>
      </c>
      <c r="N704" s="2" t="s">
        <v>1613</v>
      </c>
      <c r="O704" s="2" t="s">
        <v>1664</v>
      </c>
      <c r="P704" s="2" t="s">
        <v>2871</v>
      </c>
      <c r="Q704" s="2" t="s">
        <v>3107</v>
      </c>
      <c r="R704" s="2" t="s">
        <v>3108</v>
      </c>
      <c r="S704" s="2" t="s">
        <v>332</v>
      </c>
      <c r="T704" s="2" t="s">
        <v>333</v>
      </c>
      <c r="U704" s="2" t="s">
        <v>41</v>
      </c>
      <c r="V704" s="2" t="s">
        <v>42</v>
      </c>
      <c r="W704" s="2" t="s">
        <v>43</v>
      </c>
      <c r="X704" s="2" t="s">
        <v>2144</v>
      </c>
      <c r="Y704" s="4"/>
    </row>
    <row r="705" spans="1:25" x14ac:dyDescent="0.25">
      <c r="A705" s="2">
        <v>2014</v>
      </c>
      <c r="B705" s="2">
        <v>2555</v>
      </c>
      <c r="C705" s="2" t="s">
        <v>2098</v>
      </c>
      <c r="D705" s="2" t="s">
        <v>2099</v>
      </c>
      <c r="E705" s="2" t="s">
        <v>2100</v>
      </c>
      <c r="F705" s="2" t="s">
        <v>1610</v>
      </c>
      <c r="G705" s="2" t="s">
        <v>1968</v>
      </c>
      <c r="H705" s="2"/>
      <c r="I705" s="2" t="s">
        <v>393</v>
      </c>
      <c r="J705" s="2" t="s">
        <v>293</v>
      </c>
      <c r="K705" s="2" t="s">
        <v>2229</v>
      </c>
      <c r="L705" s="3">
        <v>41655</v>
      </c>
      <c r="M705" s="2" t="s">
        <v>2102</v>
      </c>
      <c r="N705" s="2" t="s">
        <v>1613</v>
      </c>
      <c r="O705" s="2" t="s">
        <v>1664</v>
      </c>
      <c r="P705" s="2" t="s">
        <v>2871</v>
      </c>
      <c r="Q705" s="2" t="s">
        <v>3107</v>
      </c>
      <c r="R705" s="2" t="s">
        <v>3108</v>
      </c>
      <c r="S705" s="2" t="s">
        <v>332</v>
      </c>
      <c r="T705" s="2" t="s">
        <v>333</v>
      </c>
      <c r="U705" s="2" t="s">
        <v>41</v>
      </c>
      <c r="V705" s="2" t="s">
        <v>42</v>
      </c>
      <c r="W705" s="2" t="s">
        <v>43</v>
      </c>
      <c r="X705" s="2" t="s">
        <v>2144</v>
      </c>
      <c r="Y705" s="4"/>
    </row>
    <row r="706" spans="1:25" x14ac:dyDescent="0.25">
      <c r="A706" s="2">
        <v>2014</v>
      </c>
      <c r="B706" s="2">
        <v>2588</v>
      </c>
      <c r="C706" s="2" t="s">
        <v>2098</v>
      </c>
      <c r="D706" s="2" t="s">
        <v>2099</v>
      </c>
      <c r="E706" s="2" t="s">
        <v>2100</v>
      </c>
      <c r="F706" s="2" t="s">
        <v>1610</v>
      </c>
      <c r="G706" s="2" t="s">
        <v>1968</v>
      </c>
      <c r="H706" s="2"/>
      <c r="I706" s="2" t="s">
        <v>393</v>
      </c>
      <c r="J706" s="2" t="s">
        <v>293</v>
      </c>
      <c r="K706" s="2" t="s">
        <v>2229</v>
      </c>
      <c r="L706" s="3">
        <v>41656</v>
      </c>
      <c r="M706" s="2" t="s">
        <v>2102</v>
      </c>
      <c r="N706" s="2" t="s">
        <v>1613</v>
      </c>
      <c r="O706" s="2" t="s">
        <v>1664</v>
      </c>
      <c r="P706" s="2" t="s">
        <v>2871</v>
      </c>
      <c r="Q706" s="2" t="s">
        <v>3107</v>
      </c>
      <c r="R706" s="2" t="s">
        <v>3108</v>
      </c>
      <c r="S706" s="2" t="s">
        <v>332</v>
      </c>
      <c r="T706" s="2" t="s">
        <v>333</v>
      </c>
      <c r="U706" s="2" t="s">
        <v>41</v>
      </c>
      <c r="V706" s="2" t="s">
        <v>42</v>
      </c>
      <c r="W706" s="2" t="s">
        <v>43</v>
      </c>
      <c r="X706" s="2" t="s">
        <v>2144</v>
      </c>
      <c r="Y706" s="4"/>
    </row>
  </sheetData>
  <autoFilter ref="A1:Y706" xr:uid="{00000000-0001-0000-0200-000000000000}">
    <filterColumn colId="17">
      <customFilters>
        <customFilter val="*g/*"/>
      </customFilters>
    </filterColumn>
    <sortState xmlns:xlrd2="http://schemas.microsoft.com/office/spreadsheetml/2017/richdata2" ref="A2:Y706">
      <sortCondition ref="R1:R706"/>
    </sortState>
  </autoFilter>
  <pageMargins left="0.7" right="0.7" top="0.75" bottom="0.75" header="0.3" footer="0.3"/>
  <pageSetup paperSize="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filterMode="1"/>
  <dimension ref="A1:AE664"/>
  <sheetViews>
    <sheetView topLeftCell="R1" workbookViewId="0">
      <pane ySplit="1" topLeftCell="A3" activePane="bottomLeft" state="frozen"/>
      <selection pane="bottomLeft" activeCell="W3" sqref="W3"/>
    </sheetView>
  </sheetViews>
  <sheetFormatPr defaultRowHeight="15" x14ac:dyDescent="0.25"/>
  <cols>
    <col min="1" max="1" width="16.42578125" bestFit="1" customWidth="1"/>
    <col min="2" max="2" width="17.42578125" bestFit="1" customWidth="1"/>
    <col min="3" max="3" width="16.28515625" customWidth="1"/>
    <col min="4" max="4" width="29" customWidth="1"/>
    <col min="5" max="5" width="24" customWidth="1"/>
    <col min="6" max="6" width="19.85546875" customWidth="1"/>
    <col min="9" max="9" width="13.28515625" customWidth="1"/>
    <col min="10" max="10" width="11.42578125" customWidth="1"/>
    <col min="11" max="11" width="31.28515625" customWidth="1"/>
    <col min="12" max="12" width="18.5703125" customWidth="1"/>
    <col min="13" max="13" width="18.7109375" customWidth="1"/>
    <col min="14" max="14" width="27" customWidth="1"/>
    <col min="15" max="15" width="30.140625" customWidth="1"/>
    <col min="16" max="16" width="21.5703125" customWidth="1"/>
    <col min="17" max="17" width="24.28515625" customWidth="1"/>
    <col min="18" max="18" width="30.42578125" customWidth="1"/>
    <col min="19" max="19" width="36" customWidth="1"/>
    <col min="20" max="20" width="23" customWidth="1"/>
    <col min="21" max="21" width="24.42578125" customWidth="1"/>
    <col min="22" max="22" width="16.28515625" customWidth="1"/>
    <col min="23" max="23" width="23.85546875" customWidth="1"/>
    <col min="24" max="24" width="25.7109375" customWidth="1"/>
    <col min="25" max="25" width="19.140625" customWidth="1"/>
    <col min="26" max="26" width="26.7109375" customWidth="1"/>
    <col min="27" max="27" width="20.5703125" customWidth="1"/>
    <col min="28" max="28" width="21.28515625" customWidth="1"/>
    <col min="29" max="29" width="12.140625" customWidth="1"/>
    <col min="30" max="30" width="26" customWidth="1"/>
    <col min="31" max="31" width="22.28515625" style="1" customWidth="1"/>
  </cols>
  <sheetData>
    <row r="1" spans="1:31" x14ac:dyDescent="0.25">
      <c r="A1" s="5" t="s">
        <v>0</v>
      </c>
      <c r="B1" s="5" t="s">
        <v>1</v>
      </c>
      <c r="C1" s="5" t="s">
        <v>2</v>
      </c>
      <c r="D1" s="5" t="s">
        <v>3</v>
      </c>
      <c r="E1" s="5" t="s">
        <v>4</v>
      </c>
      <c r="F1" s="5" t="s">
        <v>5</v>
      </c>
      <c r="G1" s="5" t="s">
        <v>6</v>
      </c>
      <c r="H1" s="5" t="s">
        <v>7</v>
      </c>
      <c r="I1" s="5" t="s">
        <v>8</v>
      </c>
      <c r="J1" s="5" t="s">
        <v>9</v>
      </c>
      <c r="K1" s="5" t="s">
        <v>10</v>
      </c>
      <c r="L1" s="5" t="s">
        <v>4633</v>
      </c>
      <c r="M1" s="5" t="s">
        <v>11</v>
      </c>
      <c r="N1" s="5" t="s">
        <v>12</v>
      </c>
      <c r="O1" s="5" t="s">
        <v>13</v>
      </c>
      <c r="P1" s="5" t="s">
        <v>14</v>
      </c>
      <c r="Q1" s="5" t="s">
        <v>15</v>
      </c>
      <c r="R1" s="5" t="s">
        <v>16</v>
      </c>
      <c r="S1" s="5" t="s">
        <v>17</v>
      </c>
      <c r="T1" s="5" t="s">
        <v>4640</v>
      </c>
      <c r="U1" s="5" t="s">
        <v>4639</v>
      </c>
      <c r="V1" s="5" t="s">
        <v>4638</v>
      </c>
      <c r="W1" s="5" t="s">
        <v>4632</v>
      </c>
      <c r="X1" s="5" t="s">
        <v>4634</v>
      </c>
      <c r="Y1" s="5" t="s">
        <v>18</v>
      </c>
      <c r="Z1" s="5" t="s">
        <v>19</v>
      </c>
      <c r="AA1" s="5" t="s">
        <v>20</v>
      </c>
      <c r="AB1" s="5" t="s">
        <v>21</v>
      </c>
      <c r="AC1" s="5" t="s">
        <v>22</v>
      </c>
      <c r="AD1" s="5" t="s">
        <v>23</v>
      </c>
      <c r="AE1" s="6" t="s">
        <v>24</v>
      </c>
    </row>
    <row r="2" spans="1:31" x14ac:dyDescent="0.25">
      <c r="A2" s="2">
        <v>2014</v>
      </c>
      <c r="B2" s="2">
        <v>1663</v>
      </c>
      <c r="C2" s="2" t="s">
        <v>1885</v>
      </c>
      <c r="D2" s="2" t="s">
        <v>1886</v>
      </c>
      <c r="E2" s="2" t="s">
        <v>1887</v>
      </c>
      <c r="F2" s="2" t="s">
        <v>1888</v>
      </c>
      <c r="G2" s="2" t="s">
        <v>1889</v>
      </c>
      <c r="H2" s="2"/>
      <c r="I2" s="2" t="s">
        <v>484</v>
      </c>
      <c r="J2" s="2" t="s">
        <v>111</v>
      </c>
      <c r="K2" s="2" t="s">
        <v>1890</v>
      </c>
      <c r="L2" s="2" t="s">
        <v>4635</v>
      </c>
      <c r="M2" s="3">
        <v>41954</v>
      </c>
      <c r="N2" s="2" t="s">
        <v>1891</v>
      </c>
      <c r="O2" s="2" t="s">
        <v>1688</v>
      </c>
      <c r="P2" s="2" t="s">
        <v>2357</v>
      </c>
      <c r="Q2" s="2" t="s">
        <v>2562</v>
      </c>
      <c r="R2" s="2" t="s">
        <v>2551</v>
      </c>
      <c r="S2" s="2" t="s">
        <v>2899</v>
      </c>
      <c r="T2" s="2" t="s">
        <v>4642</v>
      </c>
      <c r="U2" s="2">
        <v>0</v>
      </c>
      <c r="V2" s="2">
        <v>1526</v>
      </c>
      <c r="W2" s="2">
        <v>0</v>
      </c>
      <c r="X2" s="2">
        <v>1980</v>
      </c>
      <c r="Y2" s="2" t="s">
        <v>342</v>
      </c>
      <c r="Z2" s="2" t="s">
        <v>335</v>
      </c>
      <c r="AA2" s="2" t="s">
        <v>41</v>
      </c>
      <c r="AB2" s="2" t="s">
        <v>42</v>
      </c>
      <c r="AC2" s="2" t="s">
        <v>43</v>
      </c>
      <c r="AD2" s="2"/>
      <c r="AE2" s="4"/>
    </row>
    <row r="3" spans="1:31" x14ac:dyDescent="0.25">
      <c r="A3" s="2">
        <v>2014</v>
      </c>
      <c r="B3" s="2">
        <v>1666</v>
      </c>
      <c r="C3" s="2" t="s">
        <v>1885</v>
      </c>
      <c r="D3" s="2" t="s">
        <v>1886</v>
      </c>
      <c r="E3" s="2" t="s">
        <v>1887</v>
      </c>
      <c r="F3" s="2" t="s">
        <v>1888</v>
      </c>
      <c r="G3" s="2" t="s">
        <v>1889</v>
      </c>
      <c r="H3" s="2"/>
      <c r="I3" s="2" t="s">
        <v>484</v>
      </c>
      <c r="J3" s="2" t="s">
        <v>203</v>
      </c>
      <c r="K3" s="2" t="s">
        <v>1898</v>
      </c>
      <c r="L3" s="2" t="s">
        <v>4635</v>
      </c>
      <c r="M3" s="3">
        <v>41954</v>
      </c>
      <c r="N3" s="2" t="s">
        <v>1891</v>
      </c>
      <c r="O3" s="2" t="s">
        <v>1688</v>
      </c>
      <c r="P3" s="2" t="s">
        <v>2357</v>
      </c>
      <c r="Q3" s="2" t="s">
        <v>2562</v>
      </c>
      <c r="R3" s="2" t="s">
        <v>2450</v>
      </c>
      <c r="S3" s="2" t="s">
        <v>2899</v>
      </c>
      <c r="T3" s="2" t="s">
        <v>4642</v>
      </c>
      <c r="U3" s="2">
        <v>0</v>
      </c>
      <c r="V3" s="2">
        <v>1525</v>
      </c>
      <c r="W3" s="2">
        <v>0</v>
      </c>
      <c r="X3" s="2">
        <v>1980</v>
      </c>
      <c r="Y3" s="2" t="s">
        <v>342</v>
      </c>
      <c r="Z3" s="2" t="s">
        <v>335</v>
      </c>
      <c r="AA3" s="2" t="s">
        <v>41</v>
      </c>
      <c r="AB3" s="2" t="s">
        <v>42</v>
      </c>
      <c r="AC3" s="2" t="s">
        <v>43</v>
      </c>
      <c r="AD3" s="2"/>
      <c r="AE3" s="4"/>
    </row>
    <row r="4" spans="1:31" x14ac:dyDescent="0.25">
      <c r="A4" s="2">
        <v>2014</v>
      </c>
      <c r="B4" s="2">
        <v>1669</v>
      </c>
      <c r="C4" s="2" t="s">
        <v>1885</v>
      </c>
      <c r="D4" s="2" t="s">
        <v>1886</v>
      </c>
      <c r="E4" s="2" t="s">
        <v>1887</v>
      </c>
      <c r="F4" s="2" t="s">
        <v>1888</v>
      </c>
      <c r="G4" s="2" t="s">
        <v>1889</v>
      </c>
      <c r="H4" s="2"/>
      <c r="I4" s="2" t="s">
        <v>484</v>
      </c>
      <c r="J4" s="2" t="s">
        <v>206</v>
      </c>
      <c r="K4" s="2" t="s">
        <v>1906</v>
      </c>
      <c r="L4" s="2" t="s">
        <v>4635</v>
      </c>
      <c r="M4" s="3">
        <v>41954</v>
      </c>
      <c r="N4" s="2" t="s">
        <v>1891</v>
      </c>
      <c r="O4" s="2" t="s">
        <v>1688</v>
      </c>
      <c r="P4" s="2" t="s">
        <v>2357</v>
      </c>
      <c r="Q4" s="2" t="s">
        <v>2562</v>
      </c>
      <c r="R4" s="2" t="s">
        <v>2533</v>
      </c>
      <c r="S4" s="2" t="s">
        <v>2899</v>
      </c>
      <c r="T4" s="2" t="s">
        <v>4642</v>
      </c>
      <c r="U4" s="2">
        <v>0</v>
      </c>
      <c r="V4" s="2">
        <v>1482</v>
      </c>
      <c r="W4" s="2">
        <v>0</v>
      </c>
      <c r="X4" s="2">
        <v>1980</v>
      </c>
      <c r="Y4" s="2" t="s">
        <v>342</v>
      </c>
      <c r="Z4" s="2" t="s">
        <v>335</v>
      </c>
      <c r="AA4" s="2" t="s">
        <v>41</v>
      </c>
      <c r="AB4" s="2" t="s">
        <v>42</v>
      </c>
      <c r="AC4" s="2" t="s">
        <v>43</v>
      </c>
      <c r="AD4" s="2"/>
      <c r="AE4" s="4"/>
    </row>
    <row r="5" spans="1:31" x14ac:dyDescent="0.25">
      <c r="A5" s="2">
        <v>2014</v>
      </c>
      <c r="B5" s="2">
        <v>1672</v>
      </c>
      <c r="C5" s="2" t="s">
        <v>1885</v>
      </c>
      <c r="D5" s="2" t="s">
        <v>1886</v>
      </c>
      <c r="E5" s="2" t="s">
        <v>1887</v>
      </c>
      <c r="F5" s="2" t="s">
        <v>1888</v>
      </c>
      <c r="G5" s="2" t="s">
        <v>1889</v>
      </c>
      <c r="H5" s="2"/>
      <c r="I5" s="2" t="s">
        <v>484</v>
      </c>
      <c r="J5" s="2" t="s">
        <v>289</v>
      </c>
      <c r="K5" s="2" t="s">
        <v>1940</v>
      </c>
      <c r="L5" s="2" t="s">
        <v>4635</v>
      </c>
      <c r="M5" s="3">
        <v>41954</v>
      </c>
      <c r="N5" s="2" t="s">
        <v>1891</v>
      </c>
      <c r="O5" s="2" t="s">
        <v>1688</v>
      </c>
      <c r="P5" s="2" t="s">
        <v>2357</v>
      </c>
      <c r="Q5" s="2" t="s">
        <v>2562</v>
      </c>
      <c r="R5" s="2" t="s">
        <v>2358</v>
      </c>
      <c r="S5" s="2" t="s">
        <v>2899</v>
      </c>
      <c r="T5" s="2" t="s">
        <v>4642</v>
      </c>
      <c r="U5" s="2">
        <v>0</v>
      </c>
      <c r="V5" s="2">
        <v>1794</v>
      </c>
      <c r="W5" s="2">
        <v>0</v>
      </c>
      <c r="X5" s="2">
        <v>1980</v>
      </c>
      <c r="Y5" s="2" t="s">
        <v>342</v>
      </c>
      <c r="Z5" s="2" t="s">
        <v>335</v>
      </c>
      <c r="AA5" s="2" t="s">
        <v>41</v>
      </c>
      <c r="AB5" s="2" t="s">
        <v>42</v>
      </c>
      <c r="AC5" s="2" t="s">
        <v>43</v>
      </c>
      <c r="AD5" s="2"/>
      <c r="AE5" s="4"/>
    </row>
    <row r="6" spans="1:31" x14ac:dyDescent="0.25">
      <c r="A6" s="2">
        <v>2014</v>
      </c>
      <c r="B6" s="2">
        <v>1676</v>
      </c>
      <c r="C6" s="2" t="s">
        <v>1885</v>
      </c>
      <c r="D6" s="2" t="s">
        <v>1886</v>
      </c>
      <c r="E6" s="2" t="s">
        <v>1887</v>
      </c>
      <c r="F6" s="2" t="s">
        <v>1888</v>
      </c>
      <c r="G6" s="2" t="s">
        <v>1889</v>
      </c>
      <c r="H6" s="2"/>
      <c r="I6" s="2" t="s">
        <v>484</v>
      </c>
      <c r="J6" s="2" t="s">
        <v>111</v>
      </c>
      <c r="K6" s="2" t="s">
        <v>1890</v>
      </c>
      <c r="L6" s="2" t="s">
        <v>4635</v>
      </c>
      <c r="M6" s="3">
        <v>41955</v>
      </c>
      <c r="N6" s="2" t="s">
        <v>1891</v>
      </c>
      <c r="O6" s="2" t="s">
        <v>1688</v>
      </c>
      <c r="P6" s="2" t="s">
        <v>2357</v>
      </c>
      <c r="Q6" s="2" t="s">
        <v>2562</v>
      </c>
      <c r="R6" s="2" t="s">
        <v>2551</v>
      </c>
      <c r="S6" s="2" t="s">
        <v>2899</v>
      </c>
      <c r="T6" s="2" t="s">
        <v>4642</v>
      </c>
      <c r="U6" s="2">
        <v>0</v>
      </c>
      <c r="V6" s="2">
        <v>1526</v>
      </c>
      <c r="W6" s="2">
        <v>0</v>
      </c>
      <c r="X6" s="2">
        <v>1980</v>
      </c>
      <c r="Y6" s="2" t="s">
        <v>342</v>
      </c>
      <c r="Z6" s="2" t="s">
        <v>335</v>
      </c>
      <c r="AA6" s="2" t="s">
        <v>41</v>
      </c>
      <c r="AB6" s="2" t="s">
        <v>42</v>
      </c>
      <c r="AC6" s="2" t="s">
        <v>43</v>
      </c>
      <c r="AD6" s="2"/>
      <c r="AE6" s="4"/>
    </row>
    <row r="7" spans="1:31" x14ac:dyDescent="0.25">
      <c r="A7" s="2">
        <v>2014</v>
      </c>
      <c r="B7" s="2">
        <v>1678</v>
      </c>
      <c r="C7" s="2" t="s">
        <v>1885</v>
      </c>
      <c r="D7" s="2" t="s">
        <v>1886</v>
      </c>
      <c r="E7" s="2" t="s">
        <v>1887</v>
      </c>
      <c r="F7" s="2" t="s">
        <v>1888</v>
      </c>
      <c r="G7" s="2" t="s">
        <v>1889</v>
      </c>
      <c r="H7" s="2"/>
      <c r="I7" s="2" t="s">
        <v>484</v>
      </c>
      <c r="J7" s="2" t="s">
        <v>203</v>
      </c>
      <c r="K7" s="2" t="s">
        <v>1898</v>
      </c>
      <c r="L7" s="2" t="s">
        <v>4635</v>
      </c>
      <c r="M7" s="3">
        <v>41955</v>
      </c>
      <c r="N7" s="2" t="s">
        <v>1891</v>
      </c>
      <c r="O7" s="2" t="s">
        <v>1688</v>
      </c>
      <c r="P7" s="2" t="s">
        <v>2357</v>
      </c>
      <c r="Q7" s="2" t="s">
        <v>2562</v>
      </c>
      <c r="R7" s="2" t="s">
        <v>2450</v>
      </c>
      <c r="S7" s="2" t="s">
        <v>2899</v>
      </c>
      <c r="T7" s="2" t="s">
        <v>4642</v>
      </c>
      <c r="U7" s="2">
        <v>0</v>
      </c>
      <c r="V7" s="2">
        <v>1525</v>
      </c>
      <c r="W7" s="2">
        <v>0</v>
      </c>
      <c r="X7" s="2">
        <v>1980</v>
      </c>
      <c r="Y7" s="2" t="s">
        <v>342</v>
      </c>
      <c r="Z7" s="2" t="s">
        <v>335</v>
      </c>
      <c r="AA7" s="2" t="s">
        <v>41</v>
      </c>
      <c r="AB7" s="2" t="s">
        <v>42</v>
      </c>
      <c r="AC7" s="2" t="s">
        <v>43</v>
      </c>
      <c r="AD7" s="2"/>
      <c r="AE7" s="4"/>
    </row>
    <row r="8" spans="1:31" x14ac:dyDescent="0.25">
      <c r="A8" s="2">
        <v>2014</v>
      </c>
      <c r="B8" s="2">
        <v>1683</v>
      </c>
      <c r="C8" s="2" t="s">
        <v>1885</v>
      </c>
      <c r="D8" s="2" t="s">
        <v>1886</v>
      </c>
      <c r="E8" s="2" t="s">
        <v>1887</v>
      </c>
      <c r="F8" s="2" t="s">
        <v>1888</v>
      </c>
      <c r="G8" s="2" t="s">
        <v>1889</v>
      </c>
      <c r="H8" s="2"/>
      <c r="I8" s="2" t="s">
        <v>484</v>
      </c>
      <c r="J8" s="2" t="s">
        <v>206</v>
      </c>
      <c r="K8" s="2" t="s">
        <v>1906</v>
      </c>
      <c r="L8" s="2" t="s">
        <v>4635</v>
      </c>
      <c r="M8" s="3">
        <v>41955</v>
      </c>
      <c r="N8" s="2" t="s">
        <v>1891</v>
      </c>
      <c r="O8" s="2" t="s">
        <v>1688</v>
      </c>
      <c r="P8" s="2" t="s">
        <v>2357</v>
      </c>
      <c r="Q8" s="2" t="s">
        <v>2562</v>
      </c>
      <c r="R8" s="2" t="s">
        <v>2533</v>
      </c>
      <c r="S8" s="2" t="s">
        <v>2899</v>
      </c>
      <c r="T8" s="2" t="s">
        <v>4642</v>
      </c>
      <c r="U8" s="2">
        <v>0</v>
      </c>
      <c r="V8" s="2">
        <v>1482</v>
      </c>
      <c r="W8" s="2">
        <v>0</v>
      </c>
      <c r="X8" s="2">
        <v>1980</v>
      </c>
      <c r="Y8" s="2" t="s">
        <v>342</v>
      </c>
      <c r="Z8" s="2" t="s">
        <v>335</v>
      </c>
      <c r="AA8" s="2" t="s">
        <v>41</v>
      </c>
      <c r="AB8" s="2" t="s">
        <v>42</v>
      </c>
      <c r="AC8" s="2" t="s">
        <v>43</v>
      </c>
      <c r="AD8" s="2"/>
      <c r="AE8" s="4"/>
    </row>
    <row r="9" spans="1:31" x14ac:dyDescent="0.25">
      <c r="A9" s="2">
        <v>2014</v>
      </c>
      <c r="B9" s="2">
        <v>1685</v>
      </c>
      <c r="C9" s="2" t="s">
        <v>1885</v>
      </c>
      <c r="D9" s="2" t="s">
        <v>1886</v>
      </c>
      <c r="E9" s="2" t="s">
        <v>1887</v>
      </c>
      <c r="F9" s="2" t="s">
        <v>1888</v>
      </c>
      <c r="G9" s="2" t="s">
        <v>1889</v>
      </c>
      <c r="H9" s="2"/>
      <c r="I9" s="2" t="s">
        <v>484</v>
      </c>
      <c r="J9" s="2" t="s">
        <v>289</v>
      </c>
      <c r="K9" s="2" t="s">
        <v>1940</v>
      </c>
      <c r="L9" s="2" t="s">
        <v>4635</v>
      </c>
      <c r="M9" s="3">
        <v>41955</v>
      </c>
      <c r="N9" s="2" t="s">
        <v>1891</v>
      </c>
      <c r="O9" s="2" t="s">
        <v>1688</v>
      </c>
      <c r="P9" s="2" t="s">
        <v>2357</v>
      </c>
      <c r="Q9" s="2" t="s">
        <v>2562</v>
      </c>
      <c r="R9" s="2" t="s">
        <v>2358</v>
      </c>
      <c r="S9" s="2" t="s">
        <v>2899</v>
      </c>
      <c r="T9" s="2" t="s">
        <v>4642</v>
      </c>
      <c r="U9" s="2">
        <v>0</v>
      </c>
      <c r="V9" s="2">
        <v>1794</v>
      </c>
      <c r="W9" s="2">
        <v>0</v>
      </c>
      <c r="X9" s="2">
        <v>1980</v>
      </c>
      <c r="Y9" s="2" t="s">
        <v>342</v>
      </c>
      <c r="Z9" s="2" t="s">
        <v>335</v>
      </c>
      <c r="AA9" s="2" t="s">
        <v>41</v>
      </c>
      <c r="AB9" s="2" t="s">
        <v>42</v>
      </c>
      <c r="AC9" s="2" t="s">
        <v>43</v>
      </c>
      <c r="AD9" s="2"/>
      <c r="AE9" s="4"/>
    </row>
    <row r="10" spans="1:31" x14ac:dyDescent="0.25">
      <c r="A10" s="2">
        <v>2014</v>
      </c>
      <c r="B10" s="2">
        <v>1689</v>
      </c>
      <c r="C10" s="2" t="s">
        <v>1885</v>
      </c>
      <c r="D10" s="2" t="s">
        <v>1886</v>
      </c>
      <c r="E10" s="2" t="s">
        <v>1887</v>
      </c>
      <c r="F10" s="2" t="s">
        <v>1888</v>
      </c>
      <c r="G10" s="2" t="s">
        <v>1889</v>
      </c>
      <c r="H10" s="2"/>
      <c r="I10" s="2" t="s">
        <v>484</v>
      </c>
      <c r="J10" s="2" t="s">
        <v>111</v>
      </c>
      <c r="K10" s="2" t="s">
        <v>1890</v>
      </c>
      <c r="L10" s="2" t="s">
        <v>4635</v>
      </c>
      <c r="M10" s="3">
        <v>41972</v>
      </c>
      <c r="N10" s="2" t="s">
        <v>1891</v>
      </c>
      <c r="O10" s="2" t="s">
        <v>1688</v>
      </c>
      <c r="P10" s="2" t="s">
        <v>2357</v>
      </c>
      <c r="Q10" s="2" t="s">
        <v>2562</v>
      </c>
      <c r="R10" s="2" t="s">
        <v>2551</v>
      </c>
      <c r="S10" s="2" t="s">
        <v>2899</v>
      </c>
      <c r="T10" s="2" t="s">
        <v>4642</v>
      </c>
      <c r="U10" s="2">
        <v>0</v>
      </c>
      <c r="V10" s="2">
        <v>1526</v>
      </c>
      <c r="W10" s="2">
        <v>0</v>
      </c>
      <c r="X10" s="2">
        <v>1980</v>
      </c>
      <c r="Y10" s="2" t="s">
        <v>342</v>
      </c>
      <c r="Z10" s="2" t="s">
        <v>335</v>
      </c>
      <c r="AA10" s="2" t="s">
        <v>41</v>
      </c>
      <c r="AB10" s="2" t="s">
        <v>42</v>
      </c>
      <c r="AC10" s="2" t="s">
        <v>43</v>
      </c>
      <c r="AD10" s="2"/>
      <c r="AE10" s="4"/>
    </row>
    <row r="11" spans="1:31" x14ac:dyDescent="0.25">
      <c r="A11" s="2">
        <v>2014</v>
      </c>
      <c r="B11" s="2">
        <v>1690</v>
      </c>
      <c r="C11" s="2" t="s">
        <v>1885</v>
      </c>
      <c r="D11" s="2" t="s">
        <v>1886</v>
      </c>
      <c r="E11" s="2" t="s">
        <v>1887</v>
      </c>
      <c r="F11" s="2" t="s">
        <v>1888</v>
      </c>
      <c r="G11" s="2" t="s">
        <v>1889</v>
      </c>
      <c r="H11" s="2"/>
      <c r="I11" s="2" t="s">
        <v>484</v>
      </c>
      <c r="J11" s="2" t="s">
        <v>203</v>
      </c>
      <c r="K11" s="2" t="s">
        <v>1898</v>
      </c>
      <c r="L11" s="2" t="s">
        <v>4635</v>
      </c>
      <c r="M11" s="3">
        <v>41972</v>
      </c>
      <c r="N11" s="2" t="s">
        <v>1891</v>
      </c>
      <c r="O11" s="2" t="s">
        <v>1688</v>
      </c>
      <c r="P11" s="2" t="s">
        <v>2357</v>
      </c>
      <c r="Q11" s="2" t="s">
        <v>2562</v>
      </c>
      <c r="R11" s="2" t="s">
        <v>2450</v>
      </c>
      <c r="S11" s="2" t="s">
        <v>2899</v>
      </c>
      <c r="T11" s="2" t="s">
        <v>4642</v>
      </c>
      <c r="U11" s="2">
        <v>0</v>
      </c>
      <c r="V11" s="2">
        <v>1525</v>
      </c>
      <c r="W11" s="2">
        <v>0</v>
      </c>
      <c r="X11" s="2">
        <v>1980</v>
      </c>
      <c r="Y11" s="2" t="s">
        <v>342</v>
      </c>
      <c r="Z11" s="2" t="s">
        <v>335</v>
      </c>
      <c r="AA11" s="2" t="s">
        <v>41</v>
      </c>
      <c r="AB11" s="2" t="s">
        <v>42</v>
      </c>
      <c r="AC11" s="2" t="s">
        <v>43</v>
      </c>
      <c r="AD11" s="2"/>
      <c r="AE11" s="4"/>
    </row>
    <row r="12" spans="1:31" x14ac:dyDescent="0.25">
      <c r="A12" s="2">
        <v>2014</v>
      </c>
      <c r="B12" s="2">
        <v>1694</v>
      </c>
      <c r="C12" s="2" t="s">
        <v>1885</v>
      </c>
      <c r="D12" s="2" t="s">
        <v>1886</v>
      </c>
      <c r="E12" s="2" t="s">
        <v>1887</v>
      </c>
      <c r="F12" s="2" t="s">
        <v>1888</v>
      </c>
      <c r="G12" s="2" t="s">
        <v>1889</v>
      </c>
      <c r="H12" s="2"/>
      <c r="I12" s="2" t="s">
        <v>484</v>
      </c>
      <c r="J12" s="2" t="s">
        <v>206</v>
      </c>
      <c r="K12" s="2" t="s">
        <v>1906</v>
      </c>
      <c r="L12" s="2" t="s">
        <v>4635</v>
      </c>
      <c r="M12" s="3">
        <v>41972</v>
      </c>
      <c r="N12" s="2" t="s">
        <v>1891</v>
      </c>
      <c r="O12" s="2" t="s">
        <v>1688</v>
      </c>
      <c r="P12" s="2" t="s">
        <v>2357</v>
      </c>
      <c r="Q12" s="2" t="s">
        <v>2562</v>
      </c>
      <c r="R12" s="2" t="s">
        <v>2533</v>
      </c>
      <c r="S12" s="2" t="s">
        <v>2899</v>
      </c>
      <c r="T12" s="2" t="s">
        <v>4642</v>
      </c>
      <c r="U12" s="2">
        <v>0</v>
      </c>
      <c r="V12" s="2">
        <v>1482</v>
      </c>
      <c r="W12" s="2">
        <v>0</v>
      </c>
      <c r="X12" s="2">
        <v>1980</v>
      </c>
      <c r="Y12" s="2" t="s">
        <v>342</v>
      </c>
      <c r="Z12" s="2" t="s">
        <v>335</v>
      </c>
      <c r="AA12" s="2" t="s">
        <v>41</v>
      </c>
      <c r="AB12" s="2" t="s">
        <v>42</v>
      </c>
      <c r="AC12" s="2" t="s">
        <v>43</v>
      </c>
      <c r="AD12" s="2"/>
      <c r="AE12" s="4"/>
    </row>
    <row r="13" spans="1:31" x14ac:dyDescent="0.25">
      <c r="A13" s="2">
        <v>2014</v>
      </c>
      <c r="B13" s="2">
        <v>1697</v>
      </c>
      <c r="C13" s="2" t="s">
        <v>1885</v>
      </c>
      <c r="D13" s="2" t="s">
        <v>1886</v>
      </c>
      <c r="E13" s="2" t="s">
        <v>1887</v>
      </c>
      <c r="F13" s="2" t="s">
        <v>1888</v>
      </c>
      <c r="G13" s="2" t="s">
        <v>1889</v>
      </c>
      <c r="H13" s="2"/>
      <c r="I13" s="2" t="s">
        <v>484</v>
      </c>
      <c r="J13" s="2" t="s">
        <v>289</v>
      </c>
      <c r="K13" s="2" t="s">
        <v>1940</v>
      </c>
      <c r="L13" s="2" t="s">
        <v>4635</v>
      </c>
      <c r="M13" s="3">
        <v>41972</v>
      </c>
      <c r="N13" s="2" t="s">
        <v>1891</v>
      </c>
      <c r="O13" s="2" t="s">
        <v>1688</v>
      </c>
      <c r="P13" s="2" t="s">
        <v>2357</v>
      </c>
      <c r="Q13" s="2" t="s">
        <v>2562</v>
      </c>
      <c r="R13" s="2" t="s">
        <v>2358</v>
      </c>
      <c r="S13" s="2" t="s">
        <v>2899</v>
      </c>
      <c r="T13" s="2" t="s">
        <v>4642</v>
      </c>
      <c r="U13" s="2">
        <v>0</v>
      </c>
      <c r="V13" s="2">
        <v>1794</v>
      </c>
      <c r="W13" s="2">
        <v>0</v>
      </c>
      <c r="X13" s="2">
        <v>1980</v>
      </c>
      <c r="Y13" s="2" t="s">
        <v>342</v>
      </c>
      <c r="Z13" s="2" t="s">
        <v>335</v>
      </c>
      <c r="AA13" s="2" t="s">
        <v>41</v>
      </c>
      <c r="AB13" s="2" t="s">
        <v>42</v>
      </c>
      <c r="AC13" s="2" t="s">
        <v>43</v>
      </c>
      <c r="AD13" s="2"/>
      <c r="AE13" s="4"/>
    </row>
    <row r="14" spans="1:31" hidden="1" x14ac:dyDescent="0.25">
      <c r="A14" s="2">
        <v>2015</v>
      </c>
      <c r="B14" s="2">
        <v>888</v>
      </c>
      <c r="C14" s="2" t="s">
        <v>3353</v>
      </c>
      <c r="D14" s="2" t="s">
        <v>3354</v>
      </c>
      <c r="E14" s="2" t="s">
        <v>3355</v>
      </c>
      <c r="F14" s="2" t="s">
        <v>2648</v>
      </c>
      <c r="G14" s="2" t="s">
        <v>2649</v>
      </c>
      <c r="H14" s="2"/>
      <c r="I14" s="2" t="s">
        <v>815</v>
      </c>
      <c r="J14" s="2" t="s">
        <v>111</v>
      </c>
      <c r="K14" s="2" t="s">
        <v>3455</v>
      </c>
      <c r="L14" s="2"/>
      <c r="M14" s="3">
        <v>42143</v>
      </c>
      <c r="N14" s="2" t="s">
        <v>3456</v>
      </c>
      <c r="O14" s="2" t="s">
        <v>3366</v>
      </c>
      <c r="P14" s="2" t="s">
        <v>449</v>
      </c>
      <c r="Q14" s="2" t="s">
        <v>2562</v>
      </c>
      <c r="R14" s="2" t="s">
        <v>3458</v>
      </c>
      <c r="S14" s="2" t="s">
        <v>3691</v>
      </c>
      <c r="T14" s="2" t="s">
        <v>4642</v>
      </c>
      <c r="U14" s="2">
        <v>0</v>
      </c>
      <c r="V14" s="2">
        <v>2212</v>
      </c>
      <c r="W14" s="2">
        <v>0</v>
      </c>
      <c r="X14" s="2"/>
      <c r="Y14" s="2" t="s">
        <v>2180</v>
      </c>
      <c r="Z14" s="2" t="s">
        <v>335</v>
      </c>
      <c r="AA14" s="2" t="s">
        <v>3332</v>
      </c>
      <c r="AB14" s="2" t="s">
        <v>42</v>
      </c>
      <c r="AC14" s="2" t="s">
        <v>43</v>
      </c>
      <c r="AD14" s="2"/>
      <c r="AE14" s="4"/>
    </row>
    <row r="15" spans="1:31" hidden="1" x14ac:dyDescent="0.25">
      <c r="A15" s="2">
        <v>2016</v>
      </c>
      <c r="B15" s="2">
        <v>449</v>
      </c>
      <c r="C15" s="2" t="s">
        <v>2098</v>
      </c>
      <c r="D15" s="2" t="s">
        <v>2099</v>
      </c>
      <c r="E15" s="2" t="s">
        <v>2100</v>
      </c>
      <c r="F15" s="2" t="s">
        <v>1610</v>
      </c>
      <c r="G15" s="2" t="s">
        <v>1968</v>
      </c>
      <c r="H15" s="2"/>
      <c r="I15" s="2" t="s">
        <v>393</v>
      </c>
      <c r="J15" s="2" t="s">
        <v>31</v>
      </c>
      <c r="K15" s="2" t="s">
        <v>2211</v>
      </c>
      <c r="L15" s="2" t="s">
        <v>4636</v>
      </c>
      <c r="M15" s="3">
        <v>42706</v>
      </c>
      <c r="N15" s="2" t="s">
        <v>2102</v>
      </c>
      <c r="O15" s="2" t="s">
        <v>3496</v>
      </c>
      <c r="P15" s="2" t="s">
        <v>1999</v>
      </c>
      <c r="Q15" s="2" t="s">
        <v>3859</v>
      </c>
      <c r="R15" s="2" t="s">
        <v>3819</v>
      </c>
      <c r="S15" s="2" t="s">
        <v>3861</v>
      </c>
      <c r="T15" s="2" t="s">
        <v>4642</v>
      </c>
      <c r="U15" s="2">
        <v>0</v>
      </c>
      <c r="V15" s="2">
        <v>1664</v>
      </c>
      <c r="W15" s="2">
        <v>0</v>
      </c>
      <c r="X15" s="11">
        <v>1775</v>
      </c>
      <c r="Y15" s="2" t="s">
        <v>342</v>
      </c>
      <c r="Z15" s="2" t="s">
        <v>335</v>
      </c>
      <c r="AA15" s="2" t="s">
        <v>3332</v>
      </c>
      <c r="AB15" s="2" t="s">
        <v>43</v>
      </c>
      <c r="AC15" s="2" t="s">
        <v>42</v>
      </c>
      <c r="AD15" s="2"/>
      <c r="AE15" s="4"/>
    </row>
    <row r="16" spans="1:31" hidden="1" x14ac:dyDescent="0.25">
      <c r="A16" s="2">
        <v>2016</v>
      </c>
      <c r="B16" s="2">
        <v>451</v>
      </c>
      <c r="C16" s="2" t="s">
        <v>2098</v>
      </c>
      <c r="D16" s="2" t="s">
        <v>2099</v>
      </c>
      <c r="E16" s="2" t="s">
        <v>2100</v>
      </c>
      <c r="F16" s="2" t="s">
        <v>1610</v>
      </c>
      <c r="G16" s="2" t="s">
        <v>1968</v>
      </c>
      <c r="H16" s="2"/>
      <c r="I16" s="2" t="s">
        <v>393</v>
      </c>
      <c r="J16" s="2" t="s">
        <v>203</v>
      </c>
      <c r="K16" s="2" t="s">
        <v>2149</v>
      </c>
      <c r="L16" s="2" t="s">
        <v>4636</v>
      </c>
      <c r="M16" s="3">
        <v>42706</v>
      </c>
      <c r="N16" s="2" t="s">
        <v>2102</v>
      </c>
      <c r="O16" s="2" t="s">
        <v>3496</v>
      </c>
      <c r="P16" s="2" t="s">
        <v>1999</v>
      </c>
      <c r="Q16" s="2" t="s">
        <v>3859</v>
      </c>
      <c r="R16" s="2" t="s">
        <v>794</v>
      </c>
      <c r="S16" s="2" t="s">
        <v>3861</v>
      </c>
      <c r="T16" s="2" t="s">
        <v>4642</v>
      </c>
      <c r="U16" s="2">
        <v>0</v>
      </c>
      <c r="V16" s="2">
        <v>1626</v>
      </c>
      <c r="W16" s="2">
        <v>0</v>
      </c>
      <c r="X16" s="11">
        <v>1775</v>
      </c>
      <c r="Y16" s="2" t="s">
        <v>342</v>
      </c>
      <c r="Z16" s="2" t="s">
        <v>335</v>
      </c>
      <c r="AA16" s="2" t="s">
        <v>3332</v>
      </c>
      <c r="AB16" s="2" t="s">
        <v>43</v>
      </c>
      <c r="AC16" s="2" t="s">
        <v>42</v>
      </c>
      <c r="AD16" s="2"/>
      <c r="AE16" s="4"/>
    </row>
    <row r="17" spans="1:31" hidden="1" x14ac:dyDescent="0.25">
      <c r="A17" s="2">
        <v>2016</v>
      </c>
      <c r="B17" s="2">
        <v>453</v>
      </c>
      <c r="C17" s="2" t="s">
        <v>2098</v>
      </c>
      <c r="D17" s="2" t="s">
        <v>2099</v>
      </c>
      <c r="E17" s="2" t="s">
        <v>2100</v>
      </c>
      <c r="F17" s="2" t="s">
        <v>1610</v>
      </c>
      <c r="G17" s="2" t="s">
        <v>1968</v>
      </c>
      <c r="H17" s="2"/>
      <c r="I17" s="2" t="s">
        <v>393</v>
      </c>
      <c r="J17" s="2" t="s">
        <v>289</v>
      </c>
      <c r="K17" s="2" t="s">
        <v>2110</v>
      </c>
      <c r="L17" s="2" t="s">
        <v>4636</v>
      </c>
      <c r="M17" s="3">
        <v>42706</v>
      </c>
      <c r="N17" s="2" t="s">
        <v>2102</v>
      </c>
      <c r="O17" s="2" t="s">
        <v>3496</v>
      </c>
      <c r="P17" s="2" t="s">
        <v>1999</v>
      </c>
      <c r="Q17" s="2" t="s">
        <v>3859</v>
      </c>
      <c r="R17" s="2" t="s">
        <v>1992</v>
      </c>
      <c r="S17" s="2" t="s">
        <v>3861</v>
      </c>
      <c r="T17" s="2" t="s">
        <v>4642</v>
      </c>
      <c r="U17" s="2">
        <v>0</v>
      </c>
      <c r="V17" s="2">
        <v>1615</v>
      </c>
      <c r="W17" s="2">
        <v>0</v>
      </c>
      <c r="X17" s="11">
        <v>1775</v>
      </c>
      <c r="Y17" s="2" t="s">
        <v>342</v>
      </c>
      <c r="Z17" s="2" t="s">
        <v>335</v>
      </c>
      <c r="AA17" s="2" t="s">
        <v>3332</v>
      </c>
      <c r="AB17" s="2" t="s">
        <v>43</v>
      </c>
      <c r="AC17" s="2" t="s">
        <v>42</v>
      </c>
      <c r="AD17" s="2"/>
      <c r="AE17" s="4"/>
    </row>
    <row r="18" spans="1:31" hidden="1" x14ac:dyDescent="0.25">
      <c r="A18" s="2">
        <v>2016</v>
      </c>
      <c r="B18" s="2">
        <v>456</v>
      </c>
      <c r="C18" s="2" t="s">
        <v>2098</v>
      </c>
      <c r="D18" s="2" t="s">
        <v>2099</v>
      </c>
      <c r="E18" s="2" t="s">
        <v>2100</v>
      </c>
      <c r="F18" s="2" t="s">
        <v>1610</v>
      </c>
      <c r="G18" s="2" t="s">
        <v>1968</v>
      </c>
      <c r="H18" s="2"/>
      <c r="I18" s="2" t="s">
        <v>393</v>
      </c>
      <c r="J18" s="2" t="s">
        <v>340</v>
      </c>
      <c r="K18" s="2" t="s">
        <v>2140</v>
      </c>
      <c r="L18" s="2" t="s">
        <v>4636</v>
      </c>
      <c r="M18" s="3">
        <v>42706</v>
      </c>
      <c r="N18" s="2" t="s">
        <v>2102</v>
      </c>
      <c r="O18" s="2" t="s">
        <v>3496</v>
      </c>
      <c r="P18" s="2" t="s">
        <v>1999</v>
      </c>
      <c r="Q18" s="2" t="s">
        <v>3859</v>
      </c>
      <c r="R18" s="2" t="s">
        <v>3855</v>
      </c>
      <c r="S18" s="2" t="s">
        <v>3861</v>
      </c>
      <c r="T18" s="2" t="s">
        <v>4642</v>
      </c>
      <c r="U18" s="2">
        <v>0</v>
      </c>
      <c r="V18" s="2">
        <v>1679</v>
      </c>
      <c r="W18" s="2">
        <v>0</v>
      </c>
      <c r="X18" s="11">
        <v>1775</v>
      </c>
      <c r="Y18" s="2" t="s">
        <v>342</v>
      </c>
      <c r="Z18" s="2" t="s">
        <v>335</v>
      </c>
      <c r="AA18" s="2" t="s">
        <v>3332</v>
      </c>
      <c r="AB18" s="2" t="s">
        <v>43</v>
      </c>
      <c r="AC18" s="2" t="s">
        <v>42</v>
      </c>
      <c r="AD18" s="2"/>
      <c r="AE18" s="4"/>
    </row>
    <row r="19" spans="1:31" hidden="1" x14ac:dyDescent="0.25">
      <c r="A19" s="2">
        <v>2016</v>
      </c>
      <c r="B19" s="2">
        <v>457</v>
      </c>
      <c r="C19" s="2" t="s">
        <v>2098</v>
      </c>
      <c r="D19" s="2" t="s">
        <v>2099</v>
      </c>
      <c r="E19" s="2" t="s">
        <v>2100</v>
      </c>
      <c r="F19" s="2" t="s">
        <v>1610</v>
      </c>
      <c r="G19" s="2" t="s">
        <v>1968</v>
      </c>
      <c r="H19" s="2"/>
      <c r="I19" s="2" t="s">
        <v>393</v>
      </c>
      <c r="J19" s="2" t="s">
        <v>394</v>
      </c>
      <c r="K19" s="2" t="s">
        <v>2101</v>
      </c>
      <c r="L19" s="2" t="s">
        <v>4636</v>
      </c>
      <c r="M19" s="3">
        <v>42706</v>
      </c>
      <c r="N19" s="2" t="s">
        <v>2102</v>
      </c>
      <c r="O19" s="2" t="s">
        <v>3496</v>
      </c>
      <c r="P19" s="2" t="s">
        <v>1999</v>
      </c>
      <c r="Q19" s="2" t="s">
        <v>3859</v>
      </c>
      <c r="R19" s="2" t="s">
        <v>3857</v>
      </c>
      <c r="S19" s="2" t="s">
        <v>3861</v>
      </c>
      <c r="T19" s="2" t="s">
        <v>4642</v>
      </c>
      <c r="U19" s="2">
        <v>0</v>
      </c>
      <c r="V19" s="2">
        <v>1740</v>
      </c>
      <c r="W19" s="2">
        <v>0</v>
      </c>
      <c r="X19" s="11">
        <v>1775</v>
      </c>
      <c r="Y19" s="2" t="s">
        <v>342</v>
      </c>
      <c r="Z19" s="2" t="s">
        <v>335</v>
      </c>
      <c r="AA19" s="2" t="s">
        <v>3332</v>
      </c>
      <c r="AB19" s="2" t="s">
        <v>43</v>
      </c>
      <c r="AC19" s="2" t="s">
        <v>42</v>
      </c>
      <c r="AD19" s="2"/>
      <c r="AE19" s="4"/>
    </row>
    <row r="20" spans="1:31" hidden="1" x14ac:dyDescent="0.25">
      <c r="A20" s="2">
        <v>2013</v>
      </c>
      <c r="B20" s="2">
        <v>219</v>
      </c>
      <c r="C20" s="2" t="s">
        <v>1641</v>
      </c>
      <c r="D20" s="2" t="s">
        <v>1642</v>
      </c>
      <c r="E20" s="2" t="s">
        <v>1643</v>
      </c>
      <c r="F20" s="2" t="s">
        <v>868</v>
      </c>
      <c r="G20" s="2" t="s">
        <v>869</v>
      </c>
      <c r="H20" s="2"/>
      <c r="I20" s="2" t="s">
        <v>393</v>
      </c>
      <c r="J20" s="2" t="s">
        <v>346</v>
      </c>
      <c r="K20" s="2" t="s">
        <v>1712</v>
      </c>
      <c r="L20" s="2" t="s">
        <v>4636</v>
      </c>
      <c r="M20" s="3">
        <v>41395</v>
      </c>
      <c r="N20" s="2" t="s">
        <v>1645</v>
      </c>
      <c r="O20" s="2" t="s">
        <v>1646</v>
      </c>
      <c r="P20" s="2" t="s">
        <v>1571</v>
      </c>
      <c r="Q20" s="2" t="s">
        <v>1699</v>
      </c>
      <c r="R20" s="2" t="s">
        <v>1713</v>
      </c>
      <c r="S20" s="2" t="s">
        <v>1714</v>
      </c>
      <c r="T20" s="2" t="s">
        <v>4642</v>
      </c>
      <c r="U20" s="2">
        <v>0</v>
      </c>
      <c r="V20" s="2">
        <v>1620</v>
      </c>
      <c r="W20" s="2">
        <v>0</v>
      </c>
      <c r="X20" s="11">
        <v>1775</v>
      </c>
      <c r="Y20" s="2" t="s">
        <v>342</v>
      </c>
      <c r="Z20" s="2" t="s">
        <v>335</v>
      </c>
      <c r="AA20" s="2" t="s">
        <v>41</v>
      </c>
      <c r="AB20" s="2" t="s">
        <v>42</v>
      </c>
      <c r="AC20" s="2" t="s">
        <v>43</v>
      </c>
      <c r="AD20" s="2"/>
      <c r="AE20" s="4"/>
    </row>
    <row r="21" spans="1:31" hidden="1" x14ac:dyDescent="0.25">
      <c r="A21" s="2">
        <v>2013</v>
      </c>
      <c r="B21" s="2">
        <v>218</v>
      </c>
      <c r="C21" s="2" t="s">
        <v>1641</v>
      </c>
      <c r="D21" s="2" t="s">
        <v>1642</v>
      </c>
      <c r="E21" s="2" t="s">
        <v>1643</v>
      </c>
      <c r="F21" s="2" t="s">
        <v>868</v>
      </c>
      <c r="G21" s="2" t="s">
        <v>869</v>
      </c>
      <c r="H21" s="2"/>
      <c r="I21" s="2" t="s">
        <v>393</v>
      </c>
      <c r="J21" s="2" t="s">
        <v>206</v>
      </c>
      <c r="K21" s="2" t="s">
        <v>1705</v>
      </c>
      <c r="L21" s="2" t="s">
        <v>4636</v>
      </c>
      <c r="M21" s="3">
        <v>41395</v>
      </c>
      <c r="N21" s="2" t="s">
        <v>1645</v>
      </c>
      <c r="O21" s="2" t="s">
        <v>1646</v>
      </c>
      <c r="P21" s="2" t="s">
        <v>1571</v>
      </c>
      <c r="Q21" s="2" t="s">
        <v>1699</v>
      </c>
      <c r="R21" s="2" t="s">
        <v>1710</v>
      </c>
      <c r="S21" s="2" t="s">
        <v>1711</v>
      </c>
      <c r="T21" s="2" t="s">
        <v>4642</v>
      </c>
      <c r="U21" s="2">
        <v>0</v>
      </c>
      <c r="V21" s="2">
        <v>1625</v>
      </c>
      <c r="W21" s="2">
        <v>0</v>
      </c>
      <c r="X21" s="11">
        <v>1775</v>
      </c>
      <c r="Y21" s="2" t="s">
        <v>342</v>
      </c>
      <c r="Z21" s="2" t="s">
        <v>335</v>
      </c>
      <c r="AA21" s="2" t="s">
        <v>41</v>
      </c>
      <c r="AB21" s="2" t="s">
        <v>42</v>
      </c>
      <c r="AC21" s="2" t="s">
        <v>43</v>
      </c>
      <c r="AD21" s="2"/>
      <c r="AE21" s="4"/>
    </row>
    <row r="22" spans="1:31" hidden="1" x14ac:dyDescent="0.25">
      <c r="A22" s="2">
        <v>2016</v>
      </c>
      <c r="B22" s="2">
        <v>450</v>
      </c>
      <c r="C22" s="2" t="s">
        <v>2098</v>
      </c>
      <c r="D22" s="2" t="s">
        <v>2099</v>
      </c>
      <c r="E22" s="2" t="s">
        <v>2100</v>
      </c>
      <c r="F22" s="2" t="s">
        <v>1610</v>
      </c>
      <c r="G22" s="2" t="s">
        <v>1968</v>
      </c>
      <c r="H22" s="2"/>
      <c r="I22" s="2" t="s">
        <v>393</v>
      </c>
      <c r="J22" s="2" t="s">
        <v>111</v>
      </c>
      <c r="K22" s="2" t="s">
        <v>2134</v>
      </c>
      <c r="L22" s="2" t="s">
        <v>4636</v>
      </c>
      <c r="M22" s="3">
        <v>42706</v>
      </c>
      <c r="N22" s="2" t="s">
        <v>2102</v>
      </c>
      <c r="O22" s="2" t="s">
        <v>3496</v>
      </c>
      <c r="P22" s="2" t="s">
        <v>1999</v>
      </c>
      <c r="Q22" s="2" t="s">
        <v>3859</v>
      </c>
      <c r="R22" s="2" t="s">
        <v>3846</v>
      </c>
      <c r="S22" s="2" t="s">
        <v>3862</v>
      </c>
      <c r="T22" s="2" t="s">
        <v>4642</v>
      </c>
      <c r="U22" s="2">
        <v>8.9999999999999998E-4</v>
      </c>
      <c r="V22" s="2">
        <v>1629</v>
      </c>
      <c r="W22" s="2">
        <v>8.9999999999999998E-4</v>
      </c>
      <c r="X22" s="11">
        <v>1775</v>
      </c>
      <c r="Y22" s="2" t="s">
        <v>342</v>
      </c>
      <c r="Z22" s="2" t="s">
        <v>335</v>
      </c>
      <c r="AA22" s="2" t="s">
        <v>3332</v>
      </c>
      <c r="AB22" s="2" t="s">
        <v>43</v>
      </c>
      <c r="AC22" s="2" t="s">
        <v>42</v>
      </c>
      <c r="AD22" s="2"/>
      <c r="AE22" s="4"/>
    </row>
    <row r="23" spans="1:31" hidden="1" x14ac:dyDescent="0.25">
      <c r="A23" s="2">
        <v>2014</v>
      </c>
      <c r="B23" s="2">
        <v>1762</v>
      </c>
      <c r="C23" s="2" t="s">
        <v>1943</v>
      </c>
      <c r="D23" s="2" t="s">
        <v>1944</v>
      </c>
      <c r="E23" s="2" t="s">
        <v>1945</v>
      </c>
      <c r="F23" s="2" t="s">
        <v>486</v>
      </c>
      <c r="G23" s="2" t="s">
        <v>487</v>
      </c>
      <c r="H23" s="2"/>
      <c r="I23" s="2" t="s">
        <v>488</v>
      </c>
      <c r="J23" s="2" t="s">
        <v>293</v>
      </c>
      <c r="K23" s="2" t="s">
        <v>1956</v>
      </c>
      <c r="L23" s="2" t="s">
        <v>4636</v>
      </c>
      <c r="M23" s="3">
        <v>41992</v>
      </c>
      <c r="N23" s="2" t="s">
        <v>2390</v>
      </c>
      <c r="O23" s="2" t="s">
        <v>2310</v>
      </c>
      <c r="P23" s="2" t="s">
        <v>1948</v>
      </c>
      <c r="Q23" s="2" t="s">
        <v>2919</v>
      </c>
      <c r="R23" s="2" t="s">
        <v>2391</v>
      </c>
      <c r="S23" s="2" t="s">
        <v>2960</v>
      </c>
      <c r="T23" s="2" t="s">
        <v>4642</v>
      </c>
      <c r="U23" s="2">
        <v>1E-3</v>
      </c>
      <c r="V23" s="2">
        <v>4378</v>
      </c>
      <c r="W23" s="2">
        <v>1E-3</v>
      </c>
      <c r="X23" s="2">
        <v>4735</v>
      </c>
      <c r="Y23" s="2" t="s">
        <v>342</v>
      </c>
      <c r="Z23" s="2" t="s">
        <v>335</v>
      </c>
      <c r="AA23" s="2" t="s">
        <v>41</v>
      </c>
      <c r="AB23" s="2" t="s">
        <v>42</v>
      </c>
      <c r="AC23" s="2" t="s">
        <v>43</v>
      </c>
      <c r="AD23" s="2"/>
      <c r="AE23" s="4"/>
    </row>
    <row r="24" spans="1:31" x14ac:dyDescent="0.25">
      <c r="A24" s="2">
        <v>2014</v>
      </c>
      <c r="B24" s="2">
        <v>1766</v>
      </c>
      <c r="C24" s="2" t="s">
        <v>2366</v>
      </c>
      <c r="D24" s="2" t="s">
        <v>2367</v>
      </c>
      <c r="E24" s="2" t="s">
        <v>2368</v>
      </c>
      <c r="F24" s="2" t="s">
        <v>2324</v>
      </c>
      <c r="G24" s="2" t="s">
        <v>687</v>
      </c>
      <c r="H24" s="2"/>
      <c r="I24" s="2" t="s">
        <v>488</v>
      </c>
      <c r="J24" s="2" t="s">
        <v>203</v>
      </c>
      <c r="K24" s="2" t="s">
        <v>1898</v>
      </c>
      <c r="L24" s="2" t="s">
        <v>4635</v>
      </c>
      <c r="M24" s="3">
        <v>41737</v>
      </c>
      <c r="N24" s="2" t="s">
        <v>2535</v>
      </c>
      <c r="O24" s="2" t="s">
        <v>1892</v>
      </c>
      <c r="P24" s="2" t="s">
        <v>2357</v>
      </c>
      <c r="Q24" s="2" t="s">
        <v>2562</v>
      </c>
      <c r="R24" s="2" t="s">
        <v>2536</v>
      </c>
      <c r="S24" s="2" t="s">
        <v>2960</v>
      </c>
      <c r="T24" s="2" t="s">
        <v>4642</v>
      </c>
      <c r="U24" s="2">
        <v>1E-3</v>
      </c>
      <c r="V24" s="2">
        <v>1782</v>
      </c>
      <c r="W24" s="2">
        <v>1E-3</v>
      </c>
      <c r="X24" s="2">
        <v>1980</v>
      </c>
      <c r="Y24" s="2" t="s">
        <v>342</v>
      </c>
      <c r="Z24" s="2" t="s">
        <v>335</v>
      </c>
      <c r="AA24" s="2" t="s">
        <v>41</v>
      </c>
      <c r="AB24" s="2" t="s">
        <v>42</v>
      </c>
      <c r="AC24" s="2" t="s">
        <v>43</v>
      </c>
      <c r="AD24" s="2"/>
      <c r="AE24" s="4"/>
    </row>
    <row r="25" spans="1:31" x14ac:dyDescent="0.25">
      <c r="A25" s="2">
        <v>2014</v>
      </c>
      <c r="B25" s="2">
        <v>1767</v>
      </c>
      <c r="C25" s="2" t="s">
        <v>2366</v>
      </c>
      <c r="D25" s="2" t="s">
        <v>2367</v>
      </c>
      <c r="E25" s="2" t="s">
        <v>2368</v>
      </c>
      <c r="F25" s="2" t="s">
        <v>2324</v>
      </c>
      <c r="G25" s="2" t="s">
        <v>687</v>
      </c>
      <c r="H25" s="2"/>
      <c r="I25" s="2" t="s">
        <v>488</v>
      </c>
      <c r="J25" s="2" t="s">
        <v>206</v>
      </c>
      <c r="K25" s="2" t="s">
        <v>1906</v>
      </c>
      <c r="L25" s="2" t="s">
        <v>4635</v>
      </c>
      <c r="M25" s="3">
        <v>41737</v>
      </c>
      <c r="N25" s="2" t="s">
        <v>2553</v>
      </c>
      <c r="O25" s="2" t="s">
        <v>1892</v>
      </c>
      <c r="P25" s="2" t="s">
        <v>2357</v>
      </c>
      <c r="Q25" s="2" t="s">
        <v>2965</v>
      </c>
      <c r="R25" s="2" t="s">
        <v>2966</v>
      </c>
      <c r="S25" s="2" t="s">
        <v>2960</v>
      </c>
      <c r="T25" s="2" t="s">
        <v>4642</v>
      </c>
      <c r="U25" s="2">
        <v>1E-3</v>
      </c>
      <c r="V25" s="2">
        <v>1868</v>
      </c>
      <c r="W25" s="2">
        <v>1E-3</v>
      </c>
      <c r="X25" s="2">
        <v>1980</v>
      </c>
      <c r="Y25" s="2" t="s">
        <v>342</v>
      </c>
      <c r="Z25" s="2" t="s">
        <v>335</v>
      </c>
      <c r="AA25" s="2" t="s">
        <v>41</v>
      </c>
      <c r="AB25" s="2" t="s">
        <v>42</v>
      </c>
      <c r="AC25" s="2" t="s">
        <v>43</v>
      </c>
      <c r="AD25" s="2"/>
      <c r="AE25" s="4"/>
    </row>
    <row r="26" spans="1:31" x14ac:dyDescent="0.25">
      <c r="A26" s="2">
        <v>2014</v>
      </c>
      <c r="B26" s="2">
        <v>1770</v>
      </c>
      <c r="C26" s="2" t="s">
        <v>2366</v>
      </c>
      <c r="D26" s="2" t="s">
        <v>2367</v>
      </c>
      <c r="E26" s="2" t="s">
        <v>2368</v>
      </c>
      <c r="F26" s="2" t="s">
        <v>2324</v>
      </c>
      <c r="G26" s="2" t="s">
        <v>687</v>
      </c>
      <c r="H26" s="2"/>
      <c r="I26" s="2" t="s">
        <v>488</v>
      </c>
      <c r="J26" s="2" t="s">
        <v>289</v>
      </c>
      <c r="K26" s="2" t="s">
        <v>1940</v>
      </c>
      <c r="L26" s="2" t="s">
        <v>4635</v>
      </c>
      <c r="M26" s="3">
        <v>41737</v>
      </c>
      <c r="N26" s="2" t="s">
        <v>2399</v>
      </c>
      <c r="O26" s="2" t="s">
        <v>1892</v>
      </c>
      <c r="P26" s="2" t="s">
        <v>2357</v>
      </c>
      <c r="Q26" s="2" t="s">
        <v>2562</v>
      </c>
      <c r="R26" s="2" t="s">
        <v>2400</v>
      </c>
      <c r="S26" s="2" t="s">
        <v>2960</v>
      </c>
      <c r="T26" s="2" t="s">
        <v>4642</v>
      </c>
      <c r="U26" s="2">
        <v>1E-3</v>
      </c>
      <c r="V26" s="2">
        <v>1840</v>
      </c>
      <c r="W26" s="2">
        <v>1E-3</v>
      </c>
      <c r="X26" s="2">
        <v>1980</v>
      </c>
      <c r="Y26" s="2" t="s">
        <v>342</v>
      </c>
      <c r="Z26" s="2" t="s">
        <v>335</v>
      </c>
      <c r="AA26" s="2" t="s">
        <v>41</v>
      </c>
      <c r="AB26" s="2" t="s">
        <v>42</v>
      </c>
      <c r="AC26" s="2" t="s">
        <v>43</v>
      </c>
      <c r="AD26" s="2"/>
      <c r="AE26" s="4"/>
    </row>
    <row r="27" spans="1:31" x14ac:dyDescent="0.25">
      <c r="A27" s="2">
        <v>2016</v>
      </c>
      <c r="B27" s="2">
        <v>1704</v>
      </c>
      <c r="C27" s="2" t="s">
        <v>3782</v>
      </c>
      <c r="D27" s="2" t="s">
        <v>3783</v>
      </c>
      <c r="E27" s="2" t="s">
        <v>3784</v>
      </c>
      <c r="F27" s="2" t="s">
        <v>2648</v>
      </c>
      <c r="G27" s="2" t="s">
        <v>2649</v>
      </c>
      <c r="H27" s="2"/>
      <c r="I27" s="2" t="s">
        <v>815</v>
      </c>
      <c r="J27" s="2" t="s">
        <v>111</v>
      </c>
      <c r="K27" s="2" t="s">
        <v>3785</v>
      </c>
      <c r="L27" s="2" t="s">
        <v>4635</v>
      </c>
      <c r="M27" s="3">
        <v>42397</v>
      </c>
      <c r="N27" s="2" t="s">
        <v>3786</v>
      </c>
      <c r="O27" s="2" t="s">
        <v>3787</v>
      </c>
      <c r="P27" s="2" t="s">
        <v>35</v>
      </c>
      <c r="Q27" s="2" t="s">
        <v>3451</v>
      </c>
      <c r="R27" s="2" t="s">
        <v>3812</v>
      </c>
      <c r="S27" s="2" t="s">
        <v>2563</v>
      </c>
      <c r="T27" s="2" t="s">
        <v>4642</v>
      </c>
      <c r="U27" s="2">
        <v>2E-3</v>
      </c>
      <c r="V27" s="2">
        <v>1606</v>
      </c>
      <c r="W27" s="2">
        <v>2E-3</v>
      </c>
      <c r="X27" s="11">
        <v>1680</v>
      </c>
      <c r="Y27" s="2" t="s">
        <v>861</v>
      </c>
      <c r="Z27" s="2" t="s">
        <v>335</v>
      </c>
      <c r="AA27" s="2" t="s">
        <v>3332</v>
      </c>
      <c r="AB27" s="2" t="s">
        <v>43</v>
      </c>
      <c r="AC27" s="2" t="s">
        <v>42</v>
      </c>
      <c r="AD27" s="2"/>
      <c r="AE27" s="4"/>
    </row>
    <row r="28" spans="1:31" x14ac:dyDescent="0.25">
      <c r="A28" s="2">
        <v>2016</v>
      </c>
      <c r="B28" s="2">
        <v>1709</v>
      </c>
      <c r="C28" s="2" t="s">
        <v>3782</v>
      </c>
      <c r="D28" s="2" t="s">
        <v>3783</v>
      </c>
      <c r="E28" s="2" t="s">
        <v>3784</v>
      </c>
      <c r="F28" s="2" t="s">
        <v>2648</v>
      </c>
      <c r="G28" s="2" t="s">
        <v>2649</v>
      </c>
      <c r="H28" s="2"/>
      <c r="I28" s="2" t="s">
        <v>815</v>
      </c>
      <c r="J28" s="2" t="s">
        <v>206</v>
      </c>
      <c r="K28" s="2" t="s">
        <v>3785</v>
      </c>
      <c r="L28" s="2" t="s">
        <v>4635</v>
      </c>
      <c r="M28" s="3">
        <v>42397</v>
      </c>
      <c r="N28" s="2" t="s">
        <v>3786</v>
      </c>
      <c r="O28" s="2" t="s">
        <v>3787</v>
      </c>
      <c r="P28" s="2" t="s">
        <v>35</v>
      </c>
      <c r="Q28" s="2" t="s">
        <v>3451</v>
      </c>
      <c r="R28" s="2" t="s">
        <v>3788</v>
      </c>
      <c r="S28" s="2" t="s">
        <v>2563</v>
      </c>
      <c r="T28" s="2" t="s">
        <v>4642</v>
      </c>
      <c r="U28" s="2">
        <v>2E-3</v>
      </c>
      <c r="V28" s="2">
        <v>1628</v>
      </c>
      <c r="W28" s="2">
        <v>2E-3</v>
      </c>
      <c r="X28" s="11">
        <v>1680</v>
      </c>
      <c r="Y28" s="2" t="s">
        <v>861</v>
      </c>
      <c r="Z28" s="2" t="s">
        <v>335</v>
      </c>
      <c r="AA28" s="2" t="s">
        <v>3332</v>
      </c>
      <c r="AB28" s="2" t="s">
        <v>43</v>
      </c>
      <c r="AC28" s="2" t="s">
        <v>42</v>
      </c>
      <c r="AD28" s="2"/>
      <c r="AE28" s="4"/>
    </row>
    <row r="29" spans="1:31" hidden="1" x14ac:dyDescent="0.25">
      <c r="A29" s="2">
        <v>2015</v>
      </c>
      <c r="B29" s="2">
        <v>457</v>
      </c>
      <c r="C29" s="2" t="s">
        <v>3353</v>
      </c>
      <c r="D29" s="2" t="s">
        <v>3354</v>
      </c>
      <c r="E29" s="2" t="s">
        <v>3355</v>
      </c>
      <c r="F29" s="2" t="s">
        <v>2648</v>
      </c>
      <c r="G29" s="2" t="s">
        <v>2649</v>
      </c>
      <c r="H29" s="2"/>
      <c r="I29" s="2" t="s">
        <v>815</v>
      </c>
      <c r="J29" s="2" t="s">
        <v>206</v>
      </c>
      <c r="K29" s="2" t="s">
        <v>2238</v>
      </c>
      <c r="L29" s="2"/>
      <c r="M29" s="3">
        <v>42142</v>
      </c>
      <c r="N29" s="2" t="s">
        <v>3365</v>
      </c>
      <c r="O29" s="2" t="s">
        <v>3366</v>
      </c>
      <c r="P29" s="2" t="s">
        <v>3367</v>
      </c>
      <c r="Q29" s="2" t="s">
        <v>3451</v>
      </c>
      <c r="R29" s="2" t="s">
        <v>3441</v>
      </c>
      <c r="S29" s="2" t="s">
        <v>3527</v>
      </c>
      <c r="T29" s="2" t="s">
        <v>4642</v>
      </c>
      <c r="U29" s="2">
        <v>2.5999999999999999E-3</v>
      </c>
      <c r="V29" s="2">
        <v>4761</v>
      </c>
      <c r="W29" s="2">
        <v>2.5999999999999999E-3</v>
      </c>
      <c r="X29" s="2"/>
      <c r="Y29" s="2" t="s">
        <v>2180</v>
      </c>
      <c r="Z29" s="2" t="s">
        <v>335</v>
      </c>
      <c r="AA29" s="2" t="s">
        <v>3332</v>
      </c>
      <c r="AB29" s="2" t="s">
        <v>42</v>
      </c>
      <c r="AC29" s="2" t="s">
        <v>43</v>
      </c>
      <c r="AD29" s="2"/>
      <c r="AE29" s="4"/>
    </row>
    <row r="30" spans="1:31" hidden="1" x14ac:dyDescent="0.25">
      <c r="A30" s="2">
        <v>2014</v>
      </c>
      <c r="B30" s="2">
        <v>2015</v>
      </c>
      <c r="C30" s="2" t="s">
        <v>2171</v>
      </c>
      <c r="D30" s="2" t="s">
        <v>2172</v>
      </c>
      <c r="E30" s="2" t="s">
        <v>2173</v>
      </c>
      <c r="F30" s="2" t="s">
        <v>1062</v>
      </c>
      <c r="G30" s="2" t="s">
        <v>1063</v>
      </c>
      <c r="H30" s="2"/>
      <c r="I30" s="2" t="s">
        <v>153</v>
      </c>
      <c r="J30" s="2" t="s">
        <v>203</v>
      </c>
      <c r="K30" s="2" t="s">
        <v>2174</v>
      </c>
      <c r="L30" s="2"/>
      <c r="M30" s="3">
        <v>41981</v>
      </c>
      <c r="N30" s="2" t="s">
        <v>2175</v>
      </c>
      <c r="O30" s="2" t="s">
        <v>2176</v>
      </c>
      <c r="P30" s="2" t="s">
        <v>2177</v>
      </c>
      <c r="Q30" s="2" t="s">
        <v>748</v>
      </c>
      <c r="R30" s="2" t="s">
        <v>2688</v>
      </c>
      <c r="S30" s="2" t="s">
        <v>438</v>
      </c>
      <c r="T30" s="2" t="s">
        <v>4641</v>
      </c>
      <c r="U30" s="2">
        <v>0.01</v>
      </c>
      <c r="V30" s="2">
        <v>1590</v>
      </c>
      <c r="W30" s="2">
        <f>U30*454/V30</f>
        <v>2.8553459119496855E-3</v>
      </c>
      <c r="X30" s="2">
        <v>1680</v>
      </c>
      <c r="Y30" s="2" t="s">
        <v>2180</v>
      </c>
      <c r="Z30" s="2" t="s">
        <v>335</v>
      </c>
      <c r="AA30" s="2" t="s">
        <v>41</v>
      </c>
      <c r="AB30" s="2" t="s">
        <v>42</v>
      </c>
      <c r="AC30" s="2" t="s">
        <v>43</v>
      </c>
      <c r="AD30" s="2"/>
      <c r="AE30" s="4"/>
    </row>
    <row r="31" spans="1:31" hidden="1" x14ac:dyDescent="0.25">
      <c r="A31" s="2">
        <v>2014</v>
      </c>
      <c r="B31" s="2">
        <v>2030</v>
      </c>
      <c r="C31" s="2" t="s">
        <v>2171</v>
      </c>
      <c r="D31" s="2" t="s">
        <v>2172</v>
      </c>
      <c r="E31" s="2" t="s">
        <v>2173</v>
      </c>
      <c r="F31" s="2" t="s">
        <v>1062</v>
      </c>
      <c r="G31" s="2" t="s">
        <v>1063</v>
      </c>
      <c r="H31" s="2"/>
      <c r="I31" s="2" t="s">
        <v>153</v>
      </c>
      <c r="J31" s="2" t="s">
        <v>203</v>
      </c>
      <c r="K31" s="2" t="s">
        <v>2174</v>
      </c>
      <c r="L31" s="2"/>
      <c r="M31" s="3">
        <v>41983</v>
      </c>
      <c r="N31" s="2" t="s">
        <v>2175</v>
      </c>
      <c r="O31" s="2" t="s">
        <v>2176</v>
      </c>
      <c r="P31" s="2" t="s">
        <v>2177</v>
      </c>
      <c r="Q31" s="2" t="s">
        <v>748</v>
      </c>
      <c r="R31" s="2" t="s">
        <v>2688</v>
      </c>
      <c r="S31" s="2" t="s">
        <v>438</v>
      </c>
      <c r="T31" s="2" t="s">
        <v>4641</v>
      </c>
      <c r="U31" s="2">
        <v>0.01</v>
      </c>
      <c r="V31" s="2">
        <v>1590</v>
      </c>
      <c r="W31" s="2">
        <f>U31*454/V31</f>
        <v>2.8553459119496855E-3</v>
      </c>
      <c r="X31" s="2">
        <v>1680</v>
      </c>
      <c r="Y31" s="2" t="s">
        <v>2180</v>
      </c>
      <c r="Z31" s="2" t="s">
        <v>335</v>
      </c>
      <c r="AA31" s="2" t="s">
        <v>41</v>
      </c>
      <c r="AB31" s="2" t="s">
        <v>42</v>
      </c>
      <c r="AC31" s="2" t="s">
        <v>43</v>
      </c>
      <c r="AD31" s="2"/>
      <c r="AE31" s="4"/>
    </row>
    <row r="32" spans="1:31" hidden="1" x14ac:dyDescent="0.25">
      <c r="A32" s="2">
        <v>2014</v>
      </c>
      <c r="B32" s="2">
        <v>2046</v>
      </c>
      <c r="C32" s="2" t="s">
        <v>2171</v>
      </c>
      <c r="D32" s="2" t="s">
        <v>2172</v>
      </c>
      <c r="E32" s="2" t="s">
        <v>2173</v>
      </c>
      <c r="F32" s="2" t="s">
        <v>1062</v>
      </c>
      <c r="G32" s="2" t="s">
        <v>1063</v>
      </c>
      <c r="H32" s="2"/>
      <c r="I32" s="2" t="s">
        <v>153</v>
      </c>
      <c r="J32" s="2" t="s">
        <v>203</v>
      </c>
      <c r="K32" s="2" t="s">
        <v>2174</v>
      </c>
      <c r="L32" s="2"/>
      <c r="M32" s="3">
        <v>41984</v>
      </c>
      <c r="N32" s="2" t="s">
        <v>2175</v>
      </c>
      <c r="O32" s="2" t="s">
        <v>2176</v>
      </c>
      <c r="P32" s="2" t="s">
        <v>2177</v>
      </c>
      <c r="Q32" s="2" t="s">
        <v>748</v>
      </c>
      <c r="R32" s="2" t="s">
        <v>2688</v>
      </c>
      <c r="S32" s="2" t="s">
        <v>438</v>
      </c>
      <c r="T32" s="2" t="s">
        <v>4641</v>
      </c>
      <c r="U32" s="2">
        <v>0.01</v>
      </c>
      <c r="V32" s="2">
        <v>1590</v>
      </c>
      <c r="W32" s="2">
        <f>U32*454/V32</f>
        <v>2.8553459119496855E-3</v>
      </c>
      <c r="X32" s="2">
        <v>1680</v>
      </c>
      <c r="Y32" s="2" t="s">
        <v>2180</v>
      </c>
      <c r="Z32" s="2" t="s">
        <v>335</v>
      </c>
      <c r="AA32" s="2" t="s">
        <v>41</v>
      </c>
      <c r="AB32" s="2" t="s">
        <v>42</v>
      </c>
      <c r="AC32" s="2" t="s">
        <v>43</v>
      </c>
      <c r="AD32" s="2"/>
      <c r="AE32" s="4"/>
    </row>
    <row r="33" spans="1:31" hidden="1" x14ac:dyDescent="0.25">
      <c r="A33" s="2">
        <v>2014</v>
      </c>
      <c r="B33" s="2">
        <v>2096</v>
      </c>
      <c r="C33" s="2" t="s">
        <v>2567</v>
      </c>
      <c r="D33" s="2" t="s">
        <v>2568</v>
      </c>
      <c r="E33" s="2" t="s">
        <v>2569</v>
      </c>
      <c r="F33" s="2" t="s">
        <v>2570</v>
      </c>
      <c r="G33" s="2" t="s">
        <v>2571</v>
      </c>
      <c r="H33" s="2"/>
      <c r="I33" s="2" t="s">
        <v>815</v>
      </c>
      <c r="J33" s="2" t="s">
        <v>203</v>
      </c>
      <c r="K33" s="2" t="s">
        <v>2572</v>
      </c>
      <c r="L33" s="2"/>
      <c r="M33" s="3">
        <v>41953</v>
      </c>
      <c r="N33" s="2" t="s">
        <v>2684</v>
      </c>
      <c r="O33" s="2" t="s">
        <v>2176</v>
      </c>
      <c r="P33" s="2" t="s">
        <v>2574</v>
      </c>
      <c r="Q33" s="2" t="s">
        <v>748</v>
      </c>
      <c r="R33" s="2" t="s">
        <v>2685</v>
      </c>
      <c r="S33" s="2" t="s">
        <v>438</v>
      </c>
      <c r="T33" s="2" t="s">
        <v>4641</v>
      </c>
      <c r="U33" s="2">
        <v>0.01</v>
      </c>
      <c r="V33" s="2">
        <v>1547</v>
      </c>
      <c r="W33" s="2">
        <f>U33*454/V33</f>
        <v>2.9347123464770523E-3</v>
      </c>
      <c r="X33" s="11">
        <v>1680</v>
      </c>
      <c r="Y33" s="2" t="s">
        <v>344</v>
      </c>
      <c r="Z33" s="2" t="s">
        <v>335</v>
      </c>
      <c r="AA33" s="2" t="s">
        <v>41</v>
      </c>
      <c r="AB33" s="2" t="s">
        <v>42</v>
      </c>
      <c r="AC33" s="2" t="s">
        <v>43</v>
      </c>
      <c r="AD33" s="2" t="s">
        <v>3141</v>
      </c>
      <c r="AE33" s="4"/>
    </row>
    <row r="34" spans="1:31" hidden="1" x14ac:dyDescent="0.25">
      <c r="A34" s="2">
        <v>2014</v>
      </c>
      <c r="B34" s="2">
        <v>2058</v>
      </c>
      <c r="C34" s="2" t="s">
        <v>2733</v>
      </c>
      <c r="D34" s="2" t="s">
        <v>2734</v>
      </c>
      <c r="E34" s="2" t="s">
        <v>2735</v>
      </c>
      <c r="F34" s="2" t="s">
        <v>1062</v>
      </c>
      <c r="G34" s="2" t="s">
        <v>1063</v>
      </c>
      <c r="H34" s="2"/>
      <c r="I34" s="2" t="s">
        <v>153</v>
      </c>
      <c r="J34" s="2" t="s">
        <v>31</v>
      </c>
      <c r="K34" s="2" t="s">
        <v>2530</v>
      </c>
      <c r="L34" s="2"/>
      <c r="M34" s="3">
        <v>41815</v>
      </c>
      <c r="N34" s="2" t="s">
        <v>71</v>
      </c>
      <c r="O34" s="2" t="s">
        <v>2736</v>
      </c>
      <c r="P34" s="2" t="s">
        <v>3119</v>
      </c>
      <c r="Q34" s="2" t="s">
        <v>2024</v>
      </c>
      <c r="R34" s="2" t="s">
        <v>3120</v>
      </c>
      <c r="S34" s="2" t="s">
        <v>3121</v>
      </c>
      <c r="T34" s="2" t="s">
        <v>4642</v>
      </c>
      <c r="U34" s="2">
        <v>3.0000000000000001E-3</v>
      </c>
      <c r="V34" s="2">
        <v>173</v>
      </c>
      <c r="W34" s="2">
        <v>3.0000000000000001E-3</v>
      </c>
      <c r="X34" s="12"/>
      <c r="Y34" s="2" t="s">
        <v>342</v>
      </c>
      <c r="Z34" s="2" t="s">
        <v>335</v>
      </c>
      <c r="AA34" s="2" t="s">
        <v>41</v>
      </c>
      <c r="AB34" s="2" t="s">
        <v>42</v>
      </c>
      <c r="AC34" s="2" t="s">
        <v>43</v>
      </c>
      <c r="AD34" s="2"/>
      <c r="AE34" s="4"/>
    </row>
    <row r="35" spans="1:31" hidden="1" x14ac:dyDescent="0.25">
      <c r="A35" s="2">
        <v>2015</v>
      </c>
      <c r="B35" s="2">
        <v>889</v>
      </c>
      <c r="C35" s="2" t="s">
        <v>3428</v>
      </c>
      <c r="D35" s="2" t="s">
        <v>3429</v>
      </c>
      <c r="E35" s="2" t="s">
        <v>3430</v>
      </c>
      <c r="F35" s="2" t="s">
        <v>2648</v>
      </c>
      <c r="G35" s="2" t="s">
        <v>2649</v>
      </c>
      <c r="H35" s="2"/>
      <c r="I35" s="2" t="s">
        <v>815</v>
      </c>
      <c r="J35" s="2" t="s">
        <v>50</v>
      </c>
      <c r="K35" s="2" t="s">
        <v>3431</v>
      </c>
      <c r="L35" s="2"/>
      <c r="M35" s="3">
        <v>42030</v>
      </c>
      <c r="N35" s="2" t="s">
        <v>3432</v>
      </c>
      <c r="O35" s="2" t="s">
        <v>2176</v>
      </c>
      <c r="P35" s="2" t="s">
        <v>35</v>
      </c>
      <c r="Q35" s="2" t="s">
        <v>2562</v>
      </c>
      <c r="R35" s="2" t="s">
        <v>3454</v>
      </c>
      <c r="S35" s="2" t="s">
        <v>3692</v>
      </c>
      <c r="T35" s="2" t="s">
        <v>4642</v>
      </c>
      <c r="U35" s="2">
        <v>3.0000000000000001E-3</v>
      </c>
      <c r="V35" s="2">
        <v>1400</v>
      </c>
      <c r="W35" s="2">
        <v>3.0000000000000001E-3</v>
      </c>
      <c r="X35" s="11">
        <v>1680</v>
      </c>
      <c r="Y35" s="2" t="s">
        <v>2180</v>
      </c>
      <c r="Z35" s="2" t="s">
        <v>335</v>
      </c>
      <c r="AA35" s="2" t="s">
        <v>3332</v>
      </c>
      <c r="AB35" s="2" t="s">
        <v>42</v>
      </c>
      <c r="AC35" s="2" t="s">
        <v>43</v>
      </c>
      <c r="AD35" s="2"/>
      <c r="AE35" s="4"/>
    </row>
    <row r="36" spans="1:31" x14ac:dyDescent="0.25">
      <c r="A36" s="2">
        <v>2016</v>
      </c>
      <c r="B36" s="2">
        <v>1716</v>
      </c>
      <c r="C36" s="2" t="s">
        <v>3782</v>
      </c>
      <c r="D36" s="2" t="s">
        <v>3783</v>
      </c>
      <c r="E36" s="2" t="s">
        <v>3784</v>
      </c>
      <c r="F36" s="2" t="s">
        <v>2648</v>
      </c>
      <c r="G36" s="2" t="s">
        <v>2649</v>
      </c>
      <c r="H36" s="2"/>
      <c r="I36" s="2" t="s">
        <v>815</v>
      </c>
      <c r="J36" s="2" t="s">
        <v>291</v>
      </c>
      <c r="K36" s="2" t="s">
        <v>3785</v>
      </c>
      <c r="L36" s="2" t="s">
        <v>4635</v>
      </c>
      <c r="M36" s="3">
        <v>42397</v>
      </c>
      <c r="N36" s="2" t="s">
        <v>3786</v>
      </c>
      <c r="O36" s="2" t="s">
        <v>3787</v>
      </c>
      <c r="P36" s="2" t="s">
        <v>35</v>
      </c>
      <c r="Q36" s="2" t="s">
        <v>3451</v>
      </c>
      <c r="R36" s="2" t="s">
        <v>3797</v>
      </c>
      <c r="S36" s="2" t="s">
        <v>3692</v>
      </c>
      <c r="T36" s="2" t="s">
        <v>4642</v>
      </c>
      <c r="U36" s="2">
        <v>3.0000000000000001E-3</v>
      </c>
      <c r="V36" s="2">
        <v>1616</v>
      </c>
      <c r="W36" s="2">
        <v>3.0000000000000001E-3</v>
      </c>
      <c r="X36" s="11">
        <v>1680</v>
      </c>
      <c r="Y36" s="2" t="s">
        <v>861</v>
      </c>
      <c r="Z36" s="2" t="s">
        <v>335</v>
      </c>
      <c r="AA36" s="2" t="s">
        <v>3332</v>
      </c>
      <c r="AB36" s="2" t="s">
        <v>43</v>
      </c>
      <c r="AC36" s="2" t="s">
        <v>42</v>
      </c>
      <c r="AD36" s="2"/>
      <c r="AE36" s="4"/>
    </row>
    <row r="37" spans="1:31" hidden="1" x14ac:dyDescent="0.25">
      <c r="A37" s="2">
        <v>2016</v>
      </c>
      <c r="B37" s="2">
        <v>448</v>
      </c>
      <c r="C37" s="2" t="s">
        <v>2098</v>
      </c>
      <c r="D37" s="2" t="s">
        <v>2099</v>
      </c>
      <c r="E37" s="2" t="s">
        <v>2100</v>
      </c>
      <c r="F37" s="2" t="s">
        <v>1610</v>
      </c>
      <c r="G37" s="2" t="s">
        <v>1968</v>
      </c>
      <c r="H37" s="2"/>
      <c r="I37" s="2" t="s">
        <v>393</v>
      </c>
      <c r="J37" s="2" t="s">
        <v>50</v>
      </c>
      <c r="K37" s="2" t="s">
        <v>2205</v>
      </c>
      <c r="L37" s="2" t="s">
        <v>4636</v>
      </c>
      <c r="M37" s="3">
        <v>42706</v>
      </c>
      <c r="N37" s="2" t="s">
        <v>2102</v>
      </c>
      <c r="O37" s="2" t="s">
        <v>3496</v>
      </c>
      <c r="P37" s="2" t="s">
        <v>1999</v>
      </c>
      <c r="Q37" s="2" t="s">
        <v>3859</v>
      </c>
      <c r="R37" s="2" t="s">
        <v>3843</v>
      </c>
      <c r="S37" s="2" t="s">
        <v>3860</v>
      </c>
      <c r="T37" s="2" t="s">
        <v>4642</v>
      </c>
      <c r="U37" s="2">
        <v>3.0000000000000001E-3</v>
      </c>
      <c r="V37" s="2">
        <v>1703</v>
      </c>
      <c r="W37" s="2">
        <v>3.0000000000000001E-3</v>
      </c>
      <c r="X37" s="11">
        <v>1775</v>
      </c>
      <c r="Y37" s="2" t="s">
        <v>342</v>
      </c>
      <c r="Z37" s="2" t="s">
        <v>335</v>
      </c>
      <c r="AA37" s="2" t="s">
        <v>3332</v>
      </c>
      <c r="AB37" s="2" t="s">
        <v>43</v>
      </c>
      <c r="AC37" s="2" t="s">
        <v>42</v>
      </c>
      <c r="AD37" s="2"/>
      <c r="AE37" s="4"/>
    </row>
    <row r="38" spans="1:31" hidden="1" x14ac:dyDescent="0.25">
      <c r="A38" s="2">
        <v>2016</v>
      </c>
      <c r="B38" s="2">
        <v>1600</v>
      </c>
      <c r="C38" s="2" t="s">
        <v>2171</v>
      </c>
      <c r="D38" s="2" t="s">
        <v>2172</v>
      </c>
      <c r="E38" s="2" t="s">
        <v>2173</v>
      </c>
      <c r="F38" s="2" t="s">
        <v>1062</v>
      </c>
      <c r="G38" s="2" t="s">
        <v>1063</v>
      </c>
      <c r="H38" s="2"/>
      <c r="I38" s="2" t="s">
        <v>153</v>
      </c>
      <c r="J38" s="2" t="s">
        <v>31</v>
      </c>
      <c r="K38" s="2" t="s">
        <v>2174</v>
      </c>
      <c r="L38" s="2"/>
      <c r="M38" s="3">
        <v>42565</v>
      </c>
      <c r="N38" s="2" t="s">
        <v>3840</v>
      </c>
      <c r="O38" s="2" t="s">
        <v>1231</v>
      </c>
      <c r="P38" s="2" t="s">
        <v>35</v>
      </c>
      <c r="Q38" s="2" t="s">
        <v>748</v>
      </c>
      <c r="R38" s="2" t="s">
        <v>4353</v>
      </c>
      <c r="S38" s="2" t="s">
        <v>438</v>
      </c>
      <c r="T38" s="2" t="s">
        <v>4641</v>
      </c>
      <c r="U38" s="2">
        <v>0.01</v>
      </c>
      <c r="V38" s="2">
        <v>1457</v>
      </c>
      <c r="W38" s="2">
        <f>U38*454/V38</f>
        <v>3.1159917638984213E-3</v>
      </c>
      <c r="X38" s="2">
        <v>1680</v>
      </c>
      <c r="Y38" s="2" t="s">
        <v>342</v>
      </c>
      <c r="Z38" s="2" t="s">
        <v>335</v>
      </c>
      <c r="AA38" s="2" t="s">
        <v>3332</v>
      </c>
      <c r="AB38" s="2" t="s">
        <v>43</v>
      </c>
      <c r="AC38" s="2" t="s">
        <v>42</v>
      </c>
      <c r="AD38" s="2"/>
      <c r="AE38" s="4"/>
    </row>
    <row r="39" spans="1:31" hidden="1" x14ac:dyDescent="0.25">
      <c r="A39" s="2">
        <v>2014</v>
      </c>
      <c r="B39" s="2">
        <v>2090</v>
      </c>
      <c r="C39" s="2" t="s">
        <v>2567</v>
      </c>
      <c r="D39" s="2" t="s">
        <v>2568</v>
      </c>
      <c r="E39" s="2" t="s">
        <v>2569</v>
      </c>
      <c r="F39" s="2" t="s">
        <v>2570</v>
      </c>
      <c r="G39" s="2" t="s">
        <v>2571</v>
      </c>
      <c r="H39" s="2"/>
      <c r="I39" s="2" t="s">
        <v>815</v>
      </c>
      <c r="J39" s="2" t="s">
        <v>293</v>
      </c>
      <c r="K39" s="2" t="s">
        <v>2572</v>
      </c>
      <c r="L39" s="2"/>
      <c r="M39" s="3">
        <v>41949</v>
      </c>
      <c r="N39" s="2" t="s">
        <v>2573</v>
      </c>
      <c r="O39" s="2" t="s">
        <v>2176</v>
      </c>
      <c r="P39" s="2" t="s">
        <v>2574</v>
      </c>
      <c r="Q39" s="2" t="s">
        <v>748</v>
      </c>
      <c r="R39" s="2" t="s">
        <v>2683</v>
      </c>
      <c r="S39" s="2" t="s">
        <v>438</v>
      </c>
      <c r="T39" s="2" t="s">
        <v>4641</v>
      </c>
      <c r="U39" s="2">
        <v>0.01</v>
      </c>
      <c r="V39" s="2">
        <v>1221</v>
      </c>
      <c r="W39" s="2">
        <f>U39*454/V39</f>
        <v>3.7182637182637183E-3</v>
      </c>
      <c r="X39" s="11">
        <v>1680</v>
      </c>
      <c r="Y39" s="2" t="s">
        <v>342</v>
      </c>
      <c r="Z39" s="2" t="s">
        <v>335</v>
      </c>
      <c r="AA39" s="2" t="s">
        <v>41</v>
      </c>
      <c r="AB39" s="2" t="s">
        <v>42</v>
      </c>
      <c r="AC39" s="2" t="s">
        <v>43</v>
      </c>
      <c r="AD39" s="2" t="s">
        <v>3138</v>
      </c>
      <c r="AE39" s="4"/>
    </row>
    <row r="40" spans="1:31" x14ac:dyDescent="0.25">
      <c r="A40" s="2">
        <v>2014</v>
      </c>
      <c r="B40" s="2">
        <v>1781</v>
      </c>
      <c r="C40" s="2" t="s">
        <v>2366</v>
      </c>
      <c r="D40" s="2" t="s">
        <v>2367</v>
      </c>
      <c r="E40" s="2" t="s">
        <v>2368</v>
      </c>
      <c r="F40" s="2" t="s">
        <v>2324</v>
      </c>
      <c r="G40" s="2" t="s">
        <v>687</v>
      </c>
      <c r="H40" s="2"/>
      <c r="I40" s="2" t="s">
        <v>488</v>
      </c>
      <c r="J40" s="2" t="s">
        <v>291</v>
      </c>
      <c r="K40" s="2" t="s">
        <v>2369</v>
      </c>
      <c r="L40" s="2" t="s">
        <v>4635</v>
      </c>
      <c r="M40" s="3">
        <v>41738</v>
      </c>
      <c r="N40" s="2" t="s">
        <v>2598</v>
      </c>
      <c r="O40" s="2" t="s">
        <v>1892</v>
      </c>
      <c r="P40" s="2" t="s">
        <v>2357</v>
      </c>
      <c r="Q40" s="2" t="s">
        <v>2562</v>
      </c>
      <c r="R40" s="2" t="s">
        <v>2599</v>
      </c>
      <c r="S40" s="2" t="s">
        <v>2977</v>
      </c>
      <c r="T40" s="2" t="s">
        <v>4642</v>
      </c>
      <c r="U40" s="2">
        <v>4.0000000000000001E-3</v>
      </c>
      <c r="V40" s="2">
        <v>1822</v>
      </c>
      <c r="W40" s="2">
        <v>4.0000000000000001E-3</v>
      </c>
      <c r="X40" s="2">
        <v>1980</v>
      </c>
      <c r="Y40" s="2" t="s">
        <v>342</v>
      </c>
      <c r="Z40" s="2" t="s">
        <v>335</v>
      </c>
      <c r="AA40" s="2" t="s">
        <v>41</v>
      </c>
      <c r="AB40" s="2" t="s">
        <v>42</v>
      </c>
      <c r="AC40" s="2" t="s">
        <v>43</v>
      </c>
      <c r="AD40" s="2"/>
      <c r="AE40" s="4"/>
    </row>
    <row r="41" spans="1:31" x14ac:dyDescent="0.25">
      <c r="A41" s="2">
        <v>2014</v>
      </c>
      <c r="B41" s="2">
        <v>1828</v>
      </c>
      <c r="C41" s="2" t="s">
        <v>2321</v>
      </c>
      <c r="D41" s="2" t="s">
        <v>2322</v>
      </c>
      <c r="E41" s="2" t="s">
        <v>2323</v>
      </c>
      <c r="F41" s="2" t="s">
        <v>2324</v>
      </c>
      <c r="G41" s="2" t="s">
        <v>687</v>
      </c>
      <c r="H41" s="2"/>
      <c r="I41" s="2" t="s">
        <v>488</v>
      </c>
      <c r="J41" s="2" t="s">
        <v>203</v>
      </c>
      <c r="K41" s="2" t="s">
        <v>1898</v>
      </c>
      <c r="L41" s="2" t="s">
        <v>4635</v>
      </c>
      <c r="M41" s="3">
        <v>41988</v>
      </c>
      <c r="N41" s="2" t="s">
        <v>3004</v>
      </c>
      <c r="O41" s="2" t="s">
        <v>1688</v>
      </c>
      <c r="P41" s="2" t="s">
        <v>2357</v>
      </c>
      <c r="Q41" s="2" t="s">
        <v>2919</v>
      </c>
      <c r="R41" s="2" t="s">
        <v>2381</v>
      </c>
      <c r="S41" s="2" t="s">
        <v>2977</v>
      </c>
      <c r="T41" s="2" t="s">
        <v>4642</v>
      </c>
      <c r="U41" s="2">
        <v>4.0000000000000001E-3</v>
      </c>
      <c r="V41" s="2">
        <v>1677</v>
      </c>
      <c r="W41" s="2">
        <v>4.0000000000000001E-3</v>
      </c>
      <c r="X41" s="2">
        <v>1980</v>
      </c>
      <c r="Y41" s="2" t="s">
        <v>342</v>
      </c>
      <c r="Z41" s="2" t="s">
        <v>335</v>
      </c>
      <c r="AA41" s="2" t="s">
        <v>41</v>
      </c>
      <c r="AB41" s="2" t="s">
        <v>42</v>
      </c>
      <c r="AC41" s="2" t="s">
        <v>43</v>
      </c>
      <c r="AD41" s="2"/>
      <c r="AE41" s="4"/>
    </row>
    <row r="42" spans="1:31" x14ac:dyDescent="0.25">
      <c r="A42" s="2">
        <v>2014</v>
      </c>
      <c r="B42" s="2">
        <v>1840</v>
      </c>
      <c r="C42" s="2" t="s">
        <v>2321</v>
      </c>
      <c r="D42" s="2" t="s">
        <v>2322</v>
      </c>
      <c r="E42" s="2" t="s">
        <v>2323</v>
      </c>
      <c r="F42" s="2" t="s">
        <v>2324</v>
      </c>
      <c r="G42" s="2" t="s">
        <v>687</v>
      </c>
      <c r="H42" s="2"/>
      <c r="I42" s="2" t="s">
        <v>488</v>
      </c>
      <c r="J42" s="2" t="s">
        <v>203</v>
      </c>
      <c r="K42" s="2" t="s">
        <v>1898</v>
      </c>
      <c r="L42" s="2" t="s">
        <v>4635</v>
      </c>
      <c r="M42" s="3">
        <v>41989</v>
      </c>
      <c r="N42" s="2" t="s">
        <v>3004</v>
      </c>
      <c r="O42" s="2" t="s">
        <v>1688</v>
      </c>
      <c r="P42" s="2" t="s">
        <v>2357</v>
      </c>
      <c r="Q42" s="2" t="s">
        <v>2919</v>
      </c>
      <c r="R42" s="2" t="s">
        <v>2381</v>
      </c>
      <c r="S42" s="2" t="s">
        <v>2977</v>
      </c>
      <c r="T42" s="2" t="s">
        <v>4642</v>
      </c>
      <c r="U42" s="2">
        <v>4.0000000000000001E-3</v>
      </c>
      <c r="V42" s="2">
        <v>1677</v>
      </c>
      <c r="W42" s="2">
        <v>4.0000000000000001E-3</v>
      </c>
      <c r="X42" s="2">
        <v>1980</v>
      </c>
      <c r="Y42" s="2" t="s">
        <v>342</v>
      </c>
      <c r="Z42" s="2" t="s">
        <v>335</v>
      </c>
      <c r="AA42" s="2" t="s">
        <v>41</v>
      </c>
      <c r="AB42" s="2" t="s">
        <v>42</v>
      </c>
      <c r="AC42" s="2" t="s">
        <v>43</v>
      </c>
      <c r="AD42" s="2"/>
      <c r="AE42" s="4"/>
    </row>
    <row r="43" spans="1:31" hidden="1" x14ac:dyDescent="0.25">
      <c r="A43" s="2">
        <v>2015</v>
      </c>
      <c r="B43" s="2">
        <v>898</v>
      </c>
      <c r="C43" s="2" t="s">
        <v>3428</v>
      </c>
      <c r="D43" s="2" t="s">
        <v>3429</v>
      </c>
      <c r="E43" s="2" t="s">
        <v>3430</v>
      </c>
      <c r="F43" s="2" t="s">
        <v>2648</v>
      </c>
      <c r="G43" s="2" t="s">
        <v>2649</v>
      </c>
      <c r="H43" s="2"/>
      <c r="I43" s="2" t="s">
        <v>815</v>
      </c>
      <c r="J43" s="2" t="s">
        <v>291</v>
      </c>
      <c r="K43" s="2" t="s">
        <v>3431</v>
      </c>
      <c r="L43" s="2"/>
      <c r="M43" s="3">
        <v>42054</v>
      </c>
      <c r="N43" s="2" t="s">
        <v>3554</v>
      </c>
      <c r="O43" s="2" t="s">
        <v>2176</v>
      </c>
      <c r="P43" s="2" t="s">
        <v>2177</v>
      </c>
      <c r="Q43" s="2" t="s">
        <v>2562</v>
      </c>
      <c r="R43" s="2" t="s">
        <v>3555</v>
      </c>
      <c r="S43" s="2" t="s">
        <v>2977</v>
      </c>
      <c r="T43" s="2" t="s">
        <v>4642</v>
      </c>
      <c r="U43" s="2">
        <v>4.0000000000000001E-3</v>
      </c>
      <c r="V43" s="2">
        <v>1512</v>
      </c>
      <c r="W43" s="2">
        <v>4.0000000000000001E-3</v>
      </c>
      <c r="X43" s="11">
        <v>1680</v>
      </c>
      <c r="Y43" s="2" t="s">
        <v>2180</v>
      </c>
      <c r="Z43" s="2" t="s">
        <v>335</v>
      </c>
      <c r="AA43" s="2" t="s">
        <v>3332</v>
      </c>
      <c r="AB43" s="2" t="s">
        <v>42</v>
      </c>
      <c r="AC43" s="2" t="s">
        <v>43</v>
      </c>
      <c r="AD43" s="2"/>
      <c r="AE43" s="4"/>
    </row>
    <row r="44" spans="1:31" hidden="1" x14ac:dyDescent="0.25">
      <c r="A44" s="2">
        <v>2015</v>
      </c>
      <c r="B44" s="2">
        <v>906</v>
      </c>
      <c r="C44" s="2" t="s">
        <v>3428</v>
      </c>
      <c r="D44" s="2" t="s">
        <v>3429</v>
      </c>
      <c r="E44" s="2" t="s">
        <v>3430</v>
      </c>
      <c r="F44" s="2" t="s">
        <v>2648</v>
      </c>
      <c r="G44" s="2" t="s">
        <v>2649</v>
      </c>
      <c r="H44" s="2"/>
      <c r="I44" s="2" t="s">
        <v>815</v>
      </c>
      <c r="J44" s="2" t="s">
        <v>203</v>
      </c>
      <c r="K44" s="2" t="s">
        <v>3431</v>
      </c>
      <c r="L44" s="2"/>
      <c r="M44" s="3">
        <v>42055</v>
      </c>
      <c r="N44" s="2" t="s">
        <v>3529</v>
      </c>
      <c r="O44" s="2" t="s">
        <v>2176</v>
      </c>
      <c r="P44" s="2" t="s">
        <v>2177</v>
      </c>
      <c r="Q44" s="2" t="s">
        <v>2562</v>
      </c>
      <c r="R44" s="2" t="s">
        <v>3530</v>
      </c>
      <c r="S44" s="2" t="s">
        <v>2977</v>
      </c>
      <c r="T44" s="2" t="s">
        <v>4642</v>
      </c>
      <c r="U44" s="2">
        <v>4.0000000000000001E-3</v>
      </c>
      <c r="V44" s="2">
        <v>1510</v>
      </c>
      <c r="W44" s="2">
        <v>4.0000000000000001E-3</v>
      </c>
      <c r="X44" s="11">
        <v>1680</v>
      </c>
      <c r="Y44" s="2" t="s">
        <v>2180</v>
      </c>
      <c r="Z44" s="2" t="s">
        <v>335</v>
      </c>
      <c r="AA44" s="2" t="s">
        <v>3332</v>
      </c>
      <c r="AB44" s="2" t="s">
        <v>42</v>
      </c>
      <c r="AC44" s="2" t="s">
        <v>43</v>
      </c>
      <c r="AD44" s="2"/>
      <c r="AE44" s="4"/>
    </row>
    <row r="45" spans="1:31" hidden="1" x14ac:dyDescent="0.25">
      <c r="A45" s="2">
        <v>2016</v>
      </c>
      <c r="B45" s="2">
        <v>1690</v>
      </c>
      <c r="C45" s="2" t="s">
        <v>3949</v>
      </c>
      <c r="D45" s="2" t="s">
        <v>3950</v>
      </c>
      <c r="E45" s="2" t="s">
        <v>3951</v>
      </c>
      <c r="F45" s="2" t="s">
        <v>3779</v>
      </c>
      <c r="G45" s="2" t="s">
        <v>3952</v>
      </c>
      <c r="H45" s="2"/>
      <c r="I45" s="2" t="s">
        <v>815</v>
      </c>
      <c r="J45" s="2" t="s">
        <v>291</v>
      </c>
      <c r="K45" s="2" t="s">
        <v>3953</v>
      </c>
      <c r="L45" s="2"/>
      <c r="M45" s="3">
        <v>42613</v>
      </c>
      <c r="N45" s="2" t="s">
        <v>3954</v>
      </c>
      <c r="O45" s="2" t="s">
        <v>1231</v>
      </c>
      <c r="P45" s="2" t="s">
        <v>35</v>
      </c>
      <c r="Q45" s="2" t="s">
        <v>2562</v>
      </c>
      <c r="R45" s="2" t="s">
        <v>4145</v>
      </c>
      <c r="S45" s="2" t="s">
        <v>2977</v>
      </c>
      <c r="T45" s="2" t="s">
        <v>4642</v>
      </c>
      <c r="U45" s="2">
        <v>4.0000000000000001E-3</v>
      </c>
      <c r="V45" s="2">
        <v>1330</v>
      </c>
      <c r="W45" s="2">
        <v>4.0000000000000001E-3</v>
      </c>
      <c r="X45" s="11">
        <v>1680</v>
      </c>
      <c r="Y45" s="2" t="s">
        <v>342</v>
      </c>
      <c r="Z45" s="2" t="s">
        <v>335</v>
      </c>
      <c r="AA45" s="2" t="s">
        <v>3332</v>
      </c>
      <c r="AB45" s="2" t="s">
        <v>43</v>
      </c>
      <c r="AC45" s="2" t="s">
        <v>42</v>
      </c>
      <c r="AD45" s="2"/>
      <c r="AE45" s="4"/>
    </row>
    <row r="46" spans="1:31" hidden="1" x14ac:dyDescent="0.25">
      <c r="A46" s="2">
        <v>2016</v>
      </c>
      <c r="B46" s="2">
        <v>1691</v>
      </c>
      <c r="C46" s="2" t="s">
        <v>3949</v>
      </c>
      <c r="D46" s="2" t="s">
        <v>3950</v>
      </c>
      <c r="E46" s="2" t="s">
        <v>3951</v>
      </c>
      <c r="F46" s="2" t="s">
        <v>3779</v>
      </c>
      <c r="G46" s="2" t="s">
        <v>3952</v>
      </c>
      <c r="H46" s="2"/>
      <c r="I46" s="2" t="s">
        <v>815</v>
      </c>
      <c r="J46" s="2" t="s">
        <v>293</v>
      </c>
      <c r="K46" s="2" t="s">
        <v>3953</v>
      </c>
      <c r="L46" s="2"/>
      <c r="M46" s="3">
        <v>42613</v>
      </c>
      <c r="N46" s="2" t="s">
        <v>3954</v>
      </c>
      <c r="O46" s="2" t="s">
        <v>1231</v>
      </c>
      <c r="P46" s="2" t="s">
        <v>35</v>
      </c>
      <c r="Q46" s="2" t="s">
        <v>2562</v>
      </c>
      <c r="R46" s="2" t="s">
        <v>4268</v>
      </c>
      <c r="S46" s="2" t="s">
        <v>2977</v>
      </c>
      <c r="T46" s="2" t="s">
        <v>4642</v>
      </c>
      <c r="U46" s="2">
        <v>4.0000000000000001E-3</v>
      </c>
      <c r="V46" s="2">
        <v>1451</v>
      </c>
      <c r="W46" s="2">
        <v>4.0000000000000001E-3</v>
      </c>
      <c r="X46" s="11">
        <v>1680</v>
      </c>
      <c r="Y46" s="2" t="s">
        <v>342</v>
      </c>
      <c r="Z46" s="2" t="s">
        <v>335</v>
      </c>
      <c r="AA46" s="2" t="s">
        <v>3332</v>
      </c>
      <c r="AB46" s="2" t="s">
        <v>43</v>
      </c>
      <c r="AC46" s="2" t="s">
        <v>42</v>
      </c>
      <c r="AD46" s="2"/>
      <c r="AE46" s="4"/>
    </row>
    <row r="47" spans="1:31" x14ac:dyDescent="0.25">
      <c r="A47" s="2">
        <v>2016</v>
      </c>
      <c r="B47" s="2">
        <v>1696</v>
      </c>
      <c r="C47" s="2" t="s">
        <v>3782</v>
      </c>
      <c r="D47" s="2" t="s">
        <v>3783</v>
      </c>
      <c r="E47" s="2" t="s">
        <v>3784</v>
      </c>
      <c r="F47" s="2" t="s">
        <v>2648</v>
      </c>
      <c r="G47" s="2" t="s">
        <v>2649</v>
      </c>
      <c r="H47" s="2"/>
      <c r="I47" s="2" t="s">
        <v>815</v>
      </c>
      <c r="J47" s="2" t="s">
        <v>50</v>
      </c>
      <c r="K47" s="2" t="s">
        <v>3785</v>
      </c>
      <c r="L47" s="2" t="s">
        <v>4635</v>
      </c>
      <c r="M47" s="3">
        <v>42397</v>
      </c>
      <c r="N47" s="2" t="s">
        <v>3786</v>
      </c>
      <c r="O47" s="2" t="s">
        <v>3787</v>
      </c>
      <c r="P47" s="2" t="s">
        <v>35</v>
      </c>
      <c r="Q47" s="2" t="s">
        <v>3451</v>
      </c>
      <c r="R47" s="2" t="s">
        <v>3788</v>
      </c>
      <c r="S47" s="2" t="s">
        <v>2977</v>
      </c>
      <c r="T47" s="2" t="s">
        <v>4642</v>
      </c>
      <c r="U47" s="2">
        <v>4.0000000000000001E-3</v>
      </c>
      <c r="V47" s="2">
        <v>1628</v>
      </c>
      <c r="W47" s="2">
        <v>4.0000000000000001E-3</v>
      </c>
      <c r="X47" s="11">
        <v>1680</v>
      </c>
      <c r="Y47" s="2" t="s">
        <v>861</v>
      </c>
      <c r="Z47" s="2" t="s">
        <v>335</v>
      </c>
      <c r="AA47" s="2" t="s">
        <v>3332</v>
      </c>
      <c r="AB47" s="2" t="s">
        <v>43</v>
      </c>
      <c r="AC47" s="2" t="s">
        <v>42</v>
      </c>
      <c r="AD47" s="2"/>
      <c r="AE47" s="4"/>
    </row>
    <row r="48" spans="1:31" hidden="1" x14ac:dyDescent="0.25">
      <c r="A48" s="2">
        <v>2016</v>
      </c>
      <c r="B48" s="2">
        <v>1688</v>
      </c>
      <c r="C48" s="2" t="s">
        <v>3949</v>
      </c>
      <c r="D48" s="2" t="s">
        <v>3950</v>
      </c>
      <c r="E48" s="2" t="s">
        <v>3951</v>
      </c>
      <c r="F48" s="2" t="s">
        <v>3779</v>
      </c>
      <c r="G48" s="2" t="s">
        <v>3952</v>
      </c>
      <c r="H48" s="2"/>
      <c r="I48" s="2" t="s">
        <v>815</v>
      </c>
      <c r="J48" s="2" t="s">
        <v>206</v>
      </c>
      <c r="K48" s="2" t="s">
        <v>3953</v>
      </c>
      <c r="L48" s="2"/>
      <c r="M48" s="3">
        <v>42613</v>
      </c>
      <c r="N48" s="2" t="s">
        <v>3954</v>
      </c>
      <c r="O48" s="2" t="s">
        <v>1231</v>
      </c>
      <c r="P48" s="2" t="s">
        <v>35</v>
      </c>
      <c r="Q48" s="2" t="s">
        <v>2562</v>
      </c>
      <c r="R48" s="2" t="s">
        <v>4299</v>
      </c>
      <c r="S48" s="2" t="s">
        <v>4468</v>
      </c>
      <c r="T48" s="2" t="s">
        <v>4642</v>
      </c>
      <c r="U48" s="2">
        <v>5.0000000000000001E-3</v>
      </c>
      <c r="V48" s="2">
        <v>1503</v>
      </c>
      <c r="W48" s="2">
        <v>5.0000000000000001E-3</v>
      </c>
      <c r="X48" s="11">
        <v>1680</v>
      </c>
      <c r="Y48" s="2" t="s">
        <v>342</v>
      </c>
      <c r="Z48" s="2" t="s">
        <v>335</v>
      </c>
      <c r="AA48" s="2" t="s">
        <v>3332</v>
      </c>
      <c r="AB48" s="2" t="s">
        <v>43</v>
      </c>
      <c r="AC48" s="2" t="s">
        <v>42</v>
      </c>
      <c r="AD48" s="2"/>
      <c r="AE48" s="4"/>
    </row>
    <row r="49" spans="1:31" hidden="1" x14ac:dyDescent="0.25">
      <c r="A49" s="2">
        <v>2016</v>
      </c>
      <c r="B49" s="2">
        <v>886</v>
      </c>
      <c r="C49" s="2" t="s">
        <v>2171</v>
      </c>
      <c r="D49" s="2" t="s">
        <v>2172</v>
      </c>
      <c r="E49" s="2" t="s">
        <v>2173</v>
      </c>
      <c r="F49" s="2" t="s">
        <v>1062</v>
      </c>
      <c r="G49" s="2" t="s">
        <v>1063</v>
      </c>
      <c r="H49" s="2"/>
      <c r="I49" s="2" t="s">
        <v>153</v>
      </c>
      <c r="J49" s="2" t="s">
        <v>293</v>
      </c>
      <c r="K49" s="2" t="s">
        <v>2174</v>
      </c>
      <c r="L49" s="2"/>
      <c r="M49" s="3">
        <v>42565</v>
      </c>
      <c r="N49" s="2" t="s">
        <v>3840</v>
      </c>
      <c r="O49" s="2" t="s">
        <v>1231</v>
      </c>
      <c r="P49" s="2" t="s">
        <v>35</v>
      </c>
      <c r="Q49" s="2" t="s">
        <v>748</v>
      </c>
      <c r="R49" s="2" t="s">
        <v>35</v>
      </c>
      <c r="S49" s="2" t="s">
        <v>620</v>
      </c>
      <c r="T49" s="2" t="s">
        <v>4641</v>
      </c>
      <c r="U49" s="2">
        <v>0.02</v>
      </c>
      <c r="V49" s="2">
        <v>1680</v>
      </c>
      <c r="W49" s="2">
        <f t="shared" ref="W49:W62" si="0">U49*454/V49</f>
        <v>5.4047619047619044E-3</v>
      </c>
      <c r="X49" s="2">
        <v>1680</v>
      </c>
      <c r="Y49" s="2" t="s">
        <v>342</v>
      </c>
      <c r="Z49" s="2" t="s">
        <v>335</v>
      </c>
      <c r="AA49" s="2" t="s">
        <v>3332</v>
      </c>
      <c r="AB49" s="2" t="s">
        <v>43</v>
      </c>
      <c r="AC49" s="2" t="s">
        <v>42</v>
      </c>
      <c r="AD49" s="2"/>
      <c r="AE49" s="4"/>
    </row>
    <row r="50" spans="1:31" hidden="1" x14ac:dyDescent="0.25">
      <c r="A50" s="2">
        <v>2014</v>
      </c>
      <c r="B50" s="2">
        <v>2092</v>
      </c>
      <c r="C50" s="2" t="s">
        <v>2567</v>
      </c>
      <c r="D50" s="2" t="s">
        <v>2568</v>
      </c>
      <c r="E50" s="2" t="s">
        <v>2569</v>
      </c>
      <c r="F50" s="2" t="s">
        <v>2570</v>
      </c>
      <c r="G50" s="2" t="s">
        <v>2571</v>
      </c>
      <c r="H50" s="2"/>
      <c r="I50" s="2" t="s">
        <v>815</v>
      </c>
      <c r="J50" s="2" t="s">
        <v>340</v>
      </c>
      <c r="K50" s="2" t="s">
        <v>2572</v>
      </c>
      <c r="L50" s="2"/>
      <c r="M50" s="3">
        <v>41949</v>
      </c>
      <c r="N50" s="2" t="s">
        <v>2573</v>
      </c>
      <c r="O50" s="2" t="s">
        <v>2176</v>
      </c>
      <c r="P50" s="2" t="s">
        <v>2574</v>
      </c>
      <c r="Q50" s="2" t="s">
        <v>748</v>
      </c>
      <c r="R50" s="2" t="s">
        <v>2682</v>
      </c>
      <c r="S50" s="2" t="s">
        <v>620</v>
      </c>
      <c r="T50" s="2" t="s">
        <v>4641</v>
      </c>
      <c r="U50" s="2">
        <v>0.02</v>
      </c>
      <c r="V50" s="2">
        <v>1585</v>
      </c>
      <c r="W50" s="2">
        <f t="shared" si="0"/>
        <v>5.728706624605678E-3</v>
      </c>
      <c r="X50" s="11">
        <v>1680</v>
      </c>
      <c r="Y50" s="2" t="s">
        <v>342</v>
      </c>
      <c r="Z50" s="2" t="s">
        <v>335</v>
      </c>
      <c r="AA50" s="2" t="s">
        <v>41</v>
      </c>
      <c r="AB50" s="2" t="s">
        <v>42</v>
      </c>
      <c r="AC50" s="2" t="s">
        <v>43</v>
      </c>
      <c r="AD50" s="2" t="s">
        <v>3138</v>
      </c>
      <c r="AE50" s="4"/>
    </row>
    <row r="51" spans="1:31" hidden="1" x14ac:dyDescent="0.25">
      <c r="A51" s="2">
        <v>2014</v>
      </c>
      <c r="B51" s="2">
        <v>2098</v>
      </c>
      <c r="C51" s="2" t="s">
        <v>2567</v>
      </c>
      <c r="D51" s="2" t="s">
        <v>2568</v>
      </c>
      <c r="E51" s="2" t="s">
        <v>2569</v>
      </c>
      <c r="F51" s="2" t="s">
        <v>2570</v>
      </c>
      <c r="G51" s="2" t="s">
        <v>2571</v>
      </c>
      <c r="H51" s="2"/>
      <c r="I51" s="2" t="s">
        <v>815</v>
      </c>
      <c r="J51" s="2" t="s">
        <v>31</v>
      </c>
      <c r="K51" s="2" t="s">
        <v>2572</v>
      </c>
      <c r="L51" s="2"/>
      <c r="M51" s="3">
        <v>41955</v>
      </c>
      <c r="N51" s="2" t="s">
        <v>2701</v>
      </c>
      <c r="O51" s="2" t="s">
        <v>2176</v>
      </c>
      <c r="P51" s="2" t="s">
        <v>2574</v>
      </c>
      <c r="Q51" s="2" t="s">
        <v>748</v>
      </c>
      <c r="R51" s="2" t="s">
        <v>2702</v>
      </c>
      <c r="S51" s="2" t="s">
        <v>620</v>
      </c>
      <c r="T51" s="2" t="s">
        <v>4641</v>
      </c>
      <c r="U51" s="2">
        <v>0.02</v>
      </c>
      <c r="V51" s="2">
        <v>1575</v>
      </c>
      <c r="W51" s="2">
        <f t="shared" si="0"/>
        <v>5.7650793650793654E-3</v>
      </c>
      <c r="X51" s="11">
        <v>1680</v>
      </c>
      <c r="Y51" s="2" t="s">
        <v>342</v>
      </c>
      <c r="Z51" s="2" t="s">
        <v>335</v>
      </c>
      <c r="AA51" s="2" t="s">
        <v>41</v>
      </c>
      <c r="AB51" s="2" t="s">
        <v>42</v>
      </c>
      <c r="AC51" s="2" t="s">
        <v>43</v>
      </c>
      <c r="AD51" s="2" t="s">
        <v>3142</v>
      </c>
      <c r="AE51" s="4"/>
    </row>
    <row r="52" spans="1:31" hidden="1" x14ac:dyDescent="0.25">
      <c r="A52" s="2">
        <v>2014</v>
      </c>
      <c r="B52" s="2">
        <v>2104</v>
      </c>
      <c r="C52" s="2" t="s">
        <v>2567</v>
      </c>
      <c r="D52" s="2" t="s">
        <v>2568</v>
      </c>
      <c r="E52" s="2" t="s">
        <v>2569</v>
      </c>
      <c r="F52" s="2" t="s">
        <v>2570</v>
      </c>
      <c r="G52" s="2" t="s">
        <v>2571</v>
      </c>
      <c r="H52" s="2"/>
      <c r="I52" s="2" t="s">
        <v>815</v>
      </c>
      <c r="J52" s="2" t="s">
        <v>31</v>
      </c>
      <c r="K52" s="2" t="s">
        <v>2572</v>
      </c>
      <c r="L52" s="2"/>
      <c r="M52" s="3">
        <v>41956</v>
      </c>
      <c r="N52" s="2" t="s">
        <v>2701</v>
      </c>
      <c r="O52" s="2" t="s">
        <v>2176</v>
      </c>
      <c r="P52" s="2" t="s">
        <v>2574</v>
      </c>
      <c r="Q52" s="2" t="s">
        <v>748</v>
      </c>
      <c r="R52" s="2" t="s">
        <v>2702</v>
      </c>
      <c r="S52" s="2" t="s">
        <v>620</v>
      </c>
      <c r="T52" s="2" t="s">
        <v>4641</v>
      </c>
      <c r="U52" s="2">
        <v>0.02</v>
      </c>
      <c r="V52" s="2">
        <v>1575</v>
      </c>
      <c r="W52" s="2">
        <f t="shared" si="0"/>
        <v>5.7650793650793654E-3</v>
      </c>
      <c r="X52" s="11">
        <v>1680</v>
      </c>
      <c r="Y52" s="2" t="s">
        <v>342</v>
      </c>
      <c r="Z52" s="2" t="s">
        <v>335</v>
      </c>
      <c r="AA52" s="2" t="s">
        <v>41</v>
      </c>
      <c r="AB52" s="2" t="s">
        <v>42</v>
      </c>
      <c r="AC52" s="2" t="s">
        <v>43</v>
      </c>
      <c r="AD52" s="2" t="s">
        <v>3142</v>
      </c>
      <c r="AE52" s="4"/>
    </row>
    <row r="53" spans="1:31" hidden="1" x14ac:dyDescent="0.25">
      <c r="A53" s="2">
        <v>2014</v>
      </c>
      <c r="B53" s="2">
        <v>2018</v>
      </c>
      <c r="C53" s="2" t="s">
        <v>2171</v>
      </c>
      <c r="D53" s="2" t="s">
        <v>2172</v>
      </c>
      <c r="E53" s="2" t="s">
        <v>2173</v>
      </c>
      <c r="F53" s="2" t="s">
        <v>1062</v>
      </c>
      <c r="G53" s="2" t="s">
        <v>1063</v>
      </c>
      <c r="H53" s="2"/>
      <c r="I53" s="2" t="s">
        <v>153</v>
      </c>
      <c r="J53" s="2" t="s">
        <v>206</v>
      </c>
      <c r="K53" s="2" t="s">
        <v>2174</v>
      </c>
      <c r="L53" s="2"/>
      <c r="M53" s="3">
        <v>41981</v>
      </c>
      <c r="N53" s="2" t="s">
        <v>2175</v>
      </c>
      <c r="O53" s="2" t="s">
        <v>2176</v>
      </c>
      <c r="P53" s="2" t="s">
        <v>2177</v>
      </c>
      <c r="Q53" s="2" t="s">
        <v>748</v>
      </c>
      <c r="R53" s="2" t="s">
        <v>2178</v>
      </c>
      <c r="S53" s="2" t="s">
        <v>620</v>
      </c>
      <c r="T53" s="2" t="s">
        <v>4641</v>
      </c>
      <c r="U53" s="2">
        <v>0.02</v>
      </c>
      <c r="V53" s="2">
        <v>1557</v>
      </c>
      <c r="W53" s="2">
        <f t="shared" si="0"/>
        <v>5.8317276814386643E-3</v>
      </c>
      <c r="X53" s="2">
        <v>1680</v>
      </c>
      <c r="Y53" s="2" t="s">
        <v>2180</v>
      </c>
      <c r="Z53" s="2" t="s">
        <v>335</v>
      </c>
      <c r="AA53" s="2" t="s">
        <v>41</v>
      </c>
      <c r="AB53" s="2" t="s">
        <v>42</v>
      </c>
      <c r="AC53" s="2" t="s">
        <v>43</v>
      </c>
      <c r="AD53" s="2"/>
      <c r="AE53" s="4"/>
    </row>
    <row r="54" spans="1:31" hidden="1" x14ac:dyDescent="0.25">
      <c r="A54" s="2">
        <v>2014</v>
      </c>
      <c r="B54" s="2">
        <v>2034</v>
      </c>
      <c r="C54" s="2" t="s">
        <v>2171</v>
      </c>
      <c r="D54" s="2" t="s">
        <v>2172</v>
      </c>
      <c r="E54" s="2" t="s">
        <v>2173</v>
      </c>
      <c r="F54" s="2" t="s">
        <v>1062</v>
      </c>
      <c r="G54" s="2" t="s">
        <v>1063</v>
      </c>
      <c r="H54" s="2"/>
      <c r="I54" s="2" t="s">
        <v>153</v>
      </c>
      <c r="J54" s="2" t="s">
        <v>206</v>
      </c>
      <c r="K54" s="2" t="s">
        <v>2174</v>
      </c>
      <c r="L54" s="2"/>
      <c r="M54" s="3">
        <v>41983</v>
      </c>
      <c r="N54" s="2" t="s">
        <v>2175</v>
      </c>
      <c r="O54" s="2" t="s">
        <v>2176</v>
      </c>
      <c r="P54" s="2" t="s">
        <v>2177</v>
      </c>
      <c r="Q54" s="2" t="s">
        <v>748</v>
      </c>
      <c r="R54" s="2" t="s">
        <v>2178</v>
      </c>
      <c r="S54" s="2" t="s">
        <v>620</v>
      </c>
      <c r="T54" s="2" t="s">
        <v>4641</v>
      </c>
      <c r="U54" s="2">
        <v>0.02</v>
      </c>
      <c r="V54" s="2">
        <v>1557</v>
      </c>
      <c r="W54" s="2">
        <f t="shared" si="0"/>
        <v>5.8317276814386643E-3</v>
      </c>
      <c r="X54" s="2">
        <v>1680</v>
      </c>
      <c r="Y54" s="2" t="s">
        <v>2180</v>
      </c>
      <c r="Z54" s="2" t="s">
        <v>335</v>
      </c>
      <c r="AA54" s="2" t="s">
        <v>41</v>
      </c>
      <c r="AB54" s="2" t="s">
        <v>42</v>
      </c>
      <c r="AC54" s="2" t="s">
        <v>43</v>
      </c>
      <c r="AD54" s="2"/>
      <c r="AE54" s="4"/>
    </row>
    <row r="55" spans="1:31" hidden="1" x14ac:dyDescent="0.25">
      <c r="A55" s="2">
        <v>2014</v>
      </c>
      <c r="B55" s="2">
        <v>2050</v>
      </c>
      <c r="C55" s="2" t="s">
        <v>2171</v>
      </c>
      <c r="D55" s="2" t="s">
        <v>2172</v>
      </c>
      <c r="E55" s="2" t="s">
        <v>2173</v>
      </c>
      <c r="F55" s="2" t="s">
        <v>1062</v>
      </c>
      <c r="G55" s="2" t="s">
        <v>1063</v>
      </c>
      <c r="H55" s="2"/>
      <c r="I55" s="2" t="s">
        <v>153</v>
      </c>
      <c r="J55" s="2" t="s">
        <v>206</v>
      </c>
      <c r="K55" s="2" t="s">
        <v>2174</v>
      </c>
      <c r="L55" s="2"/>
      <c r="M55" s="3">
        <v>41984</v>
      </c>
      <c r="N55" s="2" t="s">
        <v>2175</v>
      </c>
      <c r="O55" s="2" t="s">
        <v>2176</v>
      </c>
      <c r="P55" s="2" t="s">
        <v>2177</v>
      </c>
      <c r="Q55" s="2" t="s">
        <v>748</v>
      </c>
      <c r="R55" s="2" t="s">
        <v>2178</v>
      </c>
      <c r="S55" s="2" t="s">
        <v>620</v>
      </c>
      <c r="T55" s="2" t="s">
        <v>4641</v>
      </c>
      <c r="U55" s="2">
        <v>0.02</v>
      </c>
      <c r="V55" s="2">
        <v>1557</v>
      </c>
      <c r="W55" s="2">
        <f t="shared" si="0"/>
        <v>5.8317276814386643E-3</v>
      </c>
      <c r="X55" s="2">
        <v>1680</v>
      </c>
      <c r="Y55" s="2" t="s">
        <v>2180</v>
      </c>
      <c r="Z55" s="2" t="s">
        <v>335</v>
      </c>
      <c r="AA55" s="2" t="s">
        <v>41</v>
      </c>
      <c r="AB55" s="2" t="s">
        <v>42</v>
      </c>
      <c r="AC55" s="2" t="s">
        <v>43</v>
      </c>
      <c r="AD55" s="2"/>
      <c r="AE55" s="4"/>
    </row>
    <row r="56" spans="1:31" hidden="1" x14ac:dyDescent="0.25">
      <c r="A56" s="2">
        <v>2014</v>
      </c>
      <c r="B56" s="2">
        <v>2022</v>
      </c>
      <c r="C56" s="2" t="s">
        <v>2171</v>
      </c>
      <c r="D56" s="2" t="s">
        <v>2172</v>
      </c>
      <c r="E56" s="2" t="s">
        <v>2173</v>
      </c>
      <c r="F56" s="2" t="s">
        <v>1062</v>
      </c>
      <c r="G56" s="2" t="s">
        <v>1063</v>
      </c>
      <c r="H56" s="2"/>
      <c r="I56" s="2" t="s">
        <v>153</v>
      </c>
      <c r="J56" s="2" t="s">
        <v>289</v>
      </c>
      <c r="K56" s="2" t="s">
        <v>2174</v>
      </c>
      <c r="L56" s="2"/>
      <c r="M56" s="3">
        <v>41981</v>
      </c>
      <c r="N56" s="2" t="s">
        <v>2175</v>
      </c>
      <c r="O56" s="2" t="s">
        <v>2176</v>
      </c>
      <c r="P56" s="2" t="s">
        <v>2177</v>
      </c>
      <c r="Q56" s="2" t="s">
        <v>748</v>
      </c>
      <c r="R56" s="2" t="s">
        <v>2578</v>
      </c>
      <c r="S56" s="2" t="s">
        <v>620</v>
      </c>
      <c r="T56" s="2" t="s">
        <v>4641</v>
      </c>
      <c r="U56" s="2">
        <v>0.02</v>
      </c>
      <c r="V56" s="2">
        <v>1551</v>
      </c>
      <c r="W56" s="2">
        <f t="shared" si="0"/>
        <v>5.8542875564152157E-3</v>
      </c>
      <c r="X56" s="2">
        <v>1680</v>
      </c>
      <c r="Y56" s="2" t="s">
        <v>2180</v>
      </c>
      <c r="Z56" s="2" t="s">
        <v>335</v>
      </c>
      <c r="AA56" s="2" t="s">
        <v>41</v>
      </c>
      <c r="AB56" s="2" t="s">
        <v>42</v>
      </c>
      <c r="AC56" s="2" t="s">
        <v>43</v>
      </c>
      <c r="AD56" s="2"/>
      <c r="AE56" s="4"/>
    </row>
    <row r="57" spans="1:31" hidden="1" x14ac:dyDescent="0.25">
      <c r="A57" s="2">
        <v>2014</v>
      </c>
      <c r="B57" s="2">
        <v>2026</v>
      </c>
      <c r="C57" s="2" t="s">
        <v>2171</v>
      </c>
      <c r="D57" s="2" t="s">
        <v>2172</v>
      </c>
      <c r="E57" s="2" t="s">
        <v>2173</v>
      </c>
      <c r="F57" s="2" t="s">
        <v>1062</v>
      </c>
      <c r="G57" s="2" t="s">
        <v>1063</v>
      </c>
      <c r="H57" s="2"/>
      <c r="I57" s="2" t="s">
        <v>153</v>
      </c>
      <c r="J57" s="2" t="s">
        <v>293</v>
      </c>
      <c r="K57" s="2" t="s">
        <v>2174</v>
      </c>
      <c r="L57" s="2"/>
      <c r="M57" s="3">
        <v>41981</v>
      </c>
      <c r="N57" s="2" t="s">
        <v>2175</v>
      </c>
      <c r="O57" s="2" t="s">
        <v>2176</v>
      </c>
      <c r="P57" s="2" t="s">
        <v>2177</v>
      </c>
      <c r="Q57" s="2" t="s">
        <v>748</v>
      </c>
      <c r="R57" s="2" t="s">
        <v>2578</v>
      </c>
      <c r="S57" s="2" t="s">
        <v>620</v>
      </c>
      <c r="T57" s="2" t="s">
        <v>4641</v>
      </c>
      <c r="U57" s="2">
        <v>0.02</v>
      </c>
      <c r="V57" s="2">
        <v>1551</v>
      </c>
      <c r="W57" s="2">
        <f t="shared" si="0"/>
        <v>5.8542875564152157E-3</v>
      </c>
      <c r="X57" s="2">
        <v>1680</v>
      </c>
      <c r="Y57" s="2" t="s">
        <v>2180</v>
      </c>
      <c r="Z57" s="2" t="s">
        <v>335</v>
      </c>
      <c r="AA57" s="2" t="s">
        <v>41</v>
      </c>
      <c r="AB57" s="2" t="s">
        <v>42</v>
      </c>
      <c r="AC57" s="2" t="s">
        <v>43</v>
      </c>
      <c r="AD57" s="2"/>
      <c r="AE57" s="4"/>
    </row>
    <row r="58" spans="1:31" hidden="1" x14ac:dyDescent="0.25">
      <c r="A58" s="2">
        <v>2014</v>
      </c>
      <c r="B58" s="2">
        <v>2037</v>
      </c>
      <c r="C58" s="2" t="s">
        <v>2171</v>
      </c>
      <c r="D58" s="2" t="s">
        <v>2172</v>
      </c>
      <c r="E58" s="2" t="s">
        <v>2173</v>
      </c>
      <c r="F58" s="2" t="s">
        <v>1062</v>
      </c>
      <c r="G58" s="2" t="s">
        <v>1063</v>
      </c>
      <c r="H58" s="2"/>
      <c r="I58" s="2" t="s">
        <v>153</v>
      </c>
      <c r="J58" s="2" t="s">
        <v>289</v>
      </c>
      <c r="K58" s="2" t="s">
        <v>2174</v>
      </c>
      <c r="L58" s="2"/>
      <c r="M58" s="3">
        <v>41983</v>
      </c>
      <c r="N58" s="2" t="s">
        <v>2175</v>
      </c>
      <c r="O58" s="2" t="s">
        <v>2176</v>
      </c>
      <c r="P58" s="2" t="s">
        <v>2177</v>
      </c>
      <c r="Q58" s="2" t="s">
        <v>748</v>
      </c>
      <c r="R58" s="2" t="s">
        <v>2578</v>
      </c>
      <c r="S58" s="2" t="s">
        <v>620</v>
      </c>
      <c r="T58" s="2" t="s">
        <v>4641</v>
      </c>
      <c r="U58" s="2">
        <v>0.02</v>
      </c>
      <c r="V58" s="2">
        <v>1551</v>
      </c>
      <c r="W58" s="2">
        <f t="shared" si="0"/>
        <v>5.8542875564152157E-3</v>
      </c>
      <c r="X58" s="2">
        <v>1680</v>
      </c>
      <c r="Y58" s="2" t="s">
        <v>2180</v>
      </c>
      <c r="Z58" s="2" t="s">
        <v>335</v>
      </c>
      <c r="AA58" s="2" t="s">
        <v>41</v>
      </c>
      <c r="AB58" s="2" t="s">
        <v>42</v>
      </c>
      <c r="AC58" s="2" t="s">
        <v>43</v>
      </c>
      <c r="AD58" s="2"/>
      <c r="AE58" s="4"/>
    </row>
    <row r="59" spans="1:31" hidden="1" x14ac:dyDescent="0.25">
      <c r="A59" s="2">
        <v>2014</v>
      </c>
      <c r="B59" s="2">
        <v>2040</v>
      </c>
      <c r="C59" s="2" t="s">
        <v>2171</v>
      </c>
      <c r="D59" s="2" t="s">
        <v>2172</v>
      </c>
      <c r="E59" s="2" t="s">
        <v>2173</v>
      </c>
      <c r="F59" s="2" t="s">
        <v>1062</v>
      </c>
      <c r="G59" s="2" t="s">
        <v>1063</v>
      </c>
      <c r="H59" s="2"/>
      <c r="I59" s="2" t="s">
        <v>153</v>
      </c>
      <c r="J59" s="2" t="s">
        <v>293</v>
      </c>
      <c r="K59" s="2" t="s">
        <v>2174</v>
      </c>
      <c r="L59" s="2"/>
      <c r="M59" s="3">
        <v>41983</v>
      </c>
      <c r="N59" s="2" t="s">
        <v>2175</v>
      </c>
      <c r="O59" s="2" t="s">
        <v>2176</v>
      </c>
      <c r="P59" s="2" t="s">
        <v>2177</v>
      </c>
      <c r="Q59" s="2" t="s">
        <v>748</v>
      </c>
      <c r="R59" s="2" t="s">
        <v>2578</v>
      </c>
      <c r="S59" s="2" t="s">
        <v>620</v>
      </c>
      <c r="T59" s="2" t="s">
        <v>4641</v>
      </c>
      <c r="U59" s="2">
        <v>0.02</v>
      </c>
      <c r="V59" s="2">
        <v>1551</v>
      </c>
      <c r="W59" s="2">
        <f t="shared" si="0"/>
        <v>5.8542875564152157E-3</v>
      </c>
      <c r="X59" s="2">
        <v>1680</v>
      </c>
      <c r="Y59" s="2" t="s">
        <v>2180</v>
      </c>
      <c r="Z59" s="2" t="s">
        <v>335</v>
      </c>
      <c r="AA59" s="2" t="s">
        <v>41</v>
      </c>
      <c r="AB59" s="2" t="s">
        <v>42</v>
      </c>
      <c r="AC59" s="2" t="s">
        <v>43</v>
      </c>
      <c r="AD59" s="2"/>
      <c r="AE59" s="4"/>
    </row>
    <row r="60" spans="1:31" hidden="1" x14ac:dyDescent="0.25">
      <c r="A60" s="2">
        <v>2014</v>
      </c>
      <c r="B60" s="2">
        <v>2051</v>
      </c>
      <c r="C60" s="2" t="s">
        <v>2171</v>
      </c>
      <c r="D60" s="2" t="s">
        <v>2172</v>
      </c>
      <c r="E60" s="2" t="s">
        <v>2173</v>
      </c>
      <c r="F60" s="2" t="s">
        <v>1062</v>
      </c>
      <c r="G60" s="2" t="s">
        <v>1063</v>
      </c>
      <c r="H60" s="2"/>
      <c r="I60" s="2" t="s">
        <v>153</v>
      </c>
      <c r="J60" s="2" t="s">
        <v>289</v>
      </c>
      <c r="K60" s="2" t="s">
        <v>2174</v>
      </c>
      <c r="L60" s="2"/>
      <c r="M60" s="3">
        <v>41984</v>
      </c>
      <c r="N60" s="2" t="s">
        <v>2175</v>
      </c>
      <c r="O60" s="2" t="s">
        <v>2176</v>
      </c>
      <c r="P60" s="2" t="s">
        <v>2177</v>
      </c>
      <c r="Q60" s="2" t="s">
        <v>748</v>
      </c>
      <c r="R60" s="2" t="s">
        <v>2578</v>
      </c>
      <c r="S60" s="2" t="s">
        <v>620</v>
      </c>
      <c r="T60" s="2" t="s">
        <v>4641</v>
      </c>
      <c r="U60" s="2">
        <v>0.02</v>
      </c>
      <c r="V60" s="2">
        <v>1551</v>
      </c>
      <c r="W60" s="2">
        <f t="shared" si="0"/>
        <v>5.8542875564152157E-3</v>
      </c>
      <c r="X60" s="2">
        <v>1680</v>
      </c>
      <c r="Y60" s="2" t="s">
        <v>2180</v>
      </c>
      <c r="Z60" s="2" t="s">
        <v>335</v>
      </c>
      <c r="AA60" s="2" t="s">
        <v>41</v>
      </c>
      <c r="AB60" s="2" t="s">
        <v>42</v>
      </c>
      <c r="AC60" s="2" t="s">
        <v>43</v>
      </c>
      <c r="AD60" s="2"/>
      <c r="AE60" s="4"/>
    </row>
    <row r="61" spans="1:31" hidden="1" x14ac:dyDescent="0.25">
      <c r="A61" s="2">
        <v>2014</v>
      </c>
      <c r="B61" s="2">
        <v>2054</v>
      </c>
      <c r="C61" s="2" t="s">
        <v>2171</v>
      </c>
      <c r="D61" s="2" t="s">
        <v>2172</v>
      </c>
      <c r="E61" s="2" t="s">
        <v>2173</v>
      </c>
      <c r="F61" s="2" t="s">
        <v>1062</v>
      </c>
      <c r="G61" s="2" t="s">
        <v>1063</v>
      </c>
      <c r="H61" s="2"/>
      <c r="I61" s="2" t="s">
        <v>153</v>
      </c>
      <c r="J61" s="2" t="s">
        <v>293</v>
      </c>
      <c r="K61" s="2" t="s">
        <v>2174</v>
      </c>
      <c r="L61" s="2"/>
      <c r="M61" s="3">
        <v>41984</v>
      </c>
      <c r="N61" s="2" t="s">
        <v>2175</v>
      </c>
      <c r="O61" s="2" t="s">
        <v>2176</v>
      </c>
      <c r="P61" s="2" t="s">
        <v>2177</v>
      </c>
      <c r="Q61" s="2" t="s">
        <v>748</v>
      </c>
      <c r="R61" s="2" t="s">
        <v>2578</v>
      </c>
      <c r="S61" s="2" t="s">
        <v>620</v>
      </c>
      <c r="T61" s="2" t="s">
        <v>4641</v>
      </c>
      <c r="U61" s="2">
        <v>0.02</v>
      </c>
      <c r="V61" s="2">
        <v>1551</v>
      </c>
      <c r="W61" s="2">
        <f t="shared" si="0"/>
        <v>5.8542875564152157E-3</v>
      </c>
      <c r="X61" s="2">
        <v>1680</v>
      </c>
      <c r="Y61" s="2" t="s">
        <v>2180</v>
      </c>
      <c r="Z61" s="2" t="s">
        <v>335</v>
      </c>
      <c r="AA61" s="2" t="s">
        <v>41</v>
      </c>
      <c r="AB61" s="2" t="s">
        <v>42</v>
      </c>
      <c r="AC61" s="2" t="s">
        <v>43</v>
      </c>
      <c r="AD61" s="2"/>
      <c r="AE61" s="4"/>
    </row>
    <row r="62" spans="1:31" hidden="1" x14ac:dyDescent="0.25">
      <c r="A62" s="2">
        <v>2014</v>
      </c>
      <c r="B62" s="2">
        <v>2087</v>
      </c>
      <c r="C62" s="2" t="s">
        <v>2567</v>
      </c>
      <c r="D62" s="2" t="s">
        <v>2568</v>
      </c>
      <c r="E62" s="2" t="s">
        <v>2569</v>
      </c>
      <c r="F62" s="2" t="s">
        <v>2570</v>
      </c>
      <c r="G62" s="2" t="s">
        <v>2571</v>
      </c>
      <c r="H62" s="2"/>
      <c r="I62" s="2" t="s">
        <v>815</v>
      </c>
      <c r="J62" s="2" t="s">
        <v>291</v>
      </c>
      <c r="K62" s="2" t="s">
        <v>2572</v>
      </c>
      <c r="L62" s="2"/>
      <c r="M62" s="3">
        <v>41949</v>
      </c>
      <c r="N62" s="2" t="s">
        <v>2573</v>
      </c>
      <c r="O62" s="2" t="s">
        <v>2176</v>
      </c>
      <c r="P62" s="2" t="s">
        <v>2574</v>
      </c>
      <c r="Q62" s="2" t="s">
        <v>748</v>
      </c>
      <c r="R62" s="2" t="s">
        <v>2575</v>
      </c>
      <c r="S62" s="2" t="s">
        <v>620</v>
      </c>
      <c r="T62" s="2" t="s">
        <v>4641</v>
      </c>
      <c r="U62" s="2">
        <v>0.02</v>
      </c>
      <c r="V62" s="2">
        <v>1528</v>
      </c>
      <c r="W62" s="2">
        <f t="shared" si="0"/>
        <v>5.9424083769633509E-3</v>
      </c>
      <c r="X62" s="11">
        <v>1680</v>
      </c>
      <c r="Y62" s="2" t="s">
        <v>342</v>
      </c>
      <c r="Z62" s="2" t="s">
        <v>335</v>
      </c>
      <c r="AA62" s="2" t="s">
        <v>41</v>
      </c>
      <c r="AB62" s="2" t="s">
        <v>42</v>
      </c>
      <c r="AC62" s="2" t="s">
        <v>43</v>
      </c>
      <c r="AD62" s="2" t="s">
        <v>3138</v>
      </c>
      <c r="AE62" s="4"/>
    </row>
    <row r="63" spans="1:31" hidden="1" x14ac:dyDescent="0.25">
      <c r="A63" s="2">
        <v>2014</v>
      </c>
      <c r="B63" s="2">
        <v>1760</v>
      </c>
      <c r="C63" s="2" t="s">
        <v>1943</v>
      </c>
      <c r="D63" s="2" t="s">
        <v>1944</v>
      </c>
      <c r="E63" s="2" t="s">
        <v>1945</v>
      </c>
      <c r="F63" s="2" t="s">
        <v>486</v>
      </c>
      <c r="G63" s="2" t="s">
        <v>487</v>
      </c>
      <c r="H63" s="2"/>
      <c r="I63" s="2" t="s">
        <v>488</v>
      </c>
      <c r="J63" s="2" t="s">
        <v>291</v>
      </c>
      <c r="K63" s="2" t="s">
        <v>1946</v>
      </c>
      <c r="L63" s="2" t="s">
        <v>4636</v>
      </c>
      <c r="M63" s="3">
        <v>41992</v>
      </c>
      <c r="N63" s="2" t="s">
        <v>2390</v>
      </c>
      <c r="O63" s="2" t="s">
        <v>2310</v>
      </c>
      <c r="P63" s="2" t="s">
        <v>1948</v>
      </c>
      <c r="Q63" s="2" t="s">
        <v>2919</v>
      </c>
      <c r="R63" s="2" t="s">
        <v>2493</v>
      </c>
      <c r="S63" s="2" t="s">
        <v>2956</v>
      </c>
      <c r="T63" s="2" t="s">
        <v>4642</v>
      </c>
      <c r="U63" s="2">
        <v>6.0000000000000001E-3</v>
      </c>
      <c r="V63" s="2">
        <v>4376</v>
      </c>
      <c r="W63" s="2">
        <v>6.0000000000000001E-3</v>
      </c>
      <c r="X63" s="2">
        <v>4735</v>
      </c>
      <c r="Y63" s="2" t="s">
        <v>342</v>
      </c>
      <c r="Z63" s="2" t="s">
        <v>335</v>
      </c>
      <c r="AA63" s="2" t="s">
        <v>41</v>
      </c>
      <c r="AB63" s="2" t="s">
        <v>42</v>
      </c>
      <c r="AC63" s="2" t="s">
        <v>43</v>
      </c>
      <c r="AD63" s="2"/>
      <c r="AE63" s="4"/>
    </row>
    <row r="64" spans="1:31" x14ac:dyDescent="0.25">
      <c r="A64" s="2">
        <v>2014</v>
      </c>
      <c r="B64" s="2">
        <v>1809</v>
      </c>
      <c r="C64" s="2" t="s">
        <v>2321</v>
      </c>
      <c r="D64" s="2" t="s">
        <v>2322</v>
      </c>
      <c r="E64" s="2" t="s">
        <v>2323</v>
      </c>
      <c r="F64" s="2" t="s">
        <v>2324</v>
      </c>
      <c r="G64" s="2" t="s">
        <v>687</v>
      </c>
      <c r="H64" s="2"/>
      <c r="I64" s="2" t="s">
        <v>488</v>
      </c>
      <c r="J64" s="2" t="s">
        <v>203</v>
      </c>
      <c r="K64" s="2" t="s">
        <v>1898</v>
      </c>
      <c r="L64" s="2" t="s">
        <v>4635</v>
      </c>
      <c r="M64" s="3">
        <v>41739</v>
      </c>
      <c r="N64" s="2" t="s">
        <v>2535</v>
      </c>
      <c r="O64" s="2" t="s">
        <v>1892</v>
      </c>
      <c r="P64" s="2" t="s">
        <v>2357</v>
      </c>
      <c r="Q64" s="2" t="s">
        <v>2562</v>
      </c>
      <c r="R64" s="2" t="s">
        <v>2536</v>
      </c>
      <c r="S64" s="2" t="s">
        <v>2956</v>
      </c>
      <c r="T64" s="2" t="s">
        <v>4642</v>
      </c>
      <c r="U64" s="2">
        <v>6.0000000000000001E-3</v>
      </c>
      <c r="V64" s="2">
        <v>1782</v>
      </c>
      <c r="W64" s="2">
        <v>6.0000000000000001E-3</v>
      </c>
      <c r="X64" s="2">
        <v>1980</v>
      </c>
      <c r="Y64" s="2" t="s">
        <v>342</v>
      </c>
      <c r="Z64" s="2" t="s">
        <v>335</v>
      </c>
      <c r="AA64" s="2" t="s">
        <v>41</v>
      </c>
      <c r="AB64" s="2" t="s">
        <v>42</v>
      </c>
      <c r="AC64" s="2" t="s">
        <v>43</v>
      </c>
      <c r="AD64" s="2"/>
      <c r="AE64" s="4"/>
    </row>
    <row r="65" spans="1:31" hidden="1" x14ac:dyDescent="0.25">
      <c r="A65" s="2">
        <v>2015</v>
      </c>
      <c r="B65" s="2">
        <v>710</v>
      </c>
      <c r="C65" s="2" t="s">
        <v>3556</v>
      </c>
      <c r="D65" s="2" t="s">
        <v>3557</v>
      </c>
      <c r="E65" s="2" t="s">
        <v>3551</v>
      </c>
      <c r="F65" s="2" t="s">
        <v>1888</v>
      </c>
      <c r="G65" s="2" t="s">
        <v>1889</v>
      </c>
      <c r="H65" s="2"/>
      <c r="I65" s="2" t="s">
        <v>484</v>
      </c>
      <c r="J65" s="2" t="s">
        <v>31</v>
      </c>
      <c r="K65" s="2" t="s">
        <v>2510</v>
      </c>
      <c r="L65" s="2"/>
      <c r="M65" s="3">
        <v>42180</v>
      </c>
      <c r="N65" s="2" t="s">
        <v>71</v>
      </c>
      <c r="O65" s="2" t="s">
        <v>3558</v>
      </c>
      <c r="P65" s="2" t="s">
        <v>3438</v>
      </c>
      <c r="Q65" s="2" t="s">
        <v>1894</v>
      </c>
      <c r="R65" s="2" t="s">
        <v>3559</v>
      </c>
      <c r="S65" s="2" t="s">
        <v>2956</v>
      </c>
      <c r="T65" s="2" t="s">
        <v>4642</v>
      </c>
      <c r="U65" s="2">
        <v>6.0000000000000001E-3</v>
      </c>
      <c r="V65" s="2">
        <v>91</v>
      </c>
      <c r="W65" s="2">
        <v>6.0000000000000001E-3</v>
      </c>
      <c r="X65" s="2"/>
      <c r="Y65" s="2" t="s">
        <v>2180</v>
      </c>
      <c r="Z65" s="2" t="s">
        <v>335</v>
      </c>
      <c r="AA65" s="2" t="s">
        <v>3332</v>
      </c>
      <c r="AB65" s="2" t="s">
        <v>42</v>
      </c>
      <c r="AC65" s="2" t="s">
        <v>43</v>
      </c>
      <c r="AD65" s="2"/>
      <c r="AE65" s="4"/>
    </row>
    <row r="66" spans="1:31" hidden="1" x14ac:dyDescent="0.25">
      <c r="A66" s="2">
        <v>2015</v>
      </c>
      <c r="B66" s="2">
        <v>892</v>
      </c>
      <c r="C66" s="2" t="s">
        <v>3428</v>
      </c>
      <c r="D66" s="2" t="s">
        <v>3429</v>
      </c>
      <c r="E66" s="2" t="s">
        <v>3430</v>
      </c>
      <c r="F66" s="2" t="s">
        <v>2648</v>
      </c>
      <c r="G66" s="2" t="s">
        <v>2649</v>
      </c>
      <c r="H66" s="2"/>
      <c r="I66" s="2" t="s">
        <v>815</v>
      </c>
      <c r="J66" s="2" t="s">
        <v>31</v>
      </c>
      <c r="K66" s="2" t="s">
        <v>3431</v>
      </c>
      <c r="L66" s="2"/>
      <c r="M66" s="3">
        <v>42030</v>
      </c>
      <c r="N66" s="2" t="s">
        <v>3432</v>
      </c>
      <c r="O66" s="2" t="s">
        <v>2176</v>
      </c>
      <c r="P66" s="2" t="s">
        <v>35</v>
      </c>
      <c r="Q66" s="2" t="s">
        <v>2888</v>
      </c>
      <c r="R66" s="2" t="s">
        <v>3546</v>
      </c>
      <c r="S66" s="2" t="s">
        <v>2956</v>
      </c>
      <c r="T66" s="2" t="s">
        <v>4642</v>
      </c>
      <c r="U66" s="2">
        <v>6.0000000000000001E-3</v>
      </c>
      <c r="V66" s="2">
        <v>1361</v>
      </c>
      <c r="W66" s="2">
        <v>6.0000000000000001E-3</v>
      </c>
      <c r="X66" s="11">
        <v>1680</v>
      </c>
      <c r="Y66" s="2" t="s">
        <v>2180</v>
      </c>
      <c r="Z66" s="2" t="s">
        <v>335</v>
      </c>
      <c r="AA66" s="2" t="s">
        <v>3332</v>
      </c>
      <c r="AB66" s="2" t="s">
        <v>42</v>
      </c>
      <c r="AC66" s="2" t="s">
        <v>43</v>
      </c>
      <c r="AD66" s="2"/>
      <c r="AE66" s="4"/>
    </row>
    <row r="67" spans="1:31" hidden="1" x14ac:dyDescent="0.25">
      <c r="A67" s="2">
        <v>2015</v>
      </c>
      <c r="B67" s="2">
        <v>907</v>
      </c>
      <c r="C67" s="2" t="s">
        <v>3428</v>
      </c>
      <c r="D67" s="2" t="s">
        <v>3429</v>
      </c>
      <c r="E67" s="2" t="s">
        <v>3430</v>
      </c>
      <c r="F67" s="2" t="s">
        <v>2648</v>
      </c>
      <c r="G67" s="2" t="s">
        <v>2649</v>
      </c>
      <c r="H67" s="2"/>
      <c r="I67" s="2" t="s">
        <v>815</v>
      </c>
      <c r="J67" s="2" t="s">
        <v>206</v>
      </c>
      <c r="K67" s="2" t="s">
        <v>3431</v>
      </c>
      <c r="L67" s="2"/>
      <c r="M67" s="3">
        <v>42062</v>
      </c>
      <c r="N67" s="2" t="s">
        <v>3596</v>
      </c>
      <c r="O67" s="2" t="s">
        <v>2176</v>
      </c>
      <c r="P67" s="2" t="s">
        <v>2177</v>
      </c>
      <c r="Q67" s="2" t="s">
        <v>2562</v>
      </c>
      <c r="R67" s="2" t="s">
        <v>3597</v>
      </c>
      <c r="S67" s="2" t="s">
        <v>2956</v>
      </c>
      <c r="T67" s="2" t="s">
        <v>4642</v>
      </c>
      <c r="U67" s="2">
        <v>6.0000000000000001E-3</v>
      </c>
      <c r="V67" s="2">
        <v>1295</v>
      </c>
      <c r="W67" s="2">
        <v>6.0000000000000001E-3</v>
      </c>
      <c r="X67" s="11">
        <v>1680</v>
      </c>
      <c r="Y67" s="2" t="s">
        <v>2180</v>
      </c>
      <c r="Z67" s="2" t="s">
        <v>335</v>
      </c>
      <c r="AA67" s="2" t="s">
        <v>3332</v>
      </c>
      <c r="AB67" s="2" t="s">
        <v>42</v>
      </c>
      <c r="AC67" s="2" t="s">
        <v>43</v>
      </c>
      <c r="AD67" s="2"/>
      <c r="AE67" s="4"/>
    </row>
    <row r="68" spans="1:31" hidden="1" x14ac:dyDescent="0.25">
      <c r="A68" s="2">
        <v>2016</v>
      </c>
      <c r="B68" s="2">
        <v>402</v>
      </c>
      <c r="C68" s="2" t="s">
        <v>2098</v>
      </c>
      <c r="D68" s="2" t="s">
        <v>2099</v>
      </c>
      <c r="E68" s="2" t="s">
        <v>2100</v>
      </c>
      <c r="F68" s="2" t="s">
        <v>1610</v>
      </c>
      <c r="G68" s="2" t="s">
        <v>1968</v>
      </c>
      <c r="H68" s="2"/>
      <c r="I68" s="2" t="s">
        <v>393</v>
      </c>
      <c r="J68" s="2" t="s">
        <v>346</v>
      </c>
      <c r="K68" s="2" t="s">
        <v>3793</v>
      </c>
      <c r="L68" s="2"/>
      <c r="M68" s="3">
        <v>42478</v>
      </c>
      <c r="N68" s="2" t="s">
        <v>3087</v>
      </c>
      <c r="O68" s="2" t="s">
        <v>1613</v>
      </c>
      <c r="P68" s="2" t="s">
        <v>1718</v>
      </c>
      <c r="Q68" s="2" t="s">
        <v>3794</v>
      </c>
      <c r="R68" s="2" t="s">
        <v>3795</v>
      </c>
      <c r="S68" s="2" t="s">
        <v>3796</v>
      </c>
      <c r="T68" s="2" t="s">
        <v>4642</v>
      </c>
      <c r="U68" s="2">
        <v>6.0000000000000001E-3</v>
      </c>
      <c r="V68" s="2">
        <v>555</v>
      </c>
      <c r="W68" s="2">
        <v>6.0000000000000001E-3</v>
      </c>
      <c r="X68" s="2">
        <v>605</v>
      </c>
      <c r="Y68" s="2" t="s">
        <v>342</v>
      </c>
      <c r="Z68" s="2" t="s">
        <v>335</v>
      </c>
      <c r="AA68" s="2" t="s">
        <v>3332</v>
      </c>
      <c r="AB68" s="2" t="s">
        <v>43</v>
      </c>
      <c r="AC68" s="2" t="s">
        <v>42</v>
      </c>
      <c r="AD68" s="2"/>
      <c r="AE68" s="4"/>
    </row>
    <row r="69" spans="1:31" hidden="1" x14ac:dyDescent="0.25">
      <c r="A69" s="2">
        <v>2014</v>
      </c>
      <c r="B69" s="2">
        <v>2100</v>
      </c>
      <c r="C69" s="2" t="s">
        <v>2567</v>
      </c>
      <c r="D69" s="2" t="s">
        <v>2568</v>
      </c>
      <c r="E69" s="2" t="s">
        <v>2569</v>
      </c>
      <c r="F69" s="2" t="s">
        <v>2570</v>
      </c>
      <c r="G69" s="2" t="s">
        <v>2571</v>
      </c>
      <c r="H69" s="2"/>
      <c r="I69" s="2" t="s">
        <v>815</v>
      </c>
      <c r="J69" s="2" t="s">
        <v>111</v>
      </c>
      <c r="K69" s="2" t="s">
        <v>2572</v>
      </c>
      <c r="L69" s="2"/>
      <c r="M69" s="3">
        <v>41955</v>
      </c>
      <c r="N69" s="2" t="s">
        <v>2701</v>
      </c>
      <c r="O69" s="2" t="s">
        <v>2176</v>
      </c>
      <c r="P69" s="2" t="s">
        <v>2574</v>
      </c>
      <c r="Q69" s="2" t="s">
        <v>748</v>
      </c>
      <c r="R69" s="2" t="s">
        <v>2705</v>
      </c>
      <c r="S69" s="2" t="s">
        <v>620</v>
      </c>
      <c r="T69" s="2" t="s">
        <v>4641</v>
      </c>
      <c r="U69" s="2">
        <v>0.02</v>
      </c>
      <c r="V69" s="2">
        <v>1512</v>
      </c>
      <c r="W69" s="2">
        <f>U69*454/V69</f>
        <v>6.0052910052910058E-3</v>
      </c>
      <c r="X69" s="11">
        <v>1680</v>
      </c>
      <c r="Y69" s="2" t="s">
        <v>342</v>
      </c>
      <c r="Z69" s="2" t="s">
        <v>335</v>
      </c>
      <c r="AA69" s="2" t="s">
        <v>41</v>
      </c>
      <c r="AB69" s="2" t="s">
        <v>42</v>
      </c>
      <c r="AC69" s="2" t="s">
        <v>43</v>
      </c>
      <c r="AD69" s="2" t="s">
        <v>3142</v>
      </c>
      <c r="AE69" s="4"/>
    </row>
    <row r="70" spans="1:31" hidden="1" x14ac:dyDescent="0.25">
      <c r="A70" s="2">
        <v>2014</v>
      </c>
      <c r="B70" s="2">
        <v>2108</v>
      </c>
      <c r="C70" s="2" t="s">
        <v>2567</v>
      </c>
      <c r="D70" s="2" t="s">
        <v>2568</v>
      </c>
      <c r="E70" s="2" t="s">
        <v>2569</v>
      </c>
      <c r="F70" s="2" t="s">
        <v>2570</v>
      </c>
      <c r="G70" s="2" t="s">
        <v>2571</v>
      </c>
      <c r="H70" s="2"/>
      <c r="I70" s="2" t="s">
        <v>815</v>
      </c>
      <c r="J70" s="2" t="s">
        <v>111</v>
      </c>
      <c r="K70" s="2" t="s">
        <v>2572</v>
      </c>
      <c r="L70" s="2"/>
      <c r="M70" s="3">
        <v>41956</v>
      </c>
      <c r="N70" s="2" t="s">
        <v>2701</v>
      </c>
      <c r="O70" s="2" t="s">
        <v>2176</v>
      </c>
      <c r="P70" s="2" t="s">
        <v>2574</v>
      </c>
      <c r="Q70" s="2" t="s">
        <v>748</v>
      </c>
      <c r="R70" s="2" t="s">
        <v>2705</v>
      </c>
      <c r="S70" s="2" t="s">
        <v>620</v>
      </c>
      <c r="T70" s="2" t="s">
        <v>4641</v>
      </c>
      <c r="U70" s="2">
        <v>0.02</v>
      </c>
      <c r="V70" s="2">
        <v>1512</v>
      </c>
      <c r="W70" s="2">
        <f>U70*454/V70</f>
        <v>6.0052910052910058E-3</v>
      </c>
      <c r="X70" s="11">
        <v>1680</v>
      </c>
      <c r="Y70" s="2" t="s">
        <v>342</v>
      </c>
      <c r="Z70" s="2" t="s">
        <v>335</v>
      </c>
      <c r="AA70" s="2" t="s">
        <v>41</v>
      </c>
      <c r="AB70" s="2" t="s">
        <v>42</v>
      </c>
      <c r="AC70" s="2" t="s">
        <v>43</v>
      </c>
      <c r="AD70" s="2" t="s">
        <v>3142</v>
      </c>
      <c r="AE70" s="4"/>
    </row>
    <row r="71" spans="1:31" x14ac:dyDescent="0.25">
      <c r="A71" s="2">
        <v>2014</v>
      </c>
      <c r="B71" s="2">
        <v>1825</v>
      </c>
      <c r="C71" s="2" t="s">
        <v>2321</v>
      </c>
      <c r="D71" s="2" t="s">
        <v>2322</v>
      </c>
      <c r="E71" s="2" t="s">
        <v>2323</v>
      </c>
      <c r="F71" s="2" t="s">
        <v>2324</v>
      </c>
      <c r="G71" s="2" t="s">
        <v>687</v>
      </c>
      <c r="H71" s="2"/>
      <c r="I71" s="2" t="s">
        <v>488</v>
      </c>
      <c r="J71" s="2" t="s">
        <v>111</v>
      </c>
      <c r="K71" s="2" t="s">
        <v>1890</v>
      </c>
      <c r="L71" s="2" t="s">
        <v>4635</v>
      </c>
      <c r="M71" s="3">
        <v>41988</v>
      </c>
      <c r="N71" s="2" t="s">
        <v>3004</v>
      </c>
      <c r="O71" s="2" t="s">
        <v>1688</v>
      </c>
      <c r="P71" s="2" t="s">
        <v>2357</v>
      </c>
      <c r="Q71" s="2" t="s">
        <v>2919</v>
      </c>
      <c r="R71" s="2" t="s">
        <v>2437</v>
      </c>
      <c r="S71" s="2" t="s">
        <v>3006</v>
      </c>
      <c r="T71" s="2" t="s">
        <v>4642</v>
      </c>
      <c r="U71" s="2">
        <v>7.0000000000000001E-3</v>
      </c>
      <c r="V71" s="2">
        <v>1571</v>
      </c>
      <c r="W71" s="2">
        <v>7.0000000000000001E-3</v>
      </c>
      <c r="X71" s="2">
        <v>1980</v>
      </c>
      <c r="Y71" s="2" t="s">
        <v>342</v>
      </c>
      <c r="Z71" s="2" t="s">
        <v>335</v>
      </c>
      <c r="AA71" s="2" t="s">
        <v>41</v>
      </c>
      <c r="AB71" s="2" t="s">
        <v>42</v>
      </c>
      <c r="AC71" s="2" t="s">
        <v>43</v>
      </c>
      <c r="AD71" s="2"/>
      <c r="AE71" s="4"/>
    </row>
    <row r="72" spans="1:31" x14ac:dyDescent="0.25">
      <c r="A72" s="2">
        <v>2014</v>
      </c>
      <c r="B72" s="2">
        <v>1836</v>
      </c>
      <c r="C72" s="2" t="s">
        <v>2321</v>
      </c>
      <c r="D72" s="2" t="s">
        <v>2322</v>
      </c>
      <c r="E72" s="2" t="s">
        <v>2323</v>
      </c>
      <c r="F72" s="2" t="s">
        <v>2324</v>
      </c>
      <c r="G72" s="2" t="s">
        <v>687</v>
      </c>
      <c r="H72" s="2"/>
      <c r="I72" s="2" t="s">
        <v>488</v>
      </c>
      <c r="J72" s="2" t="s">
        <v>111</v>
      </c>
      <c r="K72" s="2" t="s">
        <v>1890</v>
      </c>
      <c r="L72" s="2" t="s">
        <v>4635</v>
      </c>
      <c r="M72" s="3">
        <v>41989</v>
      </c>
      <c r="N72" s="2" t="s">
        <v>3004</v>
      </c>
      <c r="O72" s="2" t="s">
        <v>1688</v>
      </c>
      <c r="P72" s="2" t="s">
        <v>2357</v>
      </c>
      <c r="Q72" s="2" t="s">
        <v>2919</v>
      </c>
      <c r="R72" s="2" t="s">
        <v>2437</v>
      </c>
      <c r="S72" s="2" t="s">
        <v>3006</v>
      </c>
      <c r="T72" s="2" t="s">
        <v>4642</v>
      </c>
      <c r="U72" s="2">
        <v>7.0000000000000001E-3</v>
      </c>
      <c r="V72" s="2">
        <v>1571</v>
      </c>
      <c r="W72" s="2">
        <v>7.0000000000000001E-3</v>
      </c>
      <c r="X72" s="2">
        <v>1980</v>
      </c>
      <c r="Y72" s="2" t="s">
        <v>342</v>
      </c>
      <c r="Z72" s="2" t="s">
        <v>335</v>
      </c>
      <c r="AA72" s="2" t="s">
        <v>41</v>
      </c>
      <c r="AB72" s="2" t="s">
        <v>42</v>
      </c>
      <c r="AC72" s="2" t="s">
        <v>43</v>
      </c>
      <c r="AD72" s="2"/>
      <c r="AE72" s="4"/>
    </row>
    <row r="73" spans="1:31" hidden="1" x14ac:dyDescent="0.25">
      <c r="A73" s="2">
        <v>2015</v>
      </c>
      <c r="B73" s="2">
        <v>833</v>
      </c>
      <c r="C73" s="2" t="s">
        <v>3636</v>
      </c>
      <c r="D73" s="2" t="s">
        <v>3637</v>
      </c>
      <c r="E73" s="2" t="s">
        <v>3638</v>
      </c>
      <c r="F73" s="2" t="s">
        <v>2347</v>
      </c>
      <c r="G73" s="2" t="s">
        <v>2248</v>
      </c>
      <c r="H73" s="2"/>
      <c r="I73" s="2" t="s">
        <v>488</v>
      </c>
      <c r="J73" s="2" t="s">
        <v>31</v>
      </c>
      <c r="K73" s="2" t="s">
        <v>3448</v>
      </c>
      <c r="L73" s="2"/>
      <c r="M73" s="3">
        <v>42080</v>
      </c>
      <c r="N73" s="2" t="s">
        <v>780</v>
      </c>
      <c r="O73" s="2" t="s">
        <v>2153</v>
      </c>
      <c r="P73" s="2" t="s">
        <v>3438</v>
      </c>
      <c r="Q73" s="2" t="s">
        <v>1894</v>
      </c>
      <c r="R73" s="2" t="s">
        <v>3639</v>
      </c>
      <c r="S73" s="2" t="s">
        <v>3006</v>
      </c>
      <c r="T73" s="2" t="s">
        <v>4642</v>
      </c>
      <c r="U73" s="2">
        <v>7.0000000000000001E-3</v>
      </c>
      <c r="V73" s="2">
        <v>103</v>
      </c>
      <c r="W73" s="2">
        <v>7.0000000000000001E-3</v>
      </c>
      <c r="X73" s="12"/>
      <c r="Y73" s="2" t="s">
        <v>2180</v>
      </c>
      <c r="Z73" s="2" t="s">
        <v>335</v>
      </c>
      <c r="AA73" s="2" t="s">
        <v>3332</v>
      </c>
      <c r="AB73" s="2" t="s">
        <v>42</v>
      </c>
      <c r="AC73" s="2" t="s">
        <v>43</v>
      </c>
      <c r="AD73" s="2"/>
      <c r="AE73" s="4"/>
    </row>
    <row r="74" spans="1:31" hidden="1" x14ac:dyDescent="0.25">
      <c r="A74" s="2">
        <v>2016</v>
      </c>
      <c r="B74" s="2">
        <v>1686</v>
      </c>
      <c r="C74" s="2" t="s">
        <v>3949</v>
      </c>
      <c r="D74" s="2" t="s">
        <v>3950</v>
      </c>
      <c r="E74" s="2" t="s">
        <v>3951</v>
      </c>
      <c r="F74" s="2" t="s">
        <v>3779</v>
      </c>
      <c r="G74" s="2" t="s">
        <v>3952</v>
      </c>
      <c r="H74" s="2"/>
      <c r="I74" s="2" t="s">
        <v>815</v>
      </c>
      <c r="J74" s="2" t="s">
        <v>111</v>
      </c>
      <c r="K74" s="2" t="s">
        <v>3953</v>
      </c>
      <c r="L74" s="2"/>
      <c r="M74" s="3">
        <v>42613</v>
      </c>
      <c r="N74" s="2" t="s">
        <v>3954</v>
      </c>
      <c r="O74" s="2" t="s">
        <v>1231</v>
      </c>
      <c r="P74" s="2" t="s">
        <v>35</v>
      </c>
      <c r="Q74" s="2" t="s">
        <v>2562</v>
      </c>
      <c r="R74" s="2" t="s">
        <v>4332</v>
      </c>
      <c r="S74" s="2" t="s">
        <v>3006</v>
      </c>
      <c r="T74" s="2" t="s">
        <v>4642</v>
      </c>
      <c r="U74" s="2">
        <v>7.0000000000000001E-3</v>
      </c>
      <c r="V74" s="2">
        <v>1558</v>
      </c>
      <c r="W74" s="2">
        <v>7.0000000000000001E-3</v>
      </c>
      <c r="X74" s="11">
        <v>1680</v>
      </c>
      <c r="Y74" s="2" t="s">
        <v>342</v>
      </c>
      <c r="Z74" s="2" t="s">
        <v>335</v>
      </c>
      <c r="AA74" s="2" t="s">
        <v>3332</v>
      </c>
      <c r="AB74" s="2" t="s">
        <v>43</v>
      </c>
      <c r="AC74" s="2" t="s">
        <v>42</v>
      </c>
      <c r="AD74" s="2"/>
      <c r="AE74" s="4"/>
    </row>
    <row r="75" spans="1:31" hidden="1" x14ac:dyDescent="0.25">
      <c r="A75" s="2">
        <v>2016</v>
      </c>
      <c r="B75" s="2">
        <v>1687</v>
      </c>
      <c r="C75" s="2" t="s">
        <v>3949</v>
      </c>
      <c r="D75" s="2" t="s">
        <v>3950</v>
      </c>
      <c r="E75" s="2" t="s">
        <v>3951</v>
      </c>
      <c r="F75" s="2" t="s">
        <v>3779</v>
      </c>
      <c r="G75" s="2" t="s">
        <v>3952</v>
      </c>
      <c r="H75" s="2"/>
      <c r="I75" s="2" t="s">
        <v>815</v>
      </c>
      <c r="J75" s="2" t="s">
        <v>203</v>
      </c>
      <c r="K75" s="2" t="s">
        <v>3953</v>
      </c>
      <c r="L75" s="2"/>
      <c r="M75" s="3">
        <v>42613</v>
      </c>
      <c r="N75" s="2" t="s">
        <v>3954</v>
      </c>
      <c r="O75" s="2" t="s">
        <v>1231</v>
      </c>
      <c r="P75" s="2" t="s">
        <v>35</v>
      </c>
      <c r="Q75" s="2" t="s">
        <v>2562</v>
      </c>
      <c r="R75" s="2" t="s">
        <v>4266</v>
      </c>
      <c r="S75" s="2" t="s">
        <v>3006</v>
      </c>
      <c r="T75" s="2" t="s">
        <v>4642</v>
      </c>
      <c r="U75" s="2">
        <v>7.0000000000000001E-3</v>
      </c>
      <c r="V75" s="2">
        <v>1563</v>
      </c>
      <c r="W75" s="2">
        <v>7.0000000000000001E-3</v>
      </c>
      <c r="X75" s="11">
        <v>1680</v>
      </c>
      <c r="Y75" s="2" t="s">
        <v>342</v>
      </c>
      <c r="Z75" s="2" t="s">
        <v>335</v>
      </c>
      <c r="AA75" s="2" t="s">
        <v>3332</v>
      </c>
      <c r="AB75" s="2" t="s">
        <v>43</v>
      </c>
      <c r="AC75" s="2" t="s">
        <v>42</v>
      </c>
      <c r="AD75" s="2"/>
      <c r="AE75" s="4"/>
    </row>
    <row r="76" spans="1:31" hidden="1" x14ac:dyDescent="0.25">
      <c r="A76" s="2">
        <v>2015</v>
      </c>
      <c r="B76" s="2">
        <v>454</v>
      </c>
      <c r="C76" s="2" t="s">
        <v>3353</v>
      </c>
      <c r="D76" s="2" t="s">
        <v>3354</v>
      </c>
      <c r="E76" s="2" t="s">
        <v>3355</v>
      </c>
      <c r="F76" s="2" t="s">
        <v>2648</v>
      </c>
      <c r="G76" s="2" t="s">
        <v>2649</v>
      </c>
      <c r="H76" s="2"/>
      <c r="I76" s="2" t="s">
        <v>815</v>
      </c>
      <c r="J76" s="2" t="s">
        <v>203</v>
      </c>
      <c r="K76" s="2" t="s">
        <v>2238</v>
      </c>
      <c r="L76" s="2"/>
      <c r="M76" s="3">
        <v>42142</v>
      </c>
      <c r="N76" s="2" t="s">
        <v>3365</v>
      </c>
      <c r="O76" s="2" t="s">
        <v>3366</v>
      </c>
      <c r="P76" s="2" t="s">
        <v>3367</v>
      </c>
      <c r="Q76" s="2" t="s">
        <v>3451</v>
      </c>
      <c r="R76" s="2" t="s">
        <v>3369</v>
      </c>
      <c r="S76" s="2" t="s">
        <v>3522</v>
      </c>
      <c r="T76" s="2" t="s">
        <v>4642</v>
      </c>
      <c r="U76" s="2">
        <v>7.4999999999999997E-3</v>
      </c>
      <c r="V76" s="2">
        <v>4728</v>
      </c>
      <c r="W76" s="2">
        <v>7.4999999999999997E-3</v>
      </c>
      <c r="X76" s="2"/>
      <c r="Y76" s="2" t="s">
        <v>2180</v>
      </c>
      <c r="Z76" s="2" t="s">
        <v>335</v>
      </c>
      <c r="AA76" s="2" t="s">
        <v>3332</v>
      </c>
      <c r="AB76" s="2" t="s">
        <v>42</v>
      </c>
      <c r="AC76" s="2" t="s">
        <v>43</v>
      </c>
      <c r="AD76" s="2"/>
      <c r="AE76" s="4"/>
    </row>
    <row r="77" spans="1:31" hidden="1" x14ac:dyDescent="0.25">
      <c r="A77" s="2">
        <v>2016</v>
      </c>
      <c r="B77" s="2">
        <v>1642</v>
      </c>
      <c r="C77" s="2" t="s">
        <v>3428</v>
      </c>
      <c r="D77" s="2" t="s">
        <v>3429</v>
      </c>
      <c r="E77" s="2" t="s">
        <v>3430</v>
      </c>
      <c r="F77" s="2" t="s">
        <v>2648</v>
      </c>
      <c r="G77" s="2" t="s">
        <v>2649</v>
      </c>
      <c r="H77" s="2"/>
      <c r="I77" s="2" t="s">
        <v>815</v>
      </c>
      <c r="J77" s="2" t="s">
        <v>289</v>
      </c>
      <c r="K77" s="2" t="s">
        <v>3431</v>
      </c>
      <c r="L77" s="2"/>
      <c r="M77" s="3">
        <v>42461</v>
      </c>
      <c r="N77" s="2" t="s">
        <v>3596</v>
      </c>
      <c r="O77" s="2" t="s">
        <v>4239</v>
      </c>
      <c r="P77" s="2" t="s">
        <v>35</v>
      </c>
      <c r="Q77" s="2" t="s">
        <v>1896</v>
      </c>
      <c r="R77" s="2" t="s">
        <v>4322</v>
      </c>
      <c r="S77" s="2" t="s">
        <v>4443</v>
      </c>
      <c r="T77" s="2" t="s">
        <v>4642</v>
      </c>
      <c r="U77" s="2">
        <v>7.7000000000000002E-3</v>
      </c>
      <c r="V77" s="2">
        <v>1551</v>
      </c>
      <c r="W77" s="2">
        <v>7.7000000000000002E-3</v>
      </c>
      <c r="X77" s="11">
        <v>1680</v>
      </c>
      <c r="Y77" s="2" t="s">
        <v>2180</v>
      </c>
      <c r="Z77" s="2" t="s">
        <v>335</v>
      </c>
      <c r="AA77" s="2" t="s">
        <v>3332</v>
      </c>
      <c r="AB77" s="2" t="s">
        <v>43</v>
      </c>
      <c r="AC77" s="2" t="s">
        <v>42</v>
      </c>
      <c r="AD77" s="2"/>
      <c r="AE77" s="4"/>
    </row>
    <row r="78" spans="1:31" hidden="1" x14ac:dyDescent="0.25">
      <c r="A78" s="2">
        <v>2015</v>
      </c>
      <c r="B78" s="2">
        <v>896</v>
      </c>
      <c r="C78" s="2" t="s">
        <v>3428</v>
      </c>
      <c r="D78" s="2" t="s">
        <v>3429</v>
      </c>
      <c r="E78" s="2" t="s">
        <v>3430</v>
      </c>
      <c r="F78" s="2" t="s">
        <v>2648</v>
      </c>
      <c r="G78" s="2" t="s">
        <v>2649</v>
      </c>
      <c r="H78" s="2"/>
      <c r="I78" s="2" t="s">
        <v>815</v>
      </c>
      <c r="J78" s="2" t="s">
        <v>111</v>
      </c>
      <c r="K78" s="2" t="s">
        <v>3431</v>
      </c>
      <c r="L78" s="2"/>
      <c r="M78" s="3">
        <v>42031</v>
      </c>
      <c r="N78" s="2" t="s">
        <v>3432</v>
      </c>
      <c r="O78" s="2" t="s">
        <v>2176</v>
      </c>
      <c r="P78" s="2" t="s">
        <v>35</v>
      </c>
      <c r="Q78" s="2" t="s">
        <v>2562</v>
      </c>
      <c r="R78" s="2" t="s">
        <v>3433</v>
      </c>
      <c r="S78" s="2" t="s">
        <v>3698</v>
      </c>
      <c r="T78" s="2" t="s">
        <v>4642</v>
      </c>
      <c r="U78" s="2">
        <v>8.0000000000000002E-3</v>
      </c>
      <c r="V78" s="2">
        <v>1277</v>
      </c>
      <c r="W78" s="2">
        <v>8.0000000000000002E-3</v>
      </c>
      <c r="X78" s="11">
        <v>1680</v>
      </c>
      <c r="Y78" s="2" t="s">
        <v>2180</v>
      </c>
      <c r="Z78" s="2" t="s">
        <v>335</v>
      </c>
      <c r="AA78" s="2" t="s">
        <v>3332</v>
      </c>
      <c r="AB78" s="2" t="s">
        <v>42</v>
      </c>
      <c r="AC78" s="2" t="s">
        <v>43</v>
      </c>
      <c r="AD78" s="2"/>
      <c r="AE78" s="4"/>
    </row>
    <row r="79" spans="1:31" hidden="1" x14ac:dyDescent="0.25">
      <c r="A79" s="2">
        <v>2016</v>
      </c>
      <c r="B79" s="2">
        <v>883</v>
      </c>
      <c r="C79" s="2" t="s">
        <v>2171</v>
      </c>
      <c r="D79" s="2" t="s">
        <v>2172</v>
      </c>
      <c r="E79" s="2" t="s">
        <v>2173</v>
      </c>
      <c r="F79" s="2" t="s">
        <v>1062</v>
      </c>
      <c r="G79" s="2" t="s">
        <v>1063</v>
      </c>
      <c r="H79" s="2"/>
      <c r="I79" s="2" t="s">
        <v>153</v>
      </c>
      <c r="J79" s="2" t="s">
        <v>206</v>
      </c>
      <c r="K79" s="2" t="s">
        <v>2174</v>
      </c>
      <c r="L79" s="2"/>
      <c r="M79" s="3">
        <v>42565</v>
      </c>
      <c r="N79" s="2" t="s">
        <v>3840</v>
      </c>
      <c r="O79" s="2" t="s">
        <v>1231</v>
      </c>
      <c r="P79" s="2" t="s">
        <v>35</v>
      </c>
      <c r="Q79" s="2" t="s">
        <v>748</v>
      </c>
      <c r="R79" s="2" t="s">
        <v>3910</v>
      </c>
      <c r="S79" s="2" t="s">
        <v>551</v>
      </c>
      <c r="T79" s="2" t="s">
        <v>4641</v>
      </c>
      <c r="U79" s="2">
        <v>0.03</v>
      </c>
      <c r="V79" s="2">
        <v>1613</v>
      </c>
      <c r="W79" s="2">
        <f>U79*454/V79</f>
        <v>8.4438933663980153E-3</v>
      </c>
      <c r="X79" s="2">
        <v>1680</v>
      </c>
      <c r="Y79" s="2" t="s">
        <v>342</v>
      </c>
      <c r="Z79" s="2" t="s">
        <v>335</v>
      </c>
      <c r="AA79" s="2" t="s">
        <v>3332</v>
      </c>
      <c r="AB79" s="2" t="s">
        <v>43</v>
      </c>
      <c r="AC79" s="2" t="s">
        <v>42</v>
      </c>
      <c r="AD79" s="2"/>
      <c r="AE79" s="4"/>
    </row>
    <row r="80" spans="1:31" hidden="1" x14ac:dyDescent="0.25">
      <c r="A80" s="2">
        <v>2016</v>
      </c>
      <c r="B80" s="2">
        <v>887</v>
      </c>
      <c r="C80" s="2" t="s">
        <v>2171</v>
      </c>
      <c r="D80" s="2" t="s">
        <v>2172</v>
      </c>
      <c r="E80" s="2" t="s">
        <v>2173</v>
      </c>
      <c r="F80" s="2" t="s">
        <v>1062</v>
      </c>
      <c r="G80" s="2" t="s">
        <v>1063</v>
      </c>
      <c r="H80" s="2"/>
      <c r="I80" s="2" t="s">
        <v>153</v>
      </c>
      <c r="J80" s="2" t="s">
        <v>340</v>
      </c>
      <c r="K80" s="2" t="s">
        <v>2174</v>
      </c>
      <c r="L80" s="2"/>
      <c r="M80" s="3">
        <v>42565</v>
      </c>
      <c r="N80" s="2" t="s">
        <v>3840</v>
      </c>
      <c r="O80" s="2" t="s">
        <v>1231</v>
      </c>
      <c r="P80" s="2" t="s">
        <v>35</v>
      </c>
      <c r="Q80" s="2" t="s">
        <v>748</v>
      </c>
      <c r="R80" s="2" t="s">
        <v>4044</v>
      </c>
      <c r="S80" s="2" t="s">
        <v>551</v>
      </c>
      <c r="T80" s="2" t="s">
        <v>4641</v>
      </c>
      <c r="U80" s="2">
        <v>0.03</v>
      </c>
      <c r="V80" s="2">
        <v>1404</v>
      </c>
      <c r="W80" s="2">
        <f>U80*454/V80</f>
        <v>9.7008547008547007E-3</v>
      </c>
      <c r="X80" s="2">
        <v>1680</v>
      </c>
      <c r="Y80" s="2" t="s">
        <v>342</v>
      </c>
      <c r="Z80" s="2" t="s">
        <v>335</v>
      </c>
      <c r="AA80" s="2" t="s">
        <v>3332</v>
      </c>
      <c r="AB80" s="2" t="s">
        <v>43</v>
      </c>
      <c r="AC80" s="2" t="s">
        <v>42</v>
      </c>
      <c r="AD80" s="2"/>
      <c r="AE80" s="4"/>
    </row>
    <row r="81" spans="1:31" hidden="1" x14ac:dyDescent="0.25">
      <c r="A81" s="2">
        <v>2015</v>
      </c>
      <c r="B81" s="2">
        <v>795</v>
      </c>
      <c r="C81" s="2" t="s">
        <v>2125</v>
      </c>
      <c r="D81" s="2" t="s">
        <v>2126</v>
      </c>
      <c r="E81" s="2" t="s">
        <v>2127</v>
      </c>
      <c r="F81" s="2" t="s">
        <v>1967</v>
      </c>
      <c r="G81" s="2" t="s">
        <v>1968</v>
      </c>
      <c r="H81" s="2"/>
      <c r="I81" s="2" t="s">
        <v>488</v>
      </c>
      <c r="J81" s="2" t="s">
        <v>111</v>
      </c>
      <c r="K81" s="2" t="s">
        <v>2335</v>
      </c>
      <c r="L81" s="2" t="s">
        <v>4636</v>
      </c>
      <c r="M81" s="3">
        <v>42177</v>
      </c>
      <c r="N81" s="2" t="s">
        <v>2336</v>
      </c>
      <c r="O81" s="2" t="s">
        <v>1231</v>
      </c>
      <c r="P81" s="2" t="s">
        <v>1675</v>
      </c>
      <c r="Q81" s="2" t="s">
        <v>2311</v>
      </c>
      <c r="R81" s="2" t="s">
        <v>3461</v>
      </c>
      <c r="S81" s="2" t="s">
        <v>3659</v>
      </c>
      <c r="T81" s="2" t="s">
        <v>4642</v>
      </c>
      <c r="U81" s="2">
        <v>0.01</v>
      </c>
      <c r="V81" s="2">
        <v>1615</v>
      </c>
      <c r="W81" s="2">
        <v>0.01</v>
      </c>
      <c r="X81" s="2">
        <v>1775</v>
      </c>
      <c r="Y81" s="2" t="s">
        <v>342</v>
      </c>
      <c r="Z81" s="2" t="s">
        <v>335</v>
      </c>
      <c r="AA81" s="2" t="s">
        <v>3332</v>
      </c>
      <c r="AB81" s="2" t="s">
        <v>42</v>
      </c>
      <c r="AC81" s="2" t="s">
        <v>43</v>
      </c>
      <c r="AD81" s="2"/>
      <c r="AE81" s="4"/>
    </row>
    <row r="82" spans="1:31" hidden="1" x14ac:dyDescent="0.25">
      <c r="A82" s="2">
        <v>2015</v>
      </c>
      <c r="B82" s="2">
        <v>799</v>
      </c>
      <c r="C82" s="2" t="s">
        <v>2125</v>
      </c>
      <c r="D82" s="2" t="s">
        <v>2126</v>
      </c>
      <c r="E82" s="2" t="s">
        <v>2127</v>
      </c>
      <c r="F82" s="2" t="s">
        <v>1967</v>
      </c>
      <c r="G82" s="2" t="s">
        <v>1968</v>
      </c>
      <c r="H82" s="2"/>
      <c r="I82" s="2" t="s">
        <v>488</v>
      </c>
      <c r="J82" s="2" t="s">
        <v>289</v>
      </c>
      <c r="K82" s="2" t="s">
        <v>2331</v>
      </c>
      <c r="L82" s="2" t="s">
        <v>4636</v>
      </c>
      <c r="M82" s="3">
        <v>42177</v>
      </c>
      <c r="N82" s="2" t="s">
        <v>2332</v>
      </c>
      <c r="O82" s="2" t="s">
        <v>1231</v>
      </c>
      <c r="P82" s="2" t="s">
        <v>1675</v>
      </c>
      <c r="Q82" s="2" t="s">
        <v>2311</v>
      </c>
      <c r="R82" s="2" t="s">
        <v>3468</v>
      </c>
      <c r="S82" s="2" t="s">
        <v>3659</v>
      </c>
      <c r="T82" s="2" t="s">
        <v>4642</v>
      </c>
      <c r="U82" s="2">
        <v>0.01</v>
      </c>
      <c r="V82" s="2">
        <v>1609</v>
      </c>
      <c r="W82" s="2">
        <v>0.01</v>
      </c>
      <c r="X82" s="2">
        <v>1775</v>
      </c>
      <c r="Y82" s="2" t="s">
        <v>342</v>
      </c>
      <c r="Z82" s="2" t="s">
        <v>335</v>
      </c>
      <c r="AA82" s="2" t="s">
        <v>3332</v>
      </c>
      <c r="AB82" s="2" t="s">
        <v>42</v>
      </c>
      <c r="AC82" s="2" t="s">
        <v>43</v>
      </c>
      <c r="AD82" s="2"/>
      <c r="AE82" s="4"/>
    </row>
    <row r="83" spans="1:31" hidden="1" x14ac:dyDescent="0.25">
      <c r="A83" s="2">
        <v>2015</v>
      </c>
      <c r="B83" s="2">
        <v>800</v>
      </c>
      <c r="C83" s="2" t="s">
        <v>2125</v>
      </c>
      <c r="D83" s="2" t="s">
        <v>2126</v>
      </c>
      <c r="E83" s="2" t="s">
        <v>2127</v>
      </c>
      <c r="F83" s="2" t="s">
        <v>1967</v>
      </c>
      <c r="G83" s="2" t="s">
        <v>1968</v>
      </c>
      <c r="H83" s="2"/>
      <c r="I83" s="2" t="s">
        <v>488</v>
      </c>
      <c r="J83" s="2" t="s">
        <v>31</v>
      </c>
      <c r="K83" s="2" t="s">
        <v>2424</v>
      </c>
      <c r="L83" s="2" t="s">
        <v>4636</v>
      </c>
      <c r="M83" s="3">
        <v>42178</v>
      </c>
      <c r="N83" s="2" t="s">
        <v>2425</v>
      </c>
      <c r="O83" s="2" t="s">
        <v>1231</v>
      </c>
      <c r="P83" s="2" t="s">
        <v>1675</v>
      </c>
      <c r="Q83" s="2" t="s">
        <v>2311</v>
      </c>
      <c r="R83" s="2" t="s">
        <v>3427</v>
      </c>
      <c r="S83" s="2" t="s">
        <v>3659</v>
      </c>
      <c r="T83" s="2" t="s">
        <v>4642</v>
      </c>
      <c r="U83" s="2">
        <v>0.01</v>
      </c>
      <c r="V83" s="2">
        <v>1598</v>
      </c>
      <c r="W83" s="2">
        <v>0.01</v>
      </c>
      <c r="X83" s="2">
        <v>1775</v>
      </c>
      <c r="Y83" s="2" t="s">
        <v>342</v>
      </c>
      <c r="Z83" s="2" t="s">
        <v>335</v>
      </c>
      <c r="AA83" s="2" t="s">
        <v>3332</v>
      </c>
      <c r="AB83" s="2" t="s">
        <v>42</v>
      </c>
      <c r="AC83" s="2" t="s">
        <v>43</v>
      </c>
      <c r="AD83" s="2"/>
      <c r="AE83" s="4"/>
    </row>
    <row r="84" spans="1:31" hidden="1" x14ac:dyDescent="0.25">
      <c r="A84" s="2">
        <v>2015</v>
      </c>
      <c r="B84" s="2">
        <v>823</v>
      </c>
      <c r="C84" s="2" t="s">
        <v>2125</v>
      </c>
      <c r="D84" s="2" t="s">
        <v>2126</v>
      </c>
      <c r="E84" s="2" t="s">
        <v>2127</v>
      </c>
      <c r="F84" s="2" t="s">
        <v>1967</v>
      </c>
      <c r="G84" s="2" t="s">
        <v>1968</v>
      </c>
      <c r="H84" s="2"/>
      <c r="I84" s="2" t="s">
        <v>488</v>
      </c>
      <c r="J84" s="2" t="s">
        <v>50</v>
      </c>
      <c r="K84" s="2" t="s">
        <v>2420</v>
      </c>
      <c r="L84" s="2" t="s">
        <v>4636</v>
      </c>
      <c r="M84" s="3">
        <v>42187</v>
      </c>
      <c r="N84" s="2" t="s">
        <v>2421</v>
      </c>
      <c r="O84" s="2" t="s">
        <v>1231</v>
      </c>
      <c r="P84" s="2" t="s">
        <v>1675</v>
      </c>
      <c r="Q84" s="2" t="s">
        <v>2311</v>
      </c>
      <c r="R84" s="2" t="s">
        <v>3500</v>
      </c>
      <c r="S84" s="2" t="s">
        <v>3659</v>
      </c>
      <c r="T84" s="2" t="s">
        <v>4642</v>
      </c>
      <c r="U84" s="2">
        <v>0.01</v>
      </c>
      <c r="V84" s="2">
        <v>1745</v>
      </c>
      <c r="W84" s="2">
        <v>0.01</v>
      </c>
      <c r="X84" s="2">
        <v>1775</v>
      </c>
      <c r="Y84" s="2" t="s">
        <v>342</v>
      </c>
      <c r="Z84" s="2" t="s">
        <v>335</v>
      </c>
      <c r="AA84" s="2" t="s">
        <v>3332</v>
      </c>
      <c r="AB84" s="2" t="s">
        <v>42</v>
      </c>
      <c r="AC84" s="2" t="s">
        <v>43</v>
      </c>
      <c r="AD84" s="2"/>
      <c r="AE84" s="4"/>
    </row>
    <row r="85" spans="1:31" hidden="1" x14ac:dyDescent="0.25">
      <c r="A85" s="2">
        <v>2015</v>
      </c>
      <c r="B85" s="2">
        <v>836</v>
      </c>
      <c r="C85" s="2" t="s">
        <v>3586</v>
      </c>
      <c r="D85" s="2" t="s">
        <v>3587</v>
      </c>
      <c r="E85" s="2" t="s">
        <v>3588</v>
      </c>
      <c r="F85" s="2" t="s">
        <v>486</v>
      </c>
      <c r="G85" s="2" t="s">
        <v>487</v>
      </c>
      <c r="H85" s="2"/>
      <c r="I85" s="2" t="s">
        <v>488</v>
      </c>
      <c r="J85" s="2" t="s">
        <v>31</v>
      </c>
      <c r="K85" s="2" t="s">
        <v>3589</v>
      </c>
      <c r="L85" s="2"/>
      <c r="M85" s="3">
        <v>42047</v>
      </c>
      <c r="N85" s="2" t="s">
        <v>3590</v>
      </c>
      <c r="O85" s="2" t="s">
        <v>2176</v>
      </c>
      <c r="P85" s="2" t="s">
        <v>3591</v>
      </c>
      <c r="Q85" s="2" t="s">
        <v>1894</v>
      </c>
      <c r="R85" s="2" t="s">
        <v>3592</v>
      </c>
      <c r="S85" s="2" t="s">
        <v>3659</v>
      </c>
      <c r="T85" s="2" t="s">
        <v>4642</v>
      </c>
      <c r="U85" s="2">
        <v>0.01</v>
      </c>
      <c r="V85" s="2">
        <v>675</v>
      </c>
      <c r="W85" s="2">
        <v>0.01</v>
      </c>
      <c r="X85" s="2"/>
      <c r="Y85" s="2" t="s">
        <v>2180</v>
      </c>
      <c r="Z85" s="2" t="s">
        <v>335</v>
      </c>
      <c r="AA85" s="2" t="s">
        <v>3332</v>
      </c>
      <c r="AB85" s="2" t="s">
        <v>42</v>
      </c>
      <c r="AC85" s="2" t="s">
        <v>43</v>
      </c>
      <c r="AD85" s="2"/>
      <c r="AE85" s="4"/>
    </row>
    <row r="86" spans="1:31" hidden="1" x14ac:dyDescent="0.25">
      <c r="A86" s="2">
        <v>2015</v>
      </c>
      <c r="B86" s="2">
        <v>839</v>
      </c>
      <c r="C86" s="2" t="s">
        <v>3608</v>
      </c>
      <c r="D86" s="2" t="s">
        <v>3609</v>
      </c>
      <c r="E86" s="2" t="s">
        <v>3610</v>
      </c>
      <c r="F86" s="2" t="s">
        <v>1967</v>
      </c>
      <c r="G86" s="2" t="s">
        <v>1968</v>
      </c>
      <c r="H86" s="2"/>
      <c r="I86" s="2" t="s">
        <v>488</v>
      </c>
      <c r="J86" s="2" t="s">
        <v>31</v>
      </c>
      <c r="K86" s="2" t="s">
        <v>2467</v>
      </c>
      <c r="L86" s="2"/>
      <c r="M86" s="3">
        <v>42123</v>
      </c>
      <c r="N86" s="2" t="s">
        <v>780</v>
      </c>
      <c r="O86" s="2" t="s">
        <v>1231</v>
      </c>
      <c r="P86" s="2" t="s">
        <v>1359</v>
      </c>
      <c r="Q86" s="2" t="s">
        <v>1894</v>
      </c>
      <c r="R86" s="2" t="s">
        <v>3611</v>
      </c>
      <c r="S86" s="2" t="s">
        <v>3659</v>
      </c>
      <c r="T86" s="2" t="s">
        <v>4642</v>
      </c>
      <c r="U86" s="2">
        <v>0.01</v>
      </c>
      <c r="V86" s="2">
        <v>192</v>
      </c>
      <c r="W86" s="2">
        <v>0.01</v>
      </c>
      <c r="X86" s="12"/>
      <c r="Y86" s="2" t="s">
        <v>342</v>
      </c>
      <c r="Z86" s="2" t="s">
        <v>335</v>
      </c>
      <c r="AA86" s="2" t="s">
        <v>3332</v>
      </c>
      <c r="AB86" s="2" t="s">
        <v>42</v>
      </c>
      <c r="AC86" s="2" t="s">
        <v>43</v>
      </c>
      <c r="AD86" s="2" t="s">
        <v>3675</v>
      </c>
      <c r="AE86" s="4"/>
    </row>
    <row r="87" spans="1:31" hidden="1" x14ac:dyDescent="0.25">
      <c r="A87" s="2">
        <v>2015</v>
      </c>
      <c r="B87" s="2">
        <v>901</v>
      </c>
      <c r="C87" s="2" t="s">
        <v>3428</v>
      </c>
      <c r="D87" s="2" t="s">
        <v>3429</v>
      </c>
      <c r="E87" s="2" t="s">
        <v>3430</v>
      </c>
      <c r="F87" s="2" t="s">
        <v>2648</v>
      </c>
      <c r="G87" s="2" t="s">
        <v>2649</v>
      </c>
      <c r="H87" s="2"/>
      <c r="I87" s="2" t="s">
        <v>815</v>
      </c>
      <c r="J87" s="2" t="s">
        <v>293</v>
      </c>
      <c r="K87" s="2" t="s">
        <v>3431</v>
      </c>
      <c r="L87" s="2"/>
      <c r="M87" s="3">
        <v>42054</v>
      </c>
      <c r="N87" s="2" t="s">
        <v>3594</v>
      </c>
      <c r="O87" s="2" t="s">
        <v>2176</v>
      </c>
      <c r="P87" s="2" t="s">
        <v>2177</v>
      </c>
      <c r="Q87" s="2" t="s">
        <v>2562</v>
      </c>
      <c r="R87" s="2" t="s">
        <v>3555</v>
      </c>
      <c r="S87" s="2" t="s">
        <v>3659</v>
      </c>
      <c r="T87" s="2" t="s">
        <v>4642</v>
      </c>
      <c r="U87" s="2">
        <v>0.01</v>
      </c>
      <c r="V87" s="2">
        <v>1512</v>
      </c>
      <c r="W87" s="2">
        <v>0.01</v>
      </c>
      <c r="X87" s="11">
        <v>1680</v>
      </c>
      <c r="Y87" s="2" t="s">
        <v>2180</v>
      </c>
      <c r="Z87" s="2" t="s">
        <v>335</v>
      </c>
      <c r="AA87" s="2" t="s">
        <v>3332</v>
      </c>
      <c r="AB87" s="2" t="s">
        <v>42</v>
      </c>
      <c r="AC87" s="2" t="s">
        <v>43</v>
      </c>
      <c r="AD87" s="2"/>
      <c r="AE87" s="4"/>
    </row>
    <row r="88" spans="1:31" x14ac:dyDescent="0.25">
      <c r="A88" s="2">
        <v>2016</v>
      </c>
      <c r="B88" s="2">
        <v>900</v>
      </c>
      <c r="C88" s="2" t="s">
        <v>3782</v>
      </c>
      <c r="D88" s="2" t="s">
        <v>3783</v>
      </c>
      <c r="E88" s="2" t="s">
        <v>3784</v>
      </c>
      <c r="F88" s="2" t="s">
        <v>2648</v>
      </c>
      <c r="G88" s="2" t="s">
        <v>2649</v>
      </c>
      <c r="H88" s="2"/>
      <c r="I88" s="2" t="s">
        <v>815</v>
      </c>
      <c r="J88" s="2" t="s">
        <v>340</v>
      </c>
      <c r="K88" s="2" t="s">
        <v>3785</v>
      </c>
      <c r="L88" s="2" t="s">
        <v>4635</v>
      </c>
      <c r="M88" s="3">
        <v>42397</v>
      </c>
      <c r="N88" s="2" t="s">
        <v>3921</v>
      </c>
      <c r="O88" s="2" t="s">
        <v>3787</v>
      </c>
      <c r="P88" s="2" t="s">
        <v>35</v>
      </c>
      <c r="Q88" s="2" t="s">
        <v>3451</v>
      </c>
      <c r="R88" s="2" t="s">
        <v>3409</v>
      </c>
      <c r="S88" s="2" t="s">
        <v>3659</v>
      </c>
      <c r="T88" s="2" t="s">
        <v>4642</v>
      </c>
      <c r="U88" s="2">
        <v>0.01</v>
      </c>
      <c r="V88" s="2">
        <v>1617</v>
      </c>
      <c r="W88" s="2">
        <v>0.01</v>
      </c>
      <c r="X88" s="11">
        <v>1680</v>
      </c>
      <c r="Y88" s="2" t="s">
        <v>861</v>
      </c>
      <c r="Z88" s="2" t="s">
        <v>335</v>
      </c>
      <c r="AA88" s="2" t="s">
        <v>3332</v>
      </c>
      <c r="AB88" s="2" t="s">
        <v>43</v>
      </c>
      <c r="AC88" s="2" t="s">
        <v>42</v>
      </c>
      <c r="AD88" s="2"/>
      <c r="AE88" s="4"/>
    </row>
    <row r="89" spans="1:31" hidden="1" x14ac:dyDescent="0.25">
      <c r="A89" s="2">
        <v>2016</v>
      </c>
      <c r="B89" s="2">
        <v>1199</v>
      </c>
      <c r="C89" s="2" t="s">
        <v>3833</v>
      </c>
      <c r="D89" s="2" t="s">
        <v>3834</v>
      </c>
      <c r="E89" s="2" t="s">
        <v>3835</v>
      </c>
      <c r="F89" s="2" t="s">
        <v>2347</v>
      </c>
      <c r="G89" s="2" t="s">
        <v>2248</v>
      </c>
      <c r="H89" s="2"/>
      <c r="I89" s="2" t="s">
        <v>484</v>
      </c>
      <c r="J89" s="2" t="s">
        <v>291</v>
      </c>
      <c r="K89" s="2" t="s">
        <v>3836</v>
      </c>
      <c r="L89" s="2"/>
      <c r="M89" s="3">
        <v>42549</v>
      </c>
      <c r="N89" s="2" t="s">
        <v>3837</v>
      </c>
      <c r="O89" s="2" t="s">
        <v>3838</v>
      </c>
      <c r="P89" s="2" t="s">
        <v>1359</v>
      </c>
      <c r="Q89" s="2" t="s">
        <v>1797</v>
      </c>
      <c r="R89" s="2" t="s">
        <v>3839</v>
      </c>
      <c r="S89" s="2" t="s">
        <v>3659</v>
      </c>
      <c r="T89" s="2" t="s">
        <v>4642</v>
      </c>
      <c r="U89" s="2">
        <v>0.01</v>
      </c>
      <c r="V89" s="2">
        <v>139</v>
      </c>
      <c r="W89" s="2">
        <v>0.01</v>
      </c>
      <c r="X89" s="2"/>
      <c r="Y89" s="2" t="s">
        <v>861</v>
      </c>
      <c r="Z89" s="2" t="s">
        <v>335</v>
      </c>
      <c r="AA89" s="2" t="s">
        <v>3332</v>
      </c>
      <c r="AB89" s="2" t="s">
        <v>43</v>
      </c>
      <c r="AC89" s="2" t="s">
        <v>42</v>
      </c>
      <c r="AD89" s="2"/>
      <c r="AE89" s="4"/>
    </row>
    <row r="90" spans="1:31" hidden="1" x14ac:dyDescent="0.25">
      <c r="A90" s="2">
        <v>2016</v>
      </c>
      <c r="B90" s="2">
        <v>1264</v>
      </c>
      <c r="C90" s="2" t="s">
        <v>4167</v>
      </c>
      <c r="D90" s="2" t="s">
        <v>4168</v>
      </c>
      <c r="E90" s="2" t="s">
        <v>4169</v>
      </c>
      <c r="F90" s="2" t="s">
        <v>2648</v>
      </c>
      <c r="G90" s="2" t="s">
        <v>2649</v>
      </c>
      <c r="H90" s="2"/>
      <c r="I90" s="2" t="s">
        <v>489</v>
      </c>
      <c r="J90" s="2" t="s">
        <v>31</v>
      </c>
      <c r="K90" s="2" t="s">
        <v>4170</v>
      </c>
      <c r="L90" s="2"/>
      <c r="M90" s="3">
        <v>42431</v>
      </c>
      <c r="N90" s="2" t="s">
        <v>4171</v>
      </c>
      <c r="O90" s="2" t="s">
        <v>2176</v>
      </c>
      <c r="P90" s="2" t="s">
        <v>35</v>
      </c>
      <c r="Q90" s="2" t="s">
        <v>2276</v>
      </c>
      <c r="R90" s="2" t="s">
        <v>4173</v>
      </c>
      <c r="S90" s="2" t="s">
        <v>3659</v>
      </c>
      <c r="T90" s="2" t="s">
        <v>4642</v>
      </c>
      <c r="U90" s="2">
        <v>0.01</v>
      </c>
      <c r="V90" s="2">
        <v>1519</v>
      </c>
      <c r="W90" s="2">
        <v>0.01</v>
      </c>
      <c r="X90" s="11">
        <v>1680</v>
      </c>
      <c r="Y90" s="2" t="s">
        <v>2180</v>
      </c>
      <c r="Z90" s="2" t="s">
        <v>335</v>
      </c>
      <c r="AA90" s="2" t="s">
        <v>3332</v>
      </c>
      <c r="AB90" s="2" t="s">
        <v>338</v>
      </c>
      <c r="AC90" s="2" t="s">
        <v>42</v>
      </c>
      <c r="AD90" s="2"/>
      <c r="AE90" s="4"/>
    </row>
    <row r="91" spans="1:31" hidden="1" x14ac:dyDescent="0.25">
      <c r="A91" s="2">
        <v>2016</v>
      </c>
      <c r="B91" s="2">
        <v>1274</v>
      </c>
      <c r="C91" s="2" t="s">
        <v>4228</v>
      </c>
      <c r="D91" s="2" t="s">
        <v>4229</v>
      </c>
      <c r="E91" s="2" t="s">
        <v>4230</v>
      </c>
      <c r="F91" s="2" t="s">
        <v>4202</v>
      </c>
      <c r="G91" s="2" t="s">
        <v>4203</v>
      </c>
      <c r="H91" s="2"/>
      <c r="I91" s="2" t="s">
        <v>489</v>
      </c>
      <c r="J91" s="2" t="s">
        <v>31</v>
      </c>
      <c r="K91" s="2" t="s">
        <v>4187</v>
      </c>
      <c r="L91" s="2"/>
      <c r="M91" s="3">
        <v>42549</v>
      </c>
      <c r="N91" s="2" t="s">
        <v>2689</v>
      </c>
      <c r="O91" s="2" t="s">
        <v>3838</v>
      </c>
      <c r="P91" s="2" t="s">
        <v>1359</v>
      </c>
      <c r="Q91" s="2" t="s">
        <v>2562</v>
      </c>
      <c r="R91" s="2" t="s">
        <v>4231</v>
      </c>
      <c r="S91" s="2" t="s">
        <v>3659</v>
      </c>
      <c r="T91" s="2" t="s">
        <v>4642</v>
      </c>
      <c r="U91" s="2">
        <v>0.01</v>
      </c>
      <c r="V91" s="2">
        <v>80</v>
      </c>
      <c r="W91" s="2">
        <v>0.01</v>
      </c>
      <c r="X91" s="2"/>
      <c r="Y91" s="2" t="s">
        <v>861</v>
      </c>
      <c r="Z91" s="2" t="s">
        <v>335</v>
      </c>
      <c r="AA91" s="2" t="s">
        <v>3332</v>
      </c>
      <c r="AB91" s="2" t="s">
        <v>43</v>
      </c>
      <c r="AC91" s="2" t="s">
        <v>42</v>
      </c>
      <c r="AD91" s="2"/>
      <c r="AE91" s="4"/>
    </row>
    <row r="92" spans="1:31" x14ac:dyDescent="0.25">
      <c r="A92" s="2">
        <v>2016</v>
      </c>
      <c r="B92" s="2">
        <v>1513</v>
      </c>
      <c r="C92" s="2" t="s">
        <v>3776</v>
      </c>
      <c r="D92" s="2" t="s">
        <v>3777</v>
      </c>
      <c r="E92" s="2" t="s">
        <v>3778</v>
      </c>
      <c r="F92" s="2" t="s">
        <v>3779</v>
      </c>
      <c r="G92" s="2" t="s">
        <v>1081</v>
      </c>
      <c r="H92" s="2"/>
      <c r="I92" s="2" t="s">
        <v>153</v>
      </c>
      <c r="J92" s="2" t="s">
        <v>203</v>
      </c>
      <c r="K92" s="2" t="s">
        <v>3780</v>
      </c>
      <c r="L92" s="2" t="s">
        <v>4635</v>
      </c>
      <c r="M92" s="3">
        <v>42543</v>
      </c>
      <c r="N92" s="2" t="s">
        <v>3781</v>
      </c>
      <c r="O92" s="2" t="s">
        <v>1231</v>
      </c>
      <c r="P92" s="2" t="s">
        <v>35</v>
      </c>
      <c r="Q92" s="2" t="s">
        <v>2523</v>
      </c>
      <c r="R92" s="2" t="s">
        <v>35</v>
      </c>
      <c r="S92" s="2" t="s">
        <v>3659</v>
      </c>
      <c r="T92" s="2" t="s">
        <v>4642</v>
      </c>
      <c r="U92" s="2">
        <v>0.01</v>
      </c>
      <c r="V92" s="2">
        <v>1680</v>
      </c>
      <c r="W92" s="2">
        <v>0.01</v>
      </c>
      <c r="X92" s="2"/>
      <c r="Y92" s="2" t="s">
        <v>342</v>
      </c>
      <c r="Z92" s="2" t="s">
        <v>335</v>
      </c>
      <c r="AA92" s="2" t="s">
        <v>3332</v>
      </c>
      <c r="AB92" s="2" t="s">
        <v>338</v>
      </c>
      <c r="AC92" s="2" t="s">
        <v>42</v>
      </c>
      <c r="AD92" s="2"/>
      <c r="AE92" s="4"/>
    </row>
    <row r="93" spans="1:31" x14ac:dyDescent="0.25">
      <c r="A93" s="2">
        <v>2016</v>
      </c>
      <c r="B93" s="2">
        <v>1514</v>
      </c>
      <c r="C93" s="2" t="s">
        <v>3776</v>
      </c>
      <c r="D93" s="2" t="s">
        <v>3777</v>
      </c>
      <c r="E93" s="2" t="s">
        <v>3778</v>
      </c>
      <c r="F93" s="2" t="s">
        <v>3779</v>
      </c>
      <c r="G93" s="2" t="s">
        <v>1081</v>
      </c>
      <c r="H93" s="2"/>
      <c r="I93" s="2" t="s">
        <v>153</v>
      </c>
      <c r="J93" s="2" t="s">
        <v>206</v>
      </c>
      <c r="K93" s="2" t="s">
        <v>3780</v>
      </c>
      <c r="L93" s="2" t="s">
        <v>4635</v>
      </c>
      <c r="M93" s="3">
        <v>42543</v>
      </c>
      <c r="N93" s="2" t="s">
        <v>3781</v>
      </c>
      <c r="O93" s="2" t="s">
        <v>1231</v>
      </c>
      <c r="P93" s="2" t="s">
        <v>35</v>
      </c>
      <c r="Q93" s="2" t="s">
        <v>2523</v>
      </c>
      <c r="R93" s="2" t="s">
        <v>35</v>
      </c>
      <c r="S93" s="2" t="s">
        <v>3659</v>
      </c>
      <c r="T93" s="2" t="s">
        <v>4642</v>
      </c>
      <c r="U93" s="2">
        <v>0.01</v>
      </c>
      <c r="V93" s="2">
        <v>1680</v>
      </c>
      <c r="W93" s="2">
        <v>0.01</v>
      </c>
      <c r="X93" s="2"/>
      <c r="Y93" s="2" t="s">
        <v>342</v>
      </c>
      <c r="Z93" s="2" t="s">
        <v>335</v>
      </c>
      <c r="AA93" s="2" t="s">
        <v>3332</v>
      </c>
      <c r="AB93" s="2" t="s">
        <v>338</v>
      </c>
      <c r="AC93" s="2" t="s">
        <v>42</v>
      </c>
      <c r="AD93" s="2"/>
      <c r="AE93" s="4"/>
    </row>
    <row r="94" spans="1:31" x14ac:dyDescent="0.25">
      <c r="A94" s="2">
        <v>2016</v>
      </c>
      <c r="B94" s="2">
        <v>1515</v>
      </c>
      <c r="C94" s="2" t="s">
        <v>3776</v>
      </c>
      <c r="D94" s="2" t="s">
        <v>3777</v>
      </c>
      <c r="E94" s="2" t="s">
        <v>3778</v>
      </c>
      <c r="F94" s="2" t="s">
        <v>3779</v>
      </c>
      <c r="G94" s="2" t="s">
        <v>1081</v>
      </c>
      <c r="H94" s="2"/>
      <c r="I94" s="2" t="s">
        <v>153</v>
      </c>
      <c r="J94" s="2" t="s">
        <v>289</v>
      </c>
      <c r="K94" s="2" t="s">
        <v>3780</v>
      </c>
      <c r="L94" s="2" t="s">
        <v>4635</v>
      </c>
      <c r="M94" s="3">
        <v>42543</v>
      </c>
      <c r="N94" s="2" t="s">
        <v>3781</v>
      </c>
      <c r="O94" s="2" t="s">
        <v>1231</v>
      </c>
      <c r="P94" s="2" t="s">
        <v>35</v>
      </c>
      <c r="Q94" s="2" t="s">
        <v>2523</v>
      </c>
      <c r="R94" s="2" t="s">
        <v>35</v>
      </c>
      <c r="S94" s="2" t="s">
        <v>3659</v>
      </c>
      <c r="T94" s="2" t="s">
        <v>4642</v>
      </c>
      <c r="U94" s="2">
        <v>0.01</v>
      </c>
      <c r="V94" s="2">
        <v>1680</v>
      </c>
      <c r="W94" s="2">
        <v>0.01</v>
      </c>
      <c r="X94" s="2"/>
      <c r="Y94" s="2" t="s">
        <v>342</v>
      </c>
      <c r="Z94" s="2" t="s">
        <v>335</v>
      </c>
      <c r="AA94" s="2" t="s">
        <v>3332</v>
      </c>
      <c r="AB94" s="2" t="s">
        <v>338</v>
      </c>
      <c r="AC94" s="2" t="s">
        <v>42</v>
      </c>
      <c r="AD94" s="2"/>
      <c r="AE94" s="4"/>
    </row>
    <row r="95" spans="1:31" x14ac:dyDescent="0.25">
      <c r="A95" s="2">
        <v>2016</v>
      </c>
      <c r="B95" s="2">
        <v>1516</v>
      </c>
      <c r="C95" s="2" t="s">
        <v>3776</v>
      </c>
      <c r="D95" s="2" t="s">
        <v>3777</v>
      </c>
      <c r="E95" s="2" t="s">
        <v>3778</v>
      </c>
      <c r="F95" s="2" t="s">
        <v>3779</v>
      </c>
      <c r="G95" s="2" t="s">
        <v>1081</v>
      </c>
      <c r="H95" s="2"/>
      <c r="I95" s="2" t="s">
        <v>153</v>
      </c>
      <c r="J95" s="2" t="s">
        <v>291</v>
      </c>
      <c r="K95" s="2" t="s">
        <v>3780</v>
      </c>
      <c r="L95" s="2" t="s">
        <v>4635</v>
      </c>
      <c r="M95" s="3">
        <v>42543</v>
      </c>
      <c r="N95" s="2" t="s">
        <v>3781</v>
      </c>
      <c r="O95" s="2" t="s">
        <v>1231</v>
      </c>
      <c r="P95" s="2" t="s">
        <v>35</v>
      </c>
      <c r="Q95" s="2" t="s">
        <v>2523</v>
      </c>
      <c r="R95" s="2" t="s">
        <v>35</v>
      </c>
      <c r="S95" s="2" t="s">
        <v>3659</v>
      </c>
      <c r="T95" s="2" t="s">
        <v>4642</v>
      </c>
      <c r="U95" s="2">
        <v>0.01</v>
      </c>
      <c r="V95" s="2">
        <v>1680</v>
      </c>
      <c r="W95" s="2">
        <v>0.01</v>
      </c>
      <c r="X95" s="2"/>
      <c r="Y95" s="2" t="s">
        <v>342</v>
      </c>
      <c r="Z95" s="2" t="s">
        <v>335</v>
      </c>
      <c r="AA95" s="2" t="s">
        <v>3332</v>
      </c>
      <c r="AB95" s="2" t="s">
        <v>338</v>
      </c>
      <c r="AC95" s="2" t="s">
        <v>42</v>
      </c>
      <c r="AD95" s="2"/>
      <c r="AE95" s="4"/>
    </row>
    <row r="96" spans="1:31" x14ac:dyDescent="0.25">
      <c r="A96" s="2">
        <v>2016</v>
      </c>
      <c r="B96" s="2">
        <v>1517</v>
      </c>
      <c r="C96" s="2" t="s">
        <v>3776</v>
      </c>
      <c r="D96" s="2" t="s">
        <v>3777</v>
      </c>
      <c r="E96" s="2" t="s">
        <v>3778</v>
      </c>
      <c r="F96" s="2" t="s">
        <v>3779</v>
      </c>
      <c r="G96" s="2" t="s">
        <v>1081</v>
      </c>
      <c r="H96" s="2"/>
      <c r="I96" s="2" t="s">
        <v>153</v>
      </c>
      <c r="J96" s="2" t="s">
        <v>293</v>
      </c>
      <c r="K96" s="2" t="s">
        <v>3780</v>
      </c>
      <c r="L96" s="2" t="s">
        <v>4635</v>
      </c>
      <c r="M96" s="3">
        <v>42543</v>
      </c>
      <c r="N96" s="2" t="s">
        <v>3781</v>
      </c>
      <c r="O96" s="2" t="s">
        <v>1231</v>
      </c>
      <c r="P96" s="2" t="s">
        <v>35</v>
      </c>
      <c r="Q96" s="2" t="s">
        <v>2523</v>
      </c>
      <c r="R96" s="2" t="s">
        <v>35</v>
      </c>
      <c r="S96" s="2" t="s">
        <v>3659</v>
      </c>
      <c r="T96" s="2" t="s">
        <v>4642</v>
      </c>
      <c r="U96" s="2">
        <v>0.01</v>
      </c>
      <c r="V96" s="2">
        <v>1680</v>
      </c>
      <c r="W96" s="2">
        <v>0.01</v>
      </c>
      <c r="X96" s="2"/>
      <c r="Y96" s="2" t="s">
        <v>342</v>
      </c>
      <c r="Z96" s="2" t="s">
        <v>335</v>
      </c>
      <c r="AA96" s="2" t="s">
        <v>3332</v>
      </c>
      <c r="AB96" s="2" t="s">
        <v>338</v>
      </c>
      <c r="AC96" s="2" t="s">
        <v>42</v>
      </c>
      <c r="AD96" s="2"/>
      <c r="AE96" s="4"/>
    </row>
    <row r="97" spans="1:31" x14ac:dyDescent="0.25">
      <c r="A97" s="2">
        <v>2016</v>
      </c>
      <c r="B97" s="2">
        <v>1518</v>
      </c>
      <c r="C97" s="2" t="s">
        <v>3776</v>
      </c>
      <c r="D97" s="2" t="s">
        <v>3777</v>
      </c>
      <c r="E97" s="2" t="s">
        <v>3778</v>
      </c>
      <c r="F97" s="2" t="s">
        <v>3779</v>
      </c>
      <c r="G97" s="2" t="s">
        <v>1081</v>
      </c>
      <c r="H97" s="2"/>
      <c r="I97" s="2" t="s">
        <v>153</v>
      </c>
      <c r="J97" s="2" t="s">
        <v>340</v>
      </c>
      <c r="K97" s="2" t="s">
        <v>3780</v>
      </c>
      <c r="L97" s="2" t="s">
        <v>4635</v>
      </c>
      <c r="M97" s="3">
        <v>42543</v>
      </c>
      <c r="N97" s="2" t="s">
        <v>3781</v>
      </c>
      <c r="O97" s="2" t="s">
        <v>1231</v>
      </c>
      <c r="P97" s="2" t="s">
        <v>35</v>
      </c>
      <c r="Q97" s="2" t="s">
        <v>2523</v>
      </c>
      <c r="R97" s="2" t="s">
        <v>35</v>
      </c>
      <c r="S97" s="2" t="s">
        <v>3659</v>
      </c>
      <c r="T97" s="2" t="s">
        <v>4642</v>
      </c>
      <c r="U97" s="2">
        <v>0.01</v>
      </c>
      <c r="V97" s="2">
        <v>1680</v>
      </c>
      <c r="W97" s="2">
        <v>0.01</v>
      </c>
      <c r="X97" s="2"/>
      <c r="Y97" s="2" t="s">
        <v>342</v>
      </c>
      <c r="Z97" s="2" t="s">
        <v>335</v>
      </c>
      <c r="AA97" s="2" t="s">
        <v>3332</v>
      </c>
      <c r="AB97" s="2" t="s">
        <v>338</v>
      </c>
      <c r="AC97" s="2" t="s">
        <v>42</v>
      </c>
      <c r="AD97" s="2"/>
      <c r="AE97" s="4"/>
    </row>
    <row r="98" spans="1:31" hidden="1" x14ac:dyDescent="0.25">
      <c r="A98" s="2">
        <v>2016</v>
      </c>
      <c r="B98" s="2">
        <v>1607</v>
      </c>
      <c r="C98" s="2" t="s">
        <v>2567</v>
      </c>
      <c r="D98" s="2" t="s">
        <v>2568</v>
      </c>
      <c r="E98" s="2" t="s">
        <v>2569</v>
      </c>
      <c r="F98" s="2" t="s">
        <v>2570</v>
      </c>
      <c r="G98" s="2" t="s">
        <v>2571</v>
      </c>
      <c r="H98" s="2"/>
      <c r="I98" s="2" t="s">
        <v>815</v>
      </c>
      <c r="J98" s="2" t="s">
        <v>111</v>
      </c>
      <c r="K98" s="2" t="s">
        <v>2572</v>
      </c>
      <c r="L98" s="2"/>
      <c r="M98" s="3">
        <v>42489</v>
      </c>
      <c r="N98" s="2" t="s">
        <v>4284</v>
      </c>
      <c r="O98" s="2" t="s">
        <v>1231</v>
      </c>
      <c r="P98" s="2" t="s">
        <v>35</v>
      </c>
      <c r="Q98" s="2" t="s">
        <v>1894</v>
      </c>
      <c r="R98" s="2" t="s">
        <v>4043</v>
      </c>
      <c r="S98" s="2" t="s">
        <v>3659</v>
      </c>
      <c r="T98" s="2" t="s">
        <v>4642</v>
      </c>
      <c r="U98" s="2">
        <v>0.01</v>
      </c>
      <c r="V98" s="2">
        <v>1658</v>
      </c>
      <c r="W98" s="2">
        <v>0.01</v>
      </c>
      <c r="X98" s="11">
        <v>1680</v>
      </c>
      <c r="Y98" s="2" t="s">
        <v>342</v>
      </c>
      <c r="Z98" s="2" t="s">
        <v>335</v>
      </c>
      <c r="AA98" s="2" t="s">
        <v>3332</v>
      </c>
      <c r="AB98" s="2" t="s">
        <v>43</v>
      </c>
      <c r="AC98" s="2" t="s">
        <v>42</v>
      </c>
      <c r="AD98" s="2"/>
      <c r="AE98" s="4"/>
    </row>
    <row r="99" spans="1:31" hidden="1" x14ac:dyDescent="0.25">
      <c r="A99" s="2">
        <v>2016</v>
      </c>
      <c r="B99" s="2">
        <v>1617</v>
      </c>
      <c r="C99" s="2" t="s">
        <v>2567</v>
      </c>
      <c r="D99" s="2" t="s">
        <v>2568</v>
      </c>
      <c r="E99" s="2" t="s">
        <v>2569</v>
      </c>
      <c r="F99" s="2" t="s">
        <v>2570</v>
      </c>
      <c r="G99" s="2" t="s">
        <v>2571</v>
      </c>
      <c r="H99" s="2"/>
      <c r="I99" s="2" t="s">
        <v>815</v>
      </c>
      <c r="J99" s="2" t="s">
        <v>111</v>
      </c>
      <c r="K99" s="2" t="s">
        <v>2572</v>
      </c>
      <c r="L99" s="2"/>
      <c r="M99" s="3">
        <v>42489</v>
      </c>
      <c r="N99" s="2" t="s">
        <v>4284</v>
      </c>
      <c r="O99" s="2" t="s">
        <v>4192</v>
      </c>
      <c r="P99" s="2" t="s">
        <v>35</v>
      </c>
      <c r="Q99" s="2" t="s">
        <v>1894</v>
      </c>
      <c r="R99" s="2" t="s">
        <v>4043</v>
      </c>
      <c r="S99" s="2" t="s">
        <v>3659</v>
      </c>
      <c r="T99" s="2" t="s">
        <v>4642</v>
      </c>
      <c r="U99" s="2">
        <v>0.01</v>
      </c>
      <c r="V99" s="2">
        <v>1658</v>
      </c>
      <c r="W99" s="2">
        <v>0.01</v>
      </c>
      <c r="X99" s="11">
        <v>1680</v>
      </c>
      <c r="Y99" s="2" t="s">
        <v>2180</v>
      </c>
      <c r="Z99" s="2" t="s">
        <v>335</v>
      </c>
      <c r="AA99" s="2" t="s">
        <v>3332</v>
      </c>
      <c r="AB99" s="2" t="s">
        <v>43</v>
      </c>
      <c r="AC99" s="2" t="s">
        <v>42</v>
      </c>
      <c r="AD99" s="2"/>
      <c r="AE99" s="4"/>
    </row>
    <row r="100" spans="1:31" hidden="1" x14ac:dyDescent="0.25">
      <c r="A100" s="2">
        <v>2016</v>
      </c>
      <c r="B100" s="2">
        <v>1653</v>
      </c>
      <c r="C100" s="2" t="s">
        <v>3428</v>
      </c>
      <c r="D100" s="2" t="s">
        <v>3429</v>
      </c>
      <c r="E100" s="2" t="s">
        <v>3430</v>
      </c>
      <c r="F100" s="2" t="s">
        <v>2648</v>
      </c>
      <c r="G100" s="2" t="s">
        <v>2649</v>
      </c>
      <c r="H100" s="2"/>
      <c r="I100" s="2" t="s">
        <v>815</v>
      </c>
      <c r="J100" s="2" t="s">
        <v>31</v>
      </c>
      <c r="K100" s="2" t="s">
        <v>3431</v>
      </c>
      <c r="L100" s="2"/>
      <c r="M100" s="3">
        <v>42488</v>
      </c>
      <c r="N100" s="2" t="s">
        <v>4314</v>
      </c>
      <c r="O100" s="2" t="s">
        <v>1231</v>
      </c>
      <c r="P100" s="2" t="s">
        <v>35</v>
      </c>
      <c r="Q100" s="2" t="s">
        <v>2562</v>
      </c>
      <c r="R100" s="2" t="s">
        <v>4315</v>
      </c>
      <c r="S100" s="2" t="s">
        <v>3659</v>
      </c>
      <c r="T100" s="2" t="s">
        <v>4642</v>
      </c>
      <c r="U100" s="2">
        <v>0.01</v>
      </c>
      <c r="V100" s="2">
        <v>1529</v>
      </c>
      <c r="W100" s="2">
        <v>0.01</v>
      </c>
      <c r="X100" s="11">
        <v>1680</v>
      </c>
      <c r="Y100" s="2" t="s">
        <v>342</v>
      </c>
      <c r="Z100" s="2" t="s">
        <v>335</v>
      </c>
      <c r="AA100" s="2" t="s">
        <v>3332</v>
      </c>
      <c r="AB100" s="2" t="s">
        <v>338</v>
      </c>
      <c r="AC100" s="2" t="s">
        <v>42</v>
      </c>
      <c r="AD100" s="2"/>
      <c r="AE100" s="4"/>
    </row>
    <row r="101" spans="1:31" hidden="1" x14ac:dyDescent="0.25">
      <c r="A101" s="2">
        <v>2016</v>
      </c>
      <c r="B101" s="2">
        <v>1660</v>
      </c>
      <c r="C101" s="2" t="s">
        <v>3428</v>
      </c>
      <c r="D101" s="2" t="s">
        <v>3429</v>
      </c>
      <c r="E101" s="2" t="s">
        <v>3430</v>
      </c>
      <c r="F101" s="2" t="s">
        <v>2648</v>
      </c>
      <c r="G101" s="2" t="s">
        <v>2649</v>
      </c>
      <c r="H101" s="2"/>
      <c r="I101" s="2" t="s">
        <v>815</v>
      </c>
      <c r="J101" s="2" t="s">
        <v>50</v>
      </c>
      <c r="K101" s="2" t="s">
        <v>3431</v>
      </c>
      <c r="L101" s="2"/>
      <c r="M101" s="3">
        <v>42562</v>
      </c>
      <c r="N101" s="2" t="s">
        <v>4025</v>
      </c>
      <c r="O101" s="2" t="s">
        <v>1231</v>
      </c>
      <c r="P101" s="2" t="s">
        <v>2177</v>
      </c>
      <c r="Q101" s="2" t="s">
        <v>2562</v>
      </c>
      <c r="R101" s="2" t="s">
        <v>4235</v>
      </c>
      <c r="S101" s="2" t="s">
        <v>3659</v>
      </c>
      <c r="T101" s="2" t="s">
        <v>4642</v>
      </c>
      <c r="U101" s="2">
        <v>0.01</v>
      </c>
      <c r="V101" s="2">
        <v>1529</v>
      </c>
      <c r="W101" s="2">
        <v>0.01</v>
      </c>
      <c r="X101" s="11">
        <v>1680</v>
      </c>
      <c r="Y101" s="2" t="s">
        <v>342</v>
      </c>
      <c r="Z101" s="2" t="s">
        <v>335</v>
      </c>
      <c r="AA101" s="2" t="s">
        <v>3332</v>
      </c>
      <c r="AB101" s="2" t="s">
        <v>43</v>
      </c>
      <c r="AC101" s="2" t="s">
        <v>42</v>
      </c>
      <c r="AD101" s="2"/>
      <c r="AE101" s="4"/>
    </row>
    <row r="102" spans="1:31" hidden="1" x14ac:dyDescent="0.25">
      <c r="A102" s="2">
        <v>2016</v>
      </c>
      <c r="B102" s="2">
        <v>1662</v>
      </c>
      <c r="C102" s="2" t="s">
        <v>3428</v>
      </c>
      <c r="D102" s="2" t="s">
        <v>3429</v>
      </c>
      <c r="E102" s="2" t="s">
        <v>3430</v>
      </c>
      <c r="F102" s="2" t="s">
        <v>2648</v>
      </c>
      <c r="G102" s="2" t="s">
        <v>2649</v>
      </c>
      <c r="H102" s="2"/>
      <c r="I102" s="2" t="s">
        <v>815</v>
      </c>
      <c r="J102" s="2" t="s">
        <v>293</v>
      </c>
      <c r="K102" s="2" t="s">
        <v>3431</v>
      </c>
      <c r="L102" s="2"/>
      <c r="M102" s="3">
        <v>42562</v>
      </c>
      <c r="N102" s="2" t="s">
        <v>4025</v>
      </c>
      <c r="O102" s="2" t="s">
        <v>1231</v>
      </c>
      <c r="P102" s="2" t="s">
        <v>2177</v>
      </c>
      <c r="Q102" s="2" t="s">
        <v>2562</v>
      </c>
      <c r="R102" s="2" t="s">
        <v>4143</v>
      </c>
      <c r="S102" s="2" t="s">
        <v>3659</v>
      </c>
      <c r="T102" s="2" t="s">
        <v>4642</v>
      </c>
      <c r="U102" s="2">
        <v>0.01</v>
      </c>
      <c r="V102" s="2">
        <v>1568</v>
      </c>
      <c r="W102" s="2">
        <v>0.01</v>
      </c>
      <c r="X102" s="11">
        <v>1680</v>
      </c>
      <c r="Y102" s="2" t="s">
        <v>342</v>
      </c>
      <c r="Z102" s="2" t="s">
        <v>335</v>
      </c>
      <c r="AA102" s="2" t="s">
        <v>3332</v>
      </c>
      <c r="AB102" s="2" t="s">
        <v>43</v>
      </c>
      <c r="AC102" s="2" t="s">
        <v>42</v>
      </c>
      <c r="AD102" s="2"/>
      <c r="AE102" s="4"/>
    </row>
    <row r="103" spans="1:31" hidden="1" x14ac:dyDescent="0.25">
      <c r="A103" s="2">
        <v>2016</v>
      </c>
      <c r="B103" s="2">
        <v>1665</v>
      </c>
      <c r="C103" s="2" t="s">
        <v>3428</v>
      </c>
      <c r="D103" s="2" t="s">
        <v>3429</v>
      </c>
      <c r="E103" s="2" t="s">
        <v>3430</v>
      </c>
      <c r="F103" s="2" t="s">
        <v>2648</v>
      </c>
      <c r="G103" s="2" t="s">
        <v>2649</v>
      </c>
      <c r="H103" s="2"/>
      <c r="I103" s="2" t="s">
        <v>815</v>
      </c>
      <c r="J103" s="2" t="s">
        <v>289</v>
      </c>
      <c r="K103" s="2" t="s">
        <v>3431</v>
      </c>
      <c r="L103" s="2"/>
      <c r="M103" s="3">
        <v>42563</v>
      </c>
      <c r="N103" s="2" t="s">
        <v>4163</v>
      </c>
      <c r="O103" s="2" t="s">
        <v>1231</v>
      </c>
      <c r="P103" s="2" t="s">
        <v>2177</v>
      </c>
      <c r="Q103" s="2" t="s">
        <v>1896</v>
      </c>
      <c r="R103" s="2" t="s">
        <v>4165</v>
      </c>
      <c r="S103" s="2" t="s">
        <v>3659</v>
      </c>
      <c r="T103" s="2" t="s">
        <v>4642</v>
      </c>
      <c r="U103" s="2">
        <v>0.01</v>
      </c>
      <c r="V103" s="2">
        <v>1490</v>
      </c>
      <c r="W103" s="2">
        <v>0.01</v>
      </c>
      <c r="X103" s="11">
        <v>1680</v>
      </c>
      <c r="Y103" s="2" t="s">
        <v>342</v>
      </c>
      <c r="Z103" s="2" t="s">
        <v>335</v>
      </c>
      <c r="AA103" s="2" t="s">
        <v>3332</v>
      </c>
      <c r="AB103" s="2" t="s">
        <v>43</v>
      </c>
      <c r="AC103" s="2" t="s">
        <v>42</v>
      </c>
      <c r="AD103" s="2"/>
      <c r="AE103" s="4"/>
    </row>
    <row r="104" spans="1:31" hidden="1" x14ac:dyDescent="0.25">
      <c r="A104" s="2">
        <v>2016</v>
      </c>
      <c r="B104" s="2">
        <v>1685</v>
      </c>
      <c r="C104" s="2" t="s">
        <v>3949</v>
      </c>
      <c r="D104" s="2" t="s">
        <v>3950</v>
      </c>
      <c r="E104" s="2" t="s">
        <v>3951</v>
      </c>
      <c r="F104" s="2" t="s">
        <v>3779</v>
      </c>
      <c r="G104" s="2" t="s">
        <v>3952</v>
      </c>
      <c r="H104" s="2"/>
      <c r="I104" s="2" t="s">
        <v>815</v>
      </c>
      <c r="J104" s="2" t="s">
        <v>31</v>
      </c>
      <c r="K104" s="2" t="s">
        <v>3953</v>
      </c>
      <c r="L104" s="2"/>
      <c r="M104" s="3">
        <v>42613</v>
      </c>
      <c r="N104" s="2" t="s">
        <v>3954</v>
      </c>
      <c r="O104" s="2" t="s">
        <v>1231</v>
      </c>
      <c r="P104" s="2" t="s">
        <v>35</v>
      </c>
      <c r="Q104" s="2" t="s">
        <v>2562</v>
      </c>
      <c r="R104" s="2" t="s">
        <v>4267</v>
      </c>
      <c r="S104" s="2" t="s">
        <v>3659</v>
      </c>
      <c r="T104" s="2" t="s">
        <v>4642</v>
      </c>
      <c r="U104" s="2">
        <v>0.01</v>
      </c>
      <c r="V104" s="2">
        <v>1584</v>
      </c>
      <c r="W104" s="2">
        <v>0.01</v>
      </c>
      <c r="X104" s="11">
        <v>1680</v>
      </c>
      <c r="Y104" s="2" t="s">
        <v>342</v>
      </c>
      <c r="Z104" s="2" t="s">
        <v>335</v>
      </c>
      <c r="AA104" s="2" t="s">
        <v>3332</v>
      </c>
      <c r="AB104" s="2" t="s">
        <v>43</v>
      </c>
      <c r="AC104" s="2" t="s">
        <v>42</v>
      </c>
      <c r="AD104" s="2"/>
      <c r="AE104" s="4"/>
    </row>
    <row r="105" spans="1:31" hidden="1" x14ac:dyDescent="0.25">
      <c r="A105" s="2">
        <v>2016</v>
      </c>
      <c r="B105" s="2">
        <v>1689</v>
      </c>
      <c r="C105" s="2" t="s">
        <v>3949</v>
      </c>
      <c r="D105" s="2" t="s">
        <v>3950</v>
      </c>
      <c r="E105" s="2" t="s">
        <v>3951</v>
      </c>
      <c r="F105" s="2" t="s">
        <v>3779</v>
      </c>
      <c r="G105" s="2" t="s">
        <v>3952</v>
      </c>
      <c r="H105" s="2"/>
      <c r="I105" s="2" t="s">
        <v>815</v>
      </c>
      <c r="J105" s="2" t="s">
        <v>289</v>
      </c>
      <c r="K105" s="2" t="s">
        <v>3953</v>
      </c>
      <c r="L105" s="2"/>
      <c r="M105" s="3">
        <v>42613</v>
      </c>
      <c r="N105" s="2" t="s">
        <v>3954</v>
      </c>
      <c r="O105" s="2" t="s">
        <v>1231</v>
      </c>
      <c r="P105" s="2" t="s">
        <v>35</v>
      </c>
      <c r="Q105" s="2" t="s">
        <v>2562</v>
      </c>
      <c r="R105" s="2" t="s">
        <v>4302</v>
      </c>
      <c r="S105" s="2" t="s">
        <v>3659</v>
      </c>
      <c r="T105" s="2" t="s">
        <v>4642</v>
      </c>
      <c r="U105" s="2">
        <v>0.01</v>
      </c>
      <c r="V105" s="2">
        <v>1533</v>
      </c>
      <c r="W105" s="2">
        <v>0.01</v>
      </c>
      <c r="X105" s="11">
        <v>1680</v>
      </c>
      <c r="Y105" s="2" t="s">
        <v>342</v>
      </c>
      <c r="Z105" s="2" t="s">
        <v>335</v>
      </c>
      <c r="AA105" s="2" t="s">
        <v>3332</v>
      </c>
      <c r="AB105" s="2" t="s">
        <v>43</v>
      </c>
      <c r="AC105" s="2" t="s">
        <v>42</v>
      </c>
      <c r="AD105" s="2"/>
      <c r="AE105" s="4"/>
    </row>
    <row r="106" spans="1:31" hidden="1" x14ac:dyDescent="0.25">
      <c r="A106" s="2">
        <v>2016</v>
      </c>
      <c r="B106" s="2">
        <v>1692</v>
      </c>
      <c r="C106" s="2" t="s">
        <v>3949</v>
      </c>
      <c r="D106" s="2" t="s">
        <v>3950</v>
      </c>
      <c r="E106" s="2" t="s">
        <v>3951</v>
      </c>
      <c r="F106" s="2" t="s">
        <v>3779</v>
      </c>
      <c r="G106" s="2" t="s">
        <v>3952</v>
      </c>
      <c r="H106" s="2"/>
      <c r="I106" s="2" t="s">
        <v>815</v>
      </c>
      <c r="J106" s="2" t="s">
        <v>340</v>
      </c>
      <c r="K106" s="2" t="s">
        <v>3953</v>
      </c>
      <c r="L106" s="2"/>
      <c r="M106" s="3">
        <v>42613</v>
      </c>
      <c r="N106" s="2" t="s">
        <v>3954</v>
      </c>
      <c r="O106" s="2" t="s">
        <v>1231</v>
      </c>
      <c r="P106" s="2" t="s">
        <v>35</v>
      </c>
      <c r="Q106" s="2" t="s">
        <v>2562</v>
      </c>
      <c r="R106" s="2" t="s">
        <v>4196</v>
      </c>
      <c r="S106" s="2" t="s">
        <v>3659</v>
      </c>
      <c r="T106" s="2" t="s">
        <v>4642</v>
      </c>
      <c r="U106" s="2">
        <v>0.01</v>
      </c>
      <c r="V106" s="2">
        <v>1430</v>
      </c>
      <c r="W106" s="2">
        <v>0.01</v>
      </c>
      <c r="X106" s="11">
        <v>1680</v>
      </c>
      <c r="Y106" s="2" t="s">
        <v>342</v>
      </c>
      <c r="Z106" s="2" t="s">
        <v>335</v>
      </c>
      <c r="AA106" s="2" t="s">
        <v>3332</v>
      </c>
      <c r="AB106" s="2" t="s">
        <v>43</v>
      </c>
      <c r="AC106" s="2" t="s">
        <v>42</v>
      </c>
      <c r="AD106" s="2"/>
      <c r="AE106" s="4"/>
    </row>
    <row r="107" spans="1:31" x14ac:dyDescent="0.25">
      <c r="A107" s="2">
        <v>2016</v>
      </c>
      <c r="B107" s="2">
        <v>1717</v>
      </c>
      <c r="C107" s="2" t="s">
        <v>3782</v>
      </c>
      <c r="D107" s="2" t="s">
        <v>3783</v>
      </c>
      <c r="E107" s="2" t="s">
        <v>3784</v>
      </c>
      <c r="F107" s="2" t="s">
        <v>2648</v>
      </c>
      <c r="G107" s="2" t="s">
        <v>2649</v>
      </c>
      <c r="H107" s="2"/>
      <c r="I107" s="2" t="s">
        <v>815</v>
      </c>
      <c r="J107" s="2" t="s">
        <v>293</v>
      </c>
      <c r="K107" s="2" t="s">
        <v>3785</v>
      </c>
      <c r="L107" s="2" t="s">
        <v>4635</v>
      </c>
      <c r="M107" s="3">
        <v>42397</v>
      </c>
      <c r="N107" s="2" t="s">
        <v>3786</v>
      </c>
      <c r="O107" s="2" t="s">
        <v>3787</v>
      </c>
      <c r="P107" s="2" t="s">
        <v>35</v>
      </c>
      <c r="Q107" s="2" t="s">
        <v>3451</v>
      </c>
      <c r="R107" s="2" t="s">
        <v>3902</v>
      </c>
      <c r="S107" s="2" t="s">
        <v>3659</v>
      </c>
      <c r="T107" s="2" t="s">
        <v>4642</v>
      </c>
      <c r="U107" s="2">
        <v>0.01</v>
      </c>
      <c r="V107" s="2">
        <v>1544</v>
      </c>
      <c r="W107" s="2">
        <v>0.01</v>
      </c>
      <c r="X107" s="11">
        <v>1680</v>
      </c>
      <c r="Y107" s="2" t="s">
        <v>861</v>
      </c>
      <c r="Z107" s="2" t="s">
        <v>335</v>
      </c>
      <c r="AA107" s="2" t="s">
        <v>3332</v>
      </c>
      <c r="AB107" s="2" t="s">
        <v>43</v>
      </c>
      <c r="AC107" s="2" t="s">
        <v>42</v>
      </c>
      <c r="AD107" s="2"/>
      <c r="AE107" s="4"/>
    </row>
    <row r="108" spans="1:31" hidden="1" x14ac:dyDescent="0.25">
      <c r="A108" s="2">
        <v>2016</v>
      </c>
      <c r="B108" s="2">
        <v>454</v>
      </c>
      <c r="C108" s="2" t="s">
        <v>2098</v>
      </c>
      <c r="D108" s="2" t="s">
        <v>2099</v>
      </c>
      <c r="E108" s="2" t="s">
        <v>2100</v>
      </c>
      <c r="F108" s="2" t="s">
        <v>1610</v>
      </c>
      <c r="G108" s="2" t="s">
        <v>1968</v>
      </c>
      <c r="H108" s="2"/>
      <c r="I108" s="2" t="s">
        <v>393</v>
      </c>
      <c r="J108" s="2" t="s">
        <v>291</v>
      </c>
      <c r="K108" s="2" t="s">
        <v>2207</v>
      </c>
      <c r="L108" s="2" t="s">
        <v>4636</v>
      </c>
      <c r="M108" s="3">
        <v>42706</v>
      </c>
      <c r="N108" s="2" t="s">
        <v>2102</v>
      </c>
      <c r="O108" s="2" t="s">
        <v>3496</v>
      </c>
      <c r="P108" s="2" t="s">
        <v>1999</v>
      </c>
      <c r="Q108" s="2" t="s">
        <v>3859</v>
      </c>
      <c r="R108" s="2" t="s">
        <v>3852</v>
      </c>
      <c r="S108" s="2" t="s">
        <v>3864</v>
      </c>
      <c r="T108" s="2" t="s">
        <v>4642</v>
      </c>
      <c r="U108" s="2">
        <v>0.01</v>
      </c>
      <c r="V108" s="2">
        <v>1654</v>
      </c>
      <c r="W108" s="2">
        <v>0.01</v>
      </c>
      <c r="X108" s="11">
        <v>1775</v>
      </c>
      <c r="Y108" s="2" t="s">
        <v>342</v>
      </c>
      <c r="Z108" s="2" t="s">
        <v>335</v>
      </c>
      <c r="AA108" s="2" t="s">
        <v>3332</v>
      </c>
      <c r="AB108" s="2" t="s">
        <v>43</v>
      </c>
      <c r="AC108" s="2" t="s">
        <v>42</v>
      </c>
      <c r="AD108" s="2"/>
      <c r="AE108" s="4"/>
    </row>
    <row r="109" spans="1:31" hidden="1" x14ac:dyDescent="0.25">
      <c r="A109" s="2">
        <v>2016</v>
      </c>
      <c r="B109" s="2">
        <v>452</v>
      </c>
      <c r="C109" s="2" t="s">
        <v>2098</v>
      </c>
      <c r="D109" s="2" t="s">
        <v>2099</v>
      </c>
      <c r="E109" s="2" t="s">
        <v>2100</v>
      </c>
      <c r="F109" s="2" t="s">
        <v>1610</v>
      </c>
      <c r="G109" s="2" t="s">
        <v>1968</v>
      </c>
      <c r="H109" s="2"/>
      <c r="I109" s="2" t="s">
        <v>393</v>
      </c>
      <c r="J109" s="2" t="s">
        <v>206</v>
      </c>
      <c r="K109" s="2" t="s">
        <v>2219</v>
      </c>
      <c r="L109" s="2" t="s">
        <v>4636</v>
      </c>
      <c r="M109" s="3">
        <v>42706</v>
      </c>
      <c r="N109" s="2" t="s">
        <v>2102</v>
      </c>
      <c r="O109" s="2" t="s">
        <v>3496</v>
      </c>
      <c r="P109" s="2" t="s">
        <v>1999</v>
      </c>
      <c r="Q109" s="2" t="s">
        <v>3859</v>
      </c>
      <c r="R109" s="2" t="s">
        <v>3849</v>
      </c>
      <c r="S109" s="2" t="s">
        <v>3863</v>
      </c>
      <c r="T109" s="2" t="s">
        <v>4642</v>
      </c>
      <c r="U109" s="2">
        <v>0.01</v>
      </c>
      <c r="V109" s="2">
        <v>1671</v>
      </c>
      <c r="W109" s="2">
        <v>0.01</v>
      </c>
      <c r="X109" s="11">
        <v>1775</v>
      </c>
      <c r="Y109" s="2" t="s">
        <v>342</v>
      </c>
      <c r="Z109" s="2" t="s">
        <v>335</v>
      </c>
      <c r="AA109" s="2" t="s">
        <v>3332</v>
      </c>
      <c r="AB109" s="2" t="s">
        <v>43</v>
      </c>
      <c r="AC109" s="2" t="s">
        <v>42</v>
      </c>
      <c r="AD109" s="2"/>
      <c r="AE109" s="4"/>
    </row>
    <row r="110" spans="1:31" hidden="1" x14ac:dyDescent="0.25">
      <c r="A110" s="2">
        <v>2016</v>
      </c>
      <c r="B110" s="2">
        <v>885</v>
      </c>
      <c r="C110" s="2" t="s">
        <v>2171</v>
      </c>
      <c r="D110" s="2" t="s">
        <v>2172</v>
      </c>
      <c r="E110" s="2" t="s">
        <v>2173</v>
      </c>
      <c r="F110" s="2" t="s">
        <v>1062</v>
      </c>
      <c r="G110" s="2" t="s">
        <v>1063</v>
      </c>
      <c r="H110" s="2"/>
      <c r="I110" s="2" t="s">
        <v>153</v>
      </c>
      <c r="J110" s="2" t="s">
        <v>291</v>
      </c>
      <c r="K110" s="2" t="s">
        <v>2174</v>
      </c>
      <c r="L110" s="2"/>
      <c r="M110" s="3">
        <v>42565</v>
      </c>
      <c r="N110" s="2" t="s">
        <v>3840</v>
      </c>
      <c r="O110" s="2" t="s">
        <v>1231</v>
      </c>
      <c r="P110" s="2" t="s">
        <v>35</v>
      </c>
      <c r="Q110" s="2" t="s">
        <v>748</v>
      </c>
      <c r="R110" s="2" t="s">
        <v>35</v>
      </c>
      <c r="S110" s="2" t="s">
        <v>590</v>
      </c>
      <c r="T110" s="2" t="s">
        <v>4641</v>
      </c>
      <c r="U110" s="2">
        <v>0.04</v>
      </c>
      <c r="V110" s="2">
        <v>1680</v>
      </c>
      <c r="W110" s="2">
        <f>U110*454/V110</f>
        <v>1.0809523809523809E-2</v>
      </c>
      <c r="X110" s="2">
        <v>1680</v>
      </c>
      <c r="Y110" s="2" t="s">
        <v>342</v>
      </c>
      <c r="Z110" s="2" t="s">
        <v>335</v>
      </c>
      <c r="AA110" s="2" t="s">
        <v>3332</v>
      </c>
      <c r="AB110" s="2" t="s">
        <v>43</v>
      </c>
      <c r="AC110" s="2" t="s">
        <v>42</v>
      </c>
      <c r="AD110" s="2"/>
      <c r="AE110" s="4"/>
    </row>
    <row r="111" spans="1:31" hidden="1" x14ac:dyDescent="0.25">
      <c r="A111" s="2">
        <v>2013</v>
      </c>
      <c r="B111" s="2">
        <v>1075</v>
      </c>
      <c r="C111" s="2" t="s">
        <v>1909</v>
      </c>
      <c r="D111" s="2" t="s">
        <v>1910</v>
      </c>
      <c r="E111" s="2" t="s">
        <v>1911</v>
      </c>
      <c r="F111" s="2" t="s">
        <v>816</v>
      </c>
      <c r="G111" s="2" t="s">
        <v>817</v>
      </c>
      <c r="H111" s="2"/>
      <c r="I111" s="2" t="s">
        <v>128</v>
      </c>
      <c r="J111" s="2" t="s">
        <v>50</v>
      </c>
      <c r="K111" s="2" t="s">
        <v>1912</v>
      </c>
      <c r="L111" s="2"/>
      <c r="M111" s="3">
        <v>41542</v>
      </c>
      <c r="N111" s="2" t="s">
        <v>1913</v>
      </c>
      <c r="O111" s="2" t="s">
        <v>799</v>
      </c>
      <c r="P111" s="2" t="s">
        <v>1921</v>
      </c>
      <c r="Q111" s="2" t="s">
        <v>1922</v>
      </c>
      <c r="R111" s="2" t="s">
        <v>1923</v>
      </c>
      <c r="S111" s="2" t="s">
        <v>1924</v>
      </c>
      <c r="T111" s="2" t="s">
        <v>4642</v>
      </c>
      <c r="U111" s="2">
        <v>1.2E-2</v>
      </c>
      <c r="V111" s="2">
        <v>1134</v>
      </c>
      <c r="W111" s="2">
        <v>1.2E-2</v>
      </c>
      <c r="X111" s="2">
        <v>1340</v>
      </c>
      <c r="Y111" s="2" t="s">
        <v>342</v>
      </c>
      <c r="Z111" s="2" t="s">
        <v>335</v>
      </c>
      <c r="AA111" s="2" t="s">
        <v>41</v>
      </c>
      <c r="AB111" s="2" t="s">
        <v>42</v>
      </c>
      <c r="AC111" s="2" t="s">
        <v>43</v>
      </c>
      <c r="AD111" s="2" t="s">
        <v>1917</v>
      </c>
      <c r="AE111" s="4"/>
    </row>
    <row r="112" spans="1:31" hidden="1" x14ac:dyDescent="0.25">
      <c r="A112" s="2">
        <v>2016</v>
      </c>
      <c r="B112" s="2">
        <v>882</v>
      </c>
      <c r="C112" s="2" t="s">
        <v>2171</v>
      </c>
      <c r="D112" s="2" t="s">
        <v>2172</v>
      </c>
      <c r="E112" s="2" t="s">
        <v>2173</v>
      </c>
      <c r="F112" s="2" t="s">
        <v>1062</v>
      </c>
      <c r="G112" s="2" t="s">
        <v>1063</v>
      </c>
      <c r="H112" s="2"/>
      <c r="I112" s="2" t="s">
        <v>153</v>
      </c>
      <c r="J112" s="2" t="s">
        <v>203</v>
      </c>
      <c r="K112" s="2" t="s">
        <v>2174</v>
      </c>
      <c r="L112" s="2"/>
      <c r="M112" s="3">
        <v>42565</v>
      </c>
      <c r="N112" s="2" t="s">
        <v>3840</v>
      </c>
      <c r="O112" s="2" t="s">
        <v>1231</v>
      </c>
      <c r="P112" s="2" t="s">
        <v>35</v>
      </c>
      <c r="Q112" s="2" t="s">
        <v>748</v>
      </c>
      <c r="R112" s="2" t="s">
        <v>35</v>
      </c>
      <c r="S112" s="2" t="s">
        <v>606</v>
      </c>
      <c r="T112" s="2" t="s">
        <v>4641</v>
      </c>
      <c r="U112" s="2">
        <v>0.05</v>
      </c>
      <c r="V112" s="2">
        <v>1680</v>
      </c>
      <c r="W112" s="2">
        <f>U112*454/V112</f>
        <v>1.3511904761904763E-2</v>
      </c>
      <c r="X112" s="2">
        <v>1680</v>
      </c>
      <c r="Y112" s="2" t="s">
        <v>342</v>
      </c>
      <c r="Z112" s="2" t="s">
        <v>335</v>
      </c>
      <c r="AA112" s="2" t="s">
        <v>3332</v>
      </c>
      <c r="AB112" s="2" t="s">
        <v>43</v>
      </c>
      <c r="AC112" s="2" t="s">
        <v>42</v>
      </c>
      <c r="AD112" s="2"/>
      <c r="AE112" s="4"/>
    </row>
    <row r="113" spans="1:31" hidden="1" x14ac:dyDescent="0.25">
      <c r="A113" s="2">
        <v>2016</v>
      </c>
      <c r="B113" s="2">
        <v>884</v>
      </c>
      <c r="C113" s="2" t="s">
        <v>2171</v>
      </c>
      <c r="D113" s="2" t="s">
        <v>2172</v>
      </c>
      <c r="E113" s="2" t="s">
        <v>2173</v>
      </c>
      <c r="F113" s="2" t="s">
        <v>1062</v>
      </c>
      <c r="G113" s="2" t="s">
        <v>1063</v>
      </c>
      <c r="H113" s="2"/>
      <c r="I113" s="2" t="s">
        <v>153</v>
      </c>
      <c r="J113" s="2" t="s">
        <v>289</v>
      </c>
      <c r="K113" s="2" t="s">
        <v>2174</v>
      </c>
      <c r="L113" s="2"/>
      <c r="M113" s="3">
        <v>42565</v>
      </c>
      <c r="N113" s="2" t="s">
        <v>3840</v>
      </c>
      <c r="O113" s="2" t="s">
        <v>1231</v>
      </c>
      <c r="P113" s="2" t="s">
        <v>35</v>
      </c>
      <c r="Q113" s="2" t="s">
        <v>748</v>
      </c>
      <c r="R113" s="2" t="s">
        <v>3841</v>
      </c>
      <c r="S113" s="2" t="s">
        <v>606</v>
      </c>
      <c r="T113" s="2" t="s">
        <v>4641</v>
      </c>
      <c r="U113" s="2">
        <v>0.05</v>
      </c>
      <c r="V113" s="2">
        <v>1646</v>
      </c>
      <c r="W113" s="2">
        <f>U113*454/V113</f>
        <v>1.3791008505467802E-2</v>
      </c>
      <c r="X113" s="2">
        <v>1680</v>
      </c>
      <c r="Y113" s="2" t="s">
        <v>342</v>
      </c>
      <c r="Z113" s="2" t="s">
        <v>335</v>
      </c>
      <c r="AA113" s="2" t="s">
        <v>3332</v>
      </c>
      <c r="AB113" s="2" t="s">
        <v>43</v>
      </c>
      <c r="AC113" s="2" t="s">
        <v>42</v>
      </c>
      <c r="AD113" s="2"/>
      <c r="AE113" s="4"/>
    </row>
    <row r="114" spans="1:31" hidden="1" x14ac:dyDescent="0.25">
      <c r="A114" s="2">
        <v>2016</v>
      </c>
      <c r="B114" s="2">
        <v>1599</v>
      </c>
      <c r="C114" s="2" t="s">
        <v>2171</v>
      </c>
      <c r="D114" s="2" t="s">
        <v>2172</v>
      </c>
      <c r="E114" s="2" t="s">
        <v>2173</v>
      </c>
      <c r="F114" s="2" t="s">
        <v>1062</v>
      </c>
      <c r="G114" s="2" t="s">
        <v>1063</v>
      </c>
      <c r="H114" s="2"/>
      <c r="I114" s="2" t="s">
        <v>153</v>
      </c>
      <c r="J114" s="2" t="s">
        <v>50</v>
      </c>
      <c r="K114" s="2" t="s">
        <v>2174</v>
      </c>
      <c r="L114" s="2"/>
      <c r="M114" s="3">
        <v>42565</v>
      </c>
      <c r="N114" s="2" t="s">
        <v>3840</v>
      </c>
      <c r="O114" s="2" t="s">
        <v>1231</v>
      </c>
      <c r="P114" s="2" t="s">
        <v>35</v>
      </c>
      <c r="Q114" s="2" t="s">
        <v>748</v>
      </c>
      <c r="R114" s="2" t="s">
        <v>3841</v>
      </c>
      <c r="S114" s="2" t="s">
        <v>606</v>
      </c>
      <c r="T114" s="2" t="s">
        <v>4641</v>
      </c>
      <c r="U114" s="2">
        <v>0.05</v>
      </c>
      <c r="V114" s="2">
        <v>1646</v>
      </c>
      <c r="W114" s="2">
        <f>U114*454/V114</f>
        <v>1.3791008505467802E-2</v>
      </c>
      <c r="X114" s="2">
        <v>1680</v>
      </c>
      <c r="Y114" s="2" t="s">
        <v>342</v>
      </c>
      <c r="Z114" s="2" t="s">
        <v>335</v>
      </c>
      <c r="AA114" s="2" t="s">
        <v>3332</v>
      </c>
      <c r="AB114" s="2" t="s">
        <v>43</v>
      </c>
      <c r="AC114" s="2" t="s">
        <v>42</v>
      </c>
      <c r="AD114" s="2"/>
      <c r="AE114" s="4"/>
    </row>
    <row r="115" spans="1:31" x14ac:dyDescent="0.25">
      <c r="A115" s="2">
        <v>2014</v>
      </c>
      <c r="B115" s="2">
        <v>1778</v>
      </c>
      <c r="C115" s="2" t="s">
        <v>2366</v>
      </c>
      <c r="D115" s="2" t="s">
        <v>2367</v>
      </c>
      <c r="E115" s="2" t="s">
        <v>2368</v>
      </c>
      <c r="F115" s="2" t="s">
        <v>2324</v>
      </c>
      <c r="G115" s="2" t="s">
        <v>687</v>
      </c>
      <c r="H115" s="2"/>
      <c r="I115" s="2" t="s">
        <v>488</v>
      </c>
      <c r="J115" s="2" t="s">
        <v>31</v>
      </c>
      <c r="K115" s="2" t="s">
        <v>2497</v>
      </c>
      <c r="L115" s="2" t="s">
        <v>4635</v>
      </c>
      <c r="M115" s="3">
        <v>41738</v>
      </c>
      <c r="N115" s="2" t="s">
        <v>2498</v>
      </c>
      <c r="O115" s="2" t="s">
        <v>1892</v>
      </c>
      <c r="P115" s="2" t="s">
        <v>2327</v>
      </c>
      <c r="Q115" s="2" t="s">
        <v>2562</v>
      </c>
      <c r="R115" s="2" t="s">
        <v>2499</v>
      </c>
      <c r="S115" s="2" t="s">
        <v>2974</v>
      </c>
      <c r="T115" s="2" t="s">
        <v>4642</v>
      </c>
      <c r="U115" s="2">
        <v>1.4999999999999999E-2</v>
      </c>
      <c r="V115" s="2">
        <v>1881</v>
      </c>
      <c r="W115" s="2">
        <v>1.4999999999999999E-2</v>
      </c>
      <c r="X115" s="2">
        <v>1480</v>
      </c>
      <c r="Y115" s="2" t="s">
        <v>342</v>
      </c>
      <c r="Z115" s="2" t="s">
        <v>335</v>
      </c>
      <c r="AA115" s="2" t="s">
        <v>41</v>
      </c>
      <c r="AB115" s="2" t="s">
        <v>42</v>
      </c>
      <c r="AC115" s="2" t="s">
        <v>43</v>
      </c>
      <c r="AD115" s="2"/>
      <c r="AE115" s="4"/>
    </row>
    <row r="116" spans="1:31" hidden="1" x14ac:dyDescent="0.25">
      <c r="A116" s="2">
        <v>2015</v>
      </c>
      <c r="B116" s="2">
        <v>740</v>
      </c>
      <c r="C116" s="2" t="s">
        <v>3434</v>
      </c>
      <c r="D116" s="2" t="s">
        <v>3435</v>
      </c>
      <c r="E116" s="2" t="s">
        <v>3436</v>
      </c>
      <c r="F116" s="2" t="s">
        <v>3437</v>
      </c>
      <c r="G116" s="2" t="s">
        <v>687</v>
      </c>
      <c r="H116" s="2"/>
      <c r="I116" s="2" t="s">
        <v>489</v>
      </c>
      <c r="J116" s="2" t="s">
        <v>31</v>
      </c>
      <c r="K116" s="2" t="s">
        <v>2667</v>
      </c>
      <c r="L116" s="2" t="s">
        <v>4636</v>
      </c>
      <c r="M116" s="3">
        <v>42181</v>
      </c>
      <c r="N116" s="2" t="s">
        <v>2689</v>
      </c>
      <c r="O116" s="2" t="s">
        <v>2153</v>
      </c>
      <c r="P116" s="2" t="s">
        <v>3438</v>
      </c>
      <c r="Q116" s="2" t="s">
        <v>1894</v>
      </c>
      <c r="R116" s="2" t="s">
        <v>3439</v>
      </c>
      <c r="S116" s="2" t="s">
        <v>2974</v>
      </c>
      <c r="T116" s="2" t="s">
        <v>4642</v>
      </c>
      <c r="U116" s="2">
        <v>1.4999999999999999E-2</v>
      </c>
      <c r="V116" s="2">
        <v>87</v>
      </c>
      <c r="W116" s="2">
        <v>1.4999999999999999E-2</v>
      </c>
      <c r="X116" s="2"/>
      <c r="Y116" s="2" t="s">
        <v>2180</v>
      </c>
      <c r="Z116" s="2" t="s">
        <v>335</v>
      </c>
      <c r="AA116" s="2" t="s">
        <v>3332</v>
      </c>
      <c r="AB116" s="2" t="s">
        <v>42</v>
      </c>
      <c r="AC116" s="2" t="s">
        <v>338</v>
      </c>
      <c r="AD116" s="2"/>
      <c r="AE116" s="4"/>
    </row>
    <row r="117" spans="1:31" hidden="1" x14ac:dyDescent="0.25">
      <c r="A117" s="2">
        <v>2015</v>
      </c>
      <c r="B117" s="2">
        <v>826</v>
      </c>
      <c r="C117" s="2" t="s">
        <v>3549</v>
      </c>
      <c r="D117" s="2" t="s">
        <v>3550</v>
      </c>
      <c r="E117" s="2" t="s">
        <v>3551</v>
      </c>
      <c r="F117" s="2" t="s">
        <v>2347</v>
      </c>
      <c r="G117" s="2" t="s">
        <v>2248</v>
      </c>
      <c r="H117" s="2"/>
      <c r="I117" s="2" t="s">
        <v>488</v>
      </c>
      <c r="J117" s="2" t="s">
        <v>31</v>
      </c>
      <c r="K117" s="2" t="s">
        <v>2530</v>
      </c>
      <c r="L117" s="2"/>
      <c r="M117" s="3">
        <v>42082</v>
      </c>
      <c r="N117" s="2" t="s">
        <v>780</v>
      </c>
      <c r="O117" s="2" t="s">
        <v>2158</v>
      </c>
      <c r="P117" s="2" t="s">
        <v>3438</v>
      </c>
      <c r="Q117" s="2" t="s">
        <v>1894</v>
      </c>
      <c r="R117" s="2" t="s">
        <v>3552</v>
      </c>
      <c r="S117" s="2" t="s">
        <v>2974</v>
      </c>
      <c r="T117" s="2" t="s">
        <v>4642</v>
      </c>
      <c r="U117" s="2">
        <v>1.4999999999999999E-2</v>
      </c>
      <c r="V117" s="2">
        <v>99</v>
      </c>
      <c r="W117" s="2">
        <v>1.4999999999999999E-2</v>
      </c>
      <c r="X117" s="12"/>
      <c r="Y117" s="2" t="s">
        <v>2180</v>
      </c>
      <c r="Z117" s="2" t="s">
        <v>335</v>
      </c>
      <c r="AA117" s="2" t="s">
        <v>3332</v>
      </c>
      <c r="AB117" s="2" t="s">
        <v>42</v>
      </c>
      <c r="AC117" s="2" t="s">
        <v>43</v>
      </c>
      <c r="AD117" s="2"/>
      <c r="AE117" s="4"/>
    </row>
    <row r="118" spans="1:31" hidden="1" x14ac:dyDescent="0.25">
      <c r="A118" s="2">
        <v>2016</v>
      </c>
      <c r="B118" s="2">
        <v>1265</v>
      </c>
      <c r="C118" s="2" t="s">
        <v>4167</v>
      </c>
      <c r="D118" s="2" t="s">
        <v>4168</v>
      </c>
      <c r="E118" s="2" t="s">
        <v>4169</v>
      </c>
      <c r="F118" s="2" t="s">
        <v>2648</v>
      </c>
      <c r="G118" s="2" t="s">
        <v>2649</v>
      </c>
      <c r="H118" s="2"/>
      <c r="I118" s="2" t="s">
        <v>489</v>
      </c>
      <c r="J118" s="2" t="s">
        <v>203</v>
      </c>
      <c r="K118" s="2" t="s">
        <v>4170</v>
      </c>
      <c r="L118" s="2"/>
      <c r="M118" s="3">
        <v>42502</v>
      </c>
      <c r="N118" s="2" t="s">
        <v>4211</v>
      </c>
      <c r="O118" s="2" t="s">
        <v>2176</v>
      </c>
      <c r="P118" s="2" t="s">
        <v>35</v>
      </c>
      <c r="Q118" s="2" t="s">
        <v>2276</v>
      </c>
      <c r="R118" s="2" t="s">
        <v>4212</v>
      </c>
      <c r="S118" s="2" t="s">
        <v>2974</v>
      </c>
      <c r="T118" s="2" t="s">
        <v>4642</v>
      </c>
      <c r="U118" s="2">
        <v>1.4999999999999999E-2</v>
      </c>
      <c r="V118" s="2">
        <v>1348</v>
      </c>
      <c r="W118" s="2">
        <v>1.4999999999999999E-2</v>
      </c>
      <c r="X118" s="11">
        <v>1680</v>
      </c>
      <c r="Y118" s="2" t="s">
        <v>2180</v>
      </c>
      <c r="Z118" s="2" t="s">
        <v>335</v>
      </c>
      <c r="AA118" s="2" t="s">
        <v>3332</v>
      </c>
      <c r="AB118" s="2" t="s">
        <v>43</v>
      </c>
      <c r="AC118" s="2" t="s">
        <v>42</v>
      </c>
      <c r="AD118" s="2"/>
      <c r="AE118" s="4"/>
    </row>
    <row r="119" spans="1:31" hidden="1" x14ac:dyDescent="0.25">
      <c r="A119" s="2">
        <v>2016</v>
      </c>
      <c r="B119" s="2">
        <v>1569</v>
      </c>
      <c r="C119" s="2" t="s">
        <v>2171</v>
      </c>
      <c r="D119" s="2" t="s">
        <v>2172</v>
      </c>
      <c r="E119" s="2" t="s">
        <v>2173</v>
      </c>
      <c r="F119" s="2" t="s">
        <v>1062</v>
      </c>
      <c r="G119" s="2" t="s">
        <v>1063</v>
      </c>
      <c r="H119" s="2"/>
      <c r="I119" s="2" t="s">
        <v>153</v>
      </c>
      <c r="J119" s="2" t="s">
        <v>206</v>
      </c>
      <c r="K119" s="2" t="s">
        <v>2174</v>
      </c>
      <c r="L119" s="2"/>
      <c r="M119" s="3">
        <v>42439</v>
      </c>
      <c r="N119" s="2" t="s">
        <v>4251</v>
      </c>
      <c r="O119" s="2" t="s">
        <v>2176</v>
      </c>
      <c r="P119" s="2" t="s">
        <v>35</v>
      </c>
      <c r="Q119" s="2" t="s">
        <v>748</v>
      </c>
      <c r="R119" s="2" t="s">
        <v>4252</v>
      </c>
      <c r="S119" s="2" t="s">
        <v>606</v>
      </c>
      <c r="T119" s="2" t="s">
        <v>4641</v>
      </c>
      <c r="U119" s="2">
        <v>0.05</v>
      </c>
      <c r="V119" s="2">
        <v>1479</v>
      </c>
      <c r="W119" s="2">
        <f>U119*454/V119</f>
        <v>1.534820824881677E-2</v>
      </c>
      <c r="X119" s="2">
        <v>1680</v>
      </c>
      <c r="Y119" s="2" t="s">
        <v>2180</v>
      </c>
      <c r="Z119" s="2" t="s">
        <v>335</v>
      </c>
      <c r="AA119" s="2" t="s">
        <v>3332</v>
      </c>
      <c r="AB119" s="2" t="s">
        <v>43</v>
      </c>
      <c r="AC119" s="2" t="s">
        <v>42</v>
      </c>
      <c r="AD119" s="2"/>
      <c r="AE119" s="4"/>
    </row>
    <row r="120" spans="1:31" hidden="1" x14ac:dyDescent="0.25">
      <c r="A120" s="2">
        <v>2016</v>
      </c>
      <c r="B120" s="2">
        <v>1572</v>
      </c>
      <c r="C120" s="2" t="s">
        <v>2171</v>
      </c>
      <c r="D120" s="2" t="s">
        <v>2172</v>
      </c>
      <c r="E120" s="2" t="s">
        <v>2173</v>
      </c>
      <c r="F120" s="2" t="s">
        <v>1062</v>
      </c>
      <c r="G120" s="2" t="s">
        <v>1063</v>
      </c>
      <c r="H120" s="2"/>
      <c r="I120" s="2" t="s">
        <v>153</v>
      </c>
      <c r="J120" s="2" t="s">
        <v>289</v>
      </c>
      <c r="K120" s="2" t="s">
        <v>2174</v>
      </c>
      <c r="L120" s="2"/>
      <c r="M120" s="3">
        <v>42439</v>
      </c>
      <c r="N120" s="2" t="s">
        <v>4367</v>
      </c>
      <c r="O120" s="2" t="s">
        <v>2176</v>
      </c>
      <c r="P120" s="2" t="s">
        <v>35</v>
      </c>
      <c r="Q120" s="2" t="s">
        <v>748</v>
      </c>
      <c r="R120" s="2" t="s">
        <v>4368</v>
      </c>
      <c r="S120" s="2" t="s">
        <v>607</v>
      </c>
      <c r="T120" s="2" t="s">
        <v>4641</v>
      </c>
      <c r="U120" s="2">
        <v>0.06</v>
      </c>
      <c r="V120" s="2">
        <v>1592</v>
      </c>
      <c r="W120" s="2">
        <f>U120*454/V120</f>
        <v>1.7110552763819096E-2</v>
      </c>
      <c r="X120" s="2">
        <v>1680</v>
      </c>
      <c r="Y120" s="2" t="s">
        <v>2180</v>
      </c>
      <c r="Z120" s="2" t="s">
        <v>335</v>
      </c>
      <c r="AA120" s="2" t="s">
        <v>3332</v>
      </c>
      <c r="AB120" s="2" t="s">
        <v>43</v>
      </c>
      <c r="AC120" s="2" t="s">
        <v>42</v>
      </c>
      <c r="AD120" s="2"/>
      <c r="AE120" s="4"/>
    </row>
    <row r="121" spans="1:31" hidden="1" x14ac:dyDescent="0.25">
      <c r="A121" s="2">
        <v>2016</v>
      </c>
      <c r="B121" s="2">
        <v>1633</v>
      </c>
      <c r="C121" s="2" t="s">
        <v>3428</v>
      </c>
      <c r="D121" s="2" t="s">
        <v>3429</v>
      </c>
      <c r="E121" s="2" t="s">
        <v>3430</v>
      </c>
      <c r="F121" s="2" t="s">
        <v>2648</v>
      </c>
      <c r="G121" s="2" t="s">
        <v>2649</v>
      </c>
      <c r="H121" s="2"/>
      <c r="I121" s="2" t="s">
        <v>815</v>
      </c>
      <c r="J121" s="2" t="s">
        <v>111</v>
      </c>
      <c r="K121" s="2" t="s">
        <v>3431</v>
      </c>
      <c r="L121" s="2"/>
      <c r="M121" s="3">
        <v>42452</v>
      </c>
      <c r="N121" s="2" t="s">
        <v>4238</v>
      </c>
      <c r="O121" s="2" t="s">
        <v>4239</v>
      </c>
      <c r="P121" s="2" t="s">
        <v>35</v>
      </c>
      <c r="Q121" s="2" t="s">
        <v>2562</v>
      </c>
      <c r="R121" s="2" t="s">
        <v>4212</v>
      </c>
      <c r="S121" s="2" t="s">
        <v>4437</v>
      </c>
      <c r="T121" s="2" t="s">
        <v>4642</v>
      </c>
      <c r="U121" s="2">
        <v>1.7399999999999999E-2</v>
      </c>
      <c r="V121" s="2">
        <v>1348</v>
      </c>
      <c r="W121" s="2">
        <v>1.7399999999999999E-2</v>
      </c>
      <c r="X121" s="11">
        <v>1680</v>
      </c>
      <c r="Y121" s="2" t="s">
        <v>2180</v>
      </c>
      <c r="Z121" s="2" t="s">
        <v>335</v>
      </c>
      <c r="AA121" s="2" t="s">
        <v>3332</v>
      </c>
      <c r="AB121" s="2" t="s">
        <v>43</v>
      </c>
      <c r="AC121" s="2" t="s">
        <v>42</v>
      </c>
      <c r="AD121" s="2"/>
      <c r="AE121" s="4"/>
    </row>
    <row r="122" spans="1:31" hidden="1" x14ac:dyDescent="0.25">
      <c r="A122" s="2">
        <v>2016</v>
      </c>
      <c r="B122" s="2">
        <v>1578</v>
      </c>
      <c r="C122" s="2" t="s">
        <v>2171</v>
      </c>
      <c r="D122" s="2" t="s">
        <v>2172</v>
      </c>
      <c r="E122" s="2" t="s">
        <v>2173</v>
      </c>
      <c r="F122" s="2" t="s">
        <v>1062</v>
      </c>
      <c r="G122" s="2" t="s">
        <v>1063</v>
      </c>
      <c r="H122" s="2"/>
      <c r="I122" s="2" t="s">
        <v>153</v>
      </c>
      <c r="J122" s="2" t="s">
        <v>293</v>
      </c>
      <c r="K122" s="2" t="s">
        <v>2174</v>
      </c>
      <c r="L122" s="2"/>
      <c r="M122" s="3">
        <v>42440</v>
      </c>
      <c r="N122" s="2" t="s">
        <v>4365</v>
      </c>
      <c r="O122" s="2" t="s">
        <v>2176</v>
      </c>
      <c r="P122" s="2" t="s">
        <v>35</v>
      </c>
      <c r="Q122" s="2" t="s">
        <v>748</v>
      </c>
      <c r="R122" s="2" t="s">
        <v>4370</v>
      </c>
      <c r="S122" s="2" t="s">
        <v>607</v>
      </c>
      <c r="T122" s="2" t="s">
        <v>4641</v>
      </c>
      <c r="U122" s="2">
        <v>0.06</v>
      </c>
      <c r="V122" s="2">
        <v>1548</v>
      </c>
      <c r="W122" s="2">
        <f>U122*454/V122</f>
        <v>1.7596899224806201E-2</v>
      </c>
      <c r="X122" s="2">
        <v>1680</v>
      </c>
      <c r="Y122" s="2" t="s">
        <v>2180</v>
      </c>
      <c r="Z122" s="2" t="s">
        <v>335</v>
      </c>
      <c r="AA122" s="2" t="s">
        <v>3332</v>
      </c>
      <c r="AB122" s="2" t="s">
        <v>43</v>
      </c>
      <c r="AC122" s="2" t="s">
        <v>42</v>
      </c>
      <c r="AD122" s="2"/>
      <c r="AE122" s="4"/>
    </row>
    <row r="123" spans="1:31" x14ac:dyDescent="0.25">
      <c r="A123" s="2">
        <v>2014</v>
      </c>
      <c r="B123" s="2">
        <v>1808</v>
      </c>
      <c r="C123" s="2" t="s">
        <v>2321</v>
      </c>
      <c r="D123" s="2" t="s">
        <v>2322</v>
      </c>
      <c r="E123" s="2" t="s">
        <v>2323</v>
      </c>
      <c r="F123" s="2" t="s">
        <v>2324</v>
      </c>
      <c r="G123" s="2" t="s">
        <v>687</v>
      </c>
      <c r="H123" s="2"/>
      <c r="I123" s="2" t="s">
        <v>488</v>
      </c>
      <c r="J123" s="2" t="s">
        <v>111</v>
      </c>
      <c r="K123" s="2" t="s">
        <v>1890</v>
      </c>
      <c r="L123" s="2" t="s">
        <v>4635</v>
      </c>
      <c r="M123" s="3">
        <v>41739</v>
      </c>
      <c r="N123" s="2" t="s">
        <v>2615</v>
      </c>
      <c r="O123" s="2" t="s">
        <v>2616</v>
      </c>
      <c r="P123" s="2" t="s">
        <v>2357</v>
      </c>
      <c r="Q123" s="2" t="s">
        <v>2562</v>
      </c>
      <c r="R123" s="2" t="s">
        <v>2536</v>
      </c>
      <c r="S123" s="2" t="s">
        <v>2995</v>
      </c>
      <c r="T123" s="2" t="s">
        <v>4642</v>
      </c>
      <c r="U123" s="2">
        <v>1.7999999999999999E-2</v>
      </c>
      <c r="V123" s="2">
        <v>1782</v>
      </c>
      <c r="W123" s="2">
        <v>1.7999999999999999E-2</v>
      </c>
      <c r="X123" s="2">
        <v>1980</v>
      </c>
      <c r="Y123" s="2" t="s">
        <v>342</v>
      </c>
      <c r="Z123" s="2" t="s">
        <v>335</v>
      </c>
      <c r="AA123" s="2" t="s">
        <v>41</v>
      </c>
      <c r="AB123" s="2" t="s">
        <v>42</v>
      </c>
      <c r="AC123" s="2" t="s">
        <v>43</v>
      </c>
      <c r="AD123" s="2"/>
      <c r="AE123" s="4"/>
    </row>
    <row r="124" spans="1:31" x14ac:dyDescent="0.25">
      <c r="A124" s="2">
        <v>2014</v>
      </c>
      <c r="B124" s="2">
        <v>1813</v>
      </c>
      <c r="C124" s="2" t="s">
        <v>2321</v>
      </c>
      <c r="D124" s="2" t="s">
        <v>2322</v>
      </c>
      <c r="E124" s="2" t="s">
        <v>2323</v>
      </c>
      <c r="F124" s="2" t="s">
        <v>2324</v>
      </c>
      <c r="G124" s="2" t="s">
        <v>687</v>
      </c>
      <c r="H124" s="2"/>
      <c r="I124" s="2" t="s">
        <v>488</v>
      </c>
      <c r="J124" s="2" t="s">
        <v>206</v>
      </c>
      <c r="K124" s="2" t="s">
        <v>1906</v>
      </c>
      <c r="L124" s="2" t="s">
        <v>4635</v>
      </c>
      <c r="M124" s="3">
        <v>41739</v>
      </c>
      <c r="N124" s="2" t="s">
        <v>2553</v>
      </c>
      <c r="O124" s="2" t="s">
        <v>1892</v>
      </c>
      <c r="P124" s="2" t="s">
        <v>2357</v>
      </c>
      <c r="Q124" s="2" t="s">
        <v>2562</v>
      </c>
      <c r="R124" s="2" t="s">
        <v>2693</v>
      </c>
      <c r="S124" s="2" t="s">
        <v>2995</v>
      </c>
      <c r="T124" s="2" t="s">
        <v>4642</v>
      </c>
      <c r="U124" s="2">
        <v>1.7999999999999999E-2</v>
      </c>
      <c r="V124" s="2">
        <v>1441</v>
      </c>
      <c r="W124" s="2">
        <v>1.7999999999999999E-2</v>
      </c>
      <c r="X124" s="2">
        <v>1980</v>
      </c>
      <c r="Y124" s="2" t="s">
        <v>342</v>
      </c>
      <c r="Z124" s="2" t="s">
        <v>335</v>
      </c>
      <c r="AA124" s="2" t="s">
        <v>41</v>
      </c>
      <c r="AB124" s="2" t="s">
        <v>42</v>
      </c>
      <c r="AC124" s="2" t="s">
        <v>43</v>
      </c>
      <c r="AD124" s="2"/>
      <c r="AE124" s="4"/>
    </row>
    <row r="125" spans="1:31" hidden="1" x14ac:dyDescent="0.25">
      <c r="A125" s="2">
        <v>2016</v>
      </c>
      <c r="B125" s="2">
        <v>1637</v>
      </c>
      <c r="C125" s="2" t="s">
        <v>3428</v>
      </c>
      <c r="D125" s="2" t="s">
        <v>3429</v>
      </c>
      <c r="E125" s="2" t="s">
        <v>3430</v>
      </c>
      <c r="F125" s="2" t="s">
        <v>2648</v>
      </c>
      <c r="G125" s="2" t="s">
        <v>2649</v>
      </c>
      <c r="H125" s="2"/>
      <c r="I125" s="2" t="s">
        <v>815</v>
      </c>
      <c r="J125" s="2" t="s">
        <v>203</v>
      </c>
      <c r="K125" s="2" t="s">
        <v>3431</v>
      </c>
      <c r="L125" s="2"/>
      <c r="M125" s="3">
        <v>42459</v>
      </c>
      <c r="N125" s="2" t="s">
        <v>3529</v>
      </c>
      <c r="O125" s="2" t="s">
        <v>4239</v>
      </c>
      <c r="P125" s="2" t="s">
        <v>35</v>
      </c>
      <c r="Q125" s="2" t="s">
        <v>2562</v>
      </c>
      <c r="R125" s="2" t="s">
        <v>4204</v>
      </c>
      <c r="S125" s="2" t="s">
        <v>4439</v>
      </c>
      <c r="T125" s="2" t="s">
        <v>4642</v>
      </c>
      <c r="U125" s="2">
        <v>1.7999999999999999E-2</v>
      </c>
      <c r="V125" s="2">
        <v>1470</v>
      </c>
      <c r="W125" s="2">
        <v>1.7999999999999999E-2</v>
      </c>
      <c r="X125" s="11">
        <v>1680</v>
      </c>
      <c r="Y125" s="2" t="s">
        <v>2180</v>
      </c>
      <c r="Z125" s="2" t="s">
        <v>335</v>
      </c>
      <c r="AA125" s="2" t="s">
        <v>3332</v>
      </c>
      <c r="AB125" s="2" t="s">
        <v>43</v>
      </c>
      <c r="AC125" s="2" t="s">
        <v>42</v>
      </c>
      <c r="AD125" s="2"/>
      <c r="AE125" s="4"/>
    </row>
    <row r="126" spans="1:31" hidden="1" x14ac:dyDescent="0.25">
      <c r="A126" s="2">
        <v>2016</v>
      </c>
      <c r="B126" s="2">
        <v>1641</v>
      </c>
      <c r="C126" s="2" t="s">
        <v>3428</v>
      </c>
      <c r="D126" s="2" t="s">
        <v>3429</v>
      </c>
      <c r="E126" s="2" t="s">
        <v>3430</v>
      </c>
      <c r="F126" s="2" t="s">
        <v>2648</v>
      </c>
      <c r="G126" s="2" t="s">
        <v>2649</v>
      </c>
      <c r="H126" s="2"/>
      <c r="I126" s="2" t="s">
        <v>815</v>
      </c>
      <c r="J126" s="2" t="s">
        <v>206</v>
      </c>
      <c r="K126" s="2" t="s">
        <v>3431</v>
      </c>
      <c r="L126" s="2"/>
      <c r="M126" s="3">
        <v>42460</v>
      </c>
      <c r="N126" s="2" t="s">
        <v>3596</v>
      </c>
      <c r="O126" s="2" t="s">
        <v>4239</v>
      </c>
      <c r="P126" s="2" t="s">
        <v>35</v>
      </c>
      <c r="Q126" s="2" t="s">
        <v>2562</v>
      </c>
      <c r="R126" s="2" t="s">
        <v>4249</v>
      </c>
      <c r="S126" s="2" t="s">
        <v>4442</v>
      </c>
      <c r="T126" s="2" t="s">
        <v>4642</v>
      </c>
      <c r="U126" s="2">
        <v>1.89E-2</v>
      </c>
      <c r="V126" s="2">
        <v>1425</v>
      </c>
      <c r="W126" s="2">
        <v>1.89E-2</v>
      </c>
      <c r="X126" s="11">
        <v>1680</v>
      </c>
      <c r="Y126" s="2" t="s">
        <v>2180</v>
      </c>
      <c r="Z126" s="2" t="s">
        <v>335</v>
      </c>
      <c r="AA126" s="2" t="s">
        <v>3332</v>
      </c>
      <c r="AB126" s="2" t="s">
        <v>43</v>
      </c>
      <c r="AC126" s="2" t="s">
        <v>42</v>
      </c>
      <c r="AD126" s="2"/>
      <c r="AE126" s="4"/>
    </row>
    <row r="127" spans="1:31" hidden="1" x14ac:dyDescent="0.25">
      <c r="A127" s="2">
        <v>2016</v>
      </c>
      <c r="B127" s="2">
        <v>1547</v>
      </c>
      <c r="C127" s="2" t="s">
        <v>4305</v>
      </c>
      <c r="D127" s="2" t="s">
        <v>4306</v>
      </c>
      <c r="E127" s="2" t="s">
        <v>4307</v>
      </c>
      <c r="F127" s="2" t="s">
        <v>2004</v>
      </c>
      <c r="G127" s="2" t="s">
        <v>4154</v>
      </c>
      <c r="H127" s="2"/>
      <c r="I127" s="2" t="s">
        <v>153</v>
      </c>
      <c r="J127" s="2" t="s">
        <v>289</v>
      </c>
      <c r="K127" s="2" t="s">
        <v>4308</v>
      </c>
      <c r="L127" s="2" t="s">
        <v>4636</v>
      </c>
      <c r="M127" s="3">
        <v>42472</v>
      </c>
      <c r="N127" s="2" t="s">
        <v>2689</v>
      </c>
      <c r="O127" s="2" t="s">
        <v>2091</v>
      </c>
      <c r="P127" s="2" t="s">
        <v>3418</v>
      </c>
      <c r="Q127" s="2" t="s">
        <v>4377</v>
      </c>
      <c r="R127" s="2" t="s">
        <v>4310</v>
      </c>
      <c r="S127" s="2" t="s">
        <v>610</v>
      </c>
      <c r="T127" s="2" t="s">
        <v>4641</v>
      </c>
      <c r="U127" s="2">
        <v>0.09</v>
      </c>
      <c r="V127" s="2">
        <v>2150</v>
      </c>
      <c r="W127" s="2">
        <f>U127*454/V127</f>
        <v>1.9004651162790698E-2</v>
      </c>
      <c r="X127" s="2"/>
      <c r="Y127" s="2" t="s">
        <v>861</v>
      </c>
      <c r="Z127" s="2" t="s">
        <v>335</v>
      </c>
      <c r="AA127" s="2" t="s">
        <v>3332</v>
      </c>
      <c r="AB127" s="2" t="s">
        <v>43</v>
      </c>
      <c r="AC127" s="2" t="s">
        <v>42</v>
      </c>
      <c r="AD127" s="2" t="s">
        <v>4311</v>
      </c>
      <c r="AE127" s="4"/>
    </row>
    <row r="128" spans="1:31" hidden="1" x14ac:dyDescent="0.25">
      <c r="A128" s="2">
        <v>2011</v>
      </c>
      <c r="B128" s="2">
        <v>362</v>
      </c>
      <c r="C128" s="2" t="s">
        <v>873</v>
      </c>
      <c r="D128" s="2" t="s">
        <v>874</v>
      </c>
      <c r="E128" s="2" t="s">
        <v>875</v>
      </c>
      <c r="F128" s="2" t="s">
        <v>876</v>
      </c>
      <c r="G128" s="2" t="s">
        <v>877</v>
      </c>
      <c r="H128" s="2"/>
      <c r="I128" s="2" t="s">
        <v>409</v>
      </c>
      <c r="J128" s="2" t="s">
        <v>313</v>
      </c>
      <c r="K128" s="2" t="s">
        <v>1097</v>
      </c>
      <c r="L128" s="2" t="s">
        <v>4636</v>
      </c>
      <c r="M128" s="3">
        <v>40722</v>
      </c>
      <c r="N128" s="2" t="s">
        <v>1098</v>
      </c>
      <c r="O128" s="2" t="s">
        <v>799</v>
      </c>
      <c r="P128" s="2" t="s">
        <v>1138</v>
      </c>
      <c r="Q128" s="2" t="s">
        <v>1141</v>
      </c>
      <c r="R128" s="2" t="s">
        <v>1142</v>
      </c>
      <c r="S128" s="2" t="s">
        <v>857</v>
      </c>
      <c r="T128" s="2" t="s">
        <v>4641</v>
      </c>
      <c r="U128" s="2">
        <v>0.1</v>
      </c>
      <c r="V128" s="2">
        <v>2370</v>
      </c>
      <c r="W128" s="2">
        <f>U128*454/V128</f>
        <v>1.9156118143459917E-2</v>
      </c>
      <c r="X128" s="11">
        <v>2370</v>
      </c>
      <c r="Y128" s="2" t="s">
        <v>342</v>
      </c>
      <c r="Z128" s="2" t="s">
        <v>343</v>
      </c>
      <c r="AA128" s="2" t="s">
        <v>41</v>
      </c>
      <c r="AB128" s="2" t="s">
        <v>42</v>
      </c>
      <c r="AC128" s="2" t="s">
        <v>43</v>
      </c>
      <c r="AD128" s="2"/>
      <c r="AE128" s="4"/>
    </row>
    <row r="129" spans="1:31" hidden="1" x14ac:dyDescent="0.25">
      <c r="A129" s="2">
        <v>2015</v>
      </c>
      <c r="B129" s="2">
        <v>778</v>
      </c>
      <c r="C129" s="2" t="s">
        <v>2321</v>
      </c>
      <c r="D129" s="2" t="s">
        <v>2322</v>
      </c>
      <c r="E129" s="2" t="s">
        <v>2323</v>
      </c>
      <c r="F129" s="2" t="s">
        <v>2324</v>
      </c>
      <c r="G129" s="2" t="s">
        <v>687</v>
      </c>
      <c r="H129" s="2"/>
      <c r="I129" s="2" t="s">
        <v>488</v>
      </c>
      <c r="J129" s="2" t="s">
        <v>347</v>
      </c>
      <c r="K129" s="2" t="s">
        <v>2537</v>
      </c>
      <c r="L129" s="2"/>
      <c r="M129" s="3">
        <v>42110</v>
      </c>
      <c r="N129" s="2" t="s">
        <v>3497</v>
      </c>
      <c r="O129" s="2" t="s">
        <v>1656</v>
      </c>
      <c r="P129" s="2" t="s">
        <v>3452</v>
      </c>
      <c r="Q129" s="2" t="s">
        <v>2562</v>
      </c>
      <c r="R129" s="2" t="s">
        <v>3498</v>
      </c>
      <c r="S129" s="2" t="s">
        <v>1942</v>
      </c>
      <c r="T129" s="2" t="s">
        <v>4642</v>
      </c>
      <c r="U129" s="2">
        <v>0.02</v>
      </c>
      <c r="V129" s="2">
        <v>1166</v>
      </c>
      <c r="W129" s="2">
        <v>0.02</v>
      </c>
      <c r="X129" s="2"/>
      <c r="Y129" s="2" t="s">
        <v>342</v>
      </c>
      <c r="Z129" s="2" t="s">
        <v>335</v>
      </c>
      <c r="AA129" s="2" t="s">
        <v>3332</v>
      </c>
      <c r="AB129" s="2" t="s">
        <v>42</v>
      </c>
      <c r="AC129" s="2" t="s">
        <v>43</v>
      </c>
      <c r="AD129" s="2"/>
      <c r="AE129" s="4"/>
    </row>
    <row r="130" spans="1:31" hidden="1" x14ac:dyDescent="0.25">
      <c r="A130" s="2">
        <v>2015</v>
      </c>
      <c r="B130" s="2">
        <v>804</v>
      </c>
      <c r="C130" s="2" t="s">
        <v>2125</v>
      </c>
      <c r="D130" s="2" t="s">
        <v>2126</v>
      </c>
      <c r="E130" s="2" t="s">
        <v>2127</v>
      </c>
      <c r="F130" s="2" t="s">
        <v>1967</v>
      </c>
      <c r="G130" s="2" t="s">
        <v>1968</v>
      </c>
      <c r="H130" s="2"/>
      <c r="I130" s="2" t="s">
        <v>488</v>
      </c>
      <c r="J130" s="2" t="s">
        <v>293</v>
      </c>
      <c r="K130" s="2" t="s">
        <v>2288</v>
      </c>
      <c r="L130" s="2" t="s">
        <v>4636</v>
      </c>
      <c r="M130" s="3">
        <v>42178</v>
      </c>
      <c r="N130" s="2" t="s">
        <v>2289</v>
      </c>
      <c r="O130" s="2" t="s">
        <v>1231</v>
      </c>
      <c r="P130" s="2" t="s">
        <v>1675</v>
      </c>
      <c r="Q130" s="2" t="s">
        <v>2311</v>
      </c>
      <c r="R130" s="2" t="s">
        <v>3427</v>
      </c>
      <c r="S130" s="2" t="s">
        <v>1942</v>
      </c>
      <c r="T130" s="2" t="s">
        <v>4642</v>
      </c>
      <c r="U130" s="2">
        <v>0.02</v>
      </c>
      <c r="V130" s="2">
        <v>1598</v>
      </c>
      <c r="W130" s="2">
        <v>0.02</v>
      </c>
      <c r="X130" s="2">
        <v>1775</v>
      </c>
      <c r="Y130" s="2" t="s">
        <v>342</v>
      </c>
      <c r="Z130" s="2" t="s">
        <v>335</v>
      </c>
      <c r="AA130" s="2" t="s">
        <v>3332</v>
      </c>
      <c r="AB130" s="2" t="s">
        <v>42</v>
      </c>
      <c r="AC130" s="2" t="s">
        <v>43</v>
      </c>
      <c r="AD130" s="2"/>
      <c r="AE130" s="4"/>
    </row>
    <row r="131" spans="1:31" hidden="1" x14ac:dyDescent="0.25">
      <c r="A131" s="2">
        <v>2015</v>
      </c>
      <c r="B131" s="2">
        <v>806</v>
      </c>
      <c r="C131" s="2" t="s">
        <v>2125</v>
      </c>
      <c r="D131" s="2" t="s">
        <v>2126</v>
      </c>
      <c r="E131" s="2" t="s">
        <v>2127</v>
      </c>
      <c r="F131" s="2" t="s">
        <v>1967</v>
      </c>
      <c r="G131" s="2" t="s">
        <v>1968</v>
      </c>
      <c r="H131" s="2"/>
      <c r="I131" s="2" t="s">
        <v>488</v>
      </c>
      <c r="J131" s="2" t="s">
        <v>394</v>
      </c>
      <c r="K131" s="2" t="s">
        <v>2284</v>
      </c>
      <c r="L131" s="2" t="s">
        <v>4636</v>
      </c>
      <c r="M131" s="3">
        <v>42178</v>
      </c>
      <c r="N131" s="2" t="s">
        <v>2285</v>
      </c>
      <c r="O131" s="2" t="s">
        <v>1231</v>
      </c>
      <c r="P131" s="2" t="s">
        <v>1675</v>
      </c>
      <c r="Q131" s="2" t="s">
        <v>2311</v>
      </c>
      <c r="R131" s="2" t="s">
        <v>3427</v>
      </c>
      <c r="S131" s="2" t="s">
        <v>1942</v>
      </c>
      <c r="T131" s="2" t="s">
        <v>4642</v>
      </c>
      <c r="U131" s="2">
        <v>0.02</v>
      </c>
      <c r="V131" s="2">
        <v>1598</v>
      </c>
      <c r="W131" s="2">
        <v>0.02</v>
      </c>
      <c r="X131" s="2">
        <v>1775</v>
      </c>
      <c r="Y131" s="2" t="s">
        <v>342</v>
      </c>
      <c r="Z131" s="2" t="s">
        <v>335</v>
      </c>
      <c r="AA131" s="2" t="s">
        <v>3332</v>
      </c>
      <c r="AB131" s="2" t="s">
        <v>42</v>
      </c>
      <c r="AC131" s="2" t="s">
        <v>43</v>
      </c>
      <c r="AD131" s="2"/>
      <c r="AE131" s="4"/>
    </row>
    <row r="132" spans="1:31" hidden="1" x14ac:dyDescent="0.25">
      <c r="A132" s="2">
        <v>2015</v>
      </c>
      <c r="B132" s="2">
        <v>809</v>
      </c>
      <c r="C132" s="2" t="s">
        <v>2125</v>
      </c>
      <c r="D132" s="2" t="s">
        <v>2126</v>
      </c>
      <c r="E132" s="2" t="s">
        <v>2127</v>
      </c>
      <c r="F132" s="2" t="s">
        <v>1967</v>
      </c>
      <c r="G132" s="2" t="s">
        <v>1968</v>
      </c>
      <c r="H132" s="2"/>
      <c r="I132" s="2" t="s">
        <v>488</v>
      </c>
      <c r="J132" s="2" t="s">
        <v>203</v>
      </c>
      <c r="K132" s="2" t="s">
        <v>2431</v>
      </c>
      <c r="L132" s="2" t="s">
        <v>4636</v>
      </c>
      <c r="M132" s="3">
        <v>42186</v>
      </c>
      <c r="N132" s="2" t="s">
        <v>2432</v>
      </c>
      <c r="O132" s="2" t="s">
        <v>1231</v>
      </c>
      <c r="P132" s="2" t="s">
        <v>1675</v>
      </c>
      <c r="Q132" s="2" t="s">
        <v>2311</v>
      </c>
      <c r="R132" s="2" t="s">
        <v>3468</v>
      </c>
      <c r="S132" s="2" t="s">
        <v>1942</v>
      </c>
      <c r="T132" s="2" t="s">
        <v>4642</v>
      </c>
      <c r="U132" s="2">
        <v>0.02</v>
      </c>
      <c r="V132" s="2">
        <v>1609</v>
      </c>
      <c r="W132" s="2">
        <v>0.02</v>
      </c>
      <c r="X132" s="2">
        <v>1775</v>
      </c>
      <c r="Y132" s="2" t="s">
        <v>342</v>
      </c>
      <c r="Z132" s="2" t="s">
        <v>335</v>
      </c>
      <c r="AA132" s="2" t="s">
        <v>3332</v>
      </c>
      <c r="AB132" s="2" t="s">
        <v>42</v>
      </c>
      <c r="AC132" s="2" t="s">
        <v>43</v>
      </c>
      <c r="AD132" s="2"/>
      <c r="AE132" s="4"/>
    </row>
    <row r="133" spans="1:31" hidden="1" x14ac:dyDescent="0.25">
      <c r="A133" s="2">
        <v>2015</v>
      </c>
      <c r="B133" s="2">
        <v>815</v>
      </c>
      <c r="C133" s="2" t="s">
        <v>2125</v>
      </c>
      <c r="D133" s="2" t="s">
        <v>2126</v>
      </c>
      <c r="E133" s="2" t="s">
        <v>2127</v>
      </c>
      <c r="F133" s="2" t="s">
        <v>1967</v>
      </c>
      <c r="G133" s="2" t="s">
        <v>1968</v>
      </c>
      <c r="H133" s="2"/>
      <c r="I133" s="2" t="s">
        <v>488</v>
      </c>
      <c r="J133" s="2" t="s">
        <v>291</v>
      </c>
      <c r="K133" s="2" t="s">
        <v>2297</v>
      </c>
      <c r="L133" s="2" t="s">
        <v>4636</v>
      </c>
      <c r="M133" s="3">
        <v>42186</v>
      </c>
      <c r="N133" s="2" t="s">
        <v>2298</v>
      </c>
      <c r="O133" s="2" t="s">
        <v>1231</v>
      </c>
      <c r="P133" s="2" t="s">
        <v>1675</v>
      </c>
      <c r="Q133" s="2" t="s">
        <v>2311</v>
      </c>
      <c r="R133" s="2" t="s">
        <v>3499</v>
      </c>
      <c r="S133" s="2" t="s">
        <v>1942</v>
      </c>
      <c r="T133" s="2" t="s">
        <v>4642</v>
      </c>
      <c r="U133" s="2">
        <v>0.02</v>
      </c>
      <c r="V133" s="2">
        <v>1722</v>
      </c>
      <c r="W133" s="2">
        <v>0.02</v>
      </c>
      <c r="X133" s="2">
        <v>1775</v>
      </c>
      <c r="Y133" s="2" t="s">
        <v>342</v>
      </c>
      <c r="Z133" s="2" t="s">
        <v>335</v>
      </c>
      <c r="AA133" s="2" t="s">
        <v>3332</v>
      </c>
      <c r="AB133" s="2" t="s">
        <v>42</v>
      </c>
      <c r="AC133" s="2" t="s">
        <v>43</v>
      </c>
      <c r="AD133" s="2"/>
      <c r="AE133" s="4"/>
    </row>
    <row r="134" spans="1:31" hidden="1" x14ac:dyDescent="0.25">
      <c r="A134" s="2">
        <v>2015</v>
      </c>
      <c r="B134" s="2">
        <v>881</v>
      </c>
      <c r="C134" s="2" t="s">
        <v>3353</v>
      </c>
      <c r="D134" s="2" t="s">
        <v>3354</v>
      </c>
      <c r="E134" s="2" t="s">
        <v>3355</v>
      </c>
      <c r="F134" s="2" t="s">
        <v>2648</v>
      </c>
      <c r="G134" s="2" t="s">
        <v>2649</v>
      </c>
      <c r="H134" s="2"/>
      <c r="I134" s="2" t="s">
        <v>815</v>
      </c>
      <c r="J134" s="2" t="s">
        <v>50</v>
      </c>
      <c r="K134" s="2" t="s">
        <v>3489</v>
      </c>
      <c r="L134" s="2"/>
      <c r="M134" s="3">
        <v>42066</v>
      </c>
      <c r="N134" s="2" t="s">
        <v>3357</v>
      </c>
      <c r="O134" s="2" t="s">
        <v>3358</v>
      </c>
      <c r="P134" s="2" t="s">
        <v>3452</v>
      </c>
      <c r="Q134" s="2" t="s">
        <v>3451</v>
      </c>
      <c r="R134" s="2" t="s">
        <v>3490</v>
      </c>
      <c r="S134" s="2" t="s">
        <v>1942</v>
      </c>
      <c r="T134" s="2" t="s">
        <v>4642</v>
      </c>
      <c r="U134" s="2">
        <v>0.02</v>
      </c>
      <c r="V134" s="2">
        <v>1574</v>
      </c>
      <c r="W134" s="2">
        <v>0.02</v>
      </c>
      <c r="X134" s="2"/>
      <c r="Y134" s="2" t="s">
        <v>2180</v>
      </c>
      <c r="Z134" s="2" t="s">
        <v>335</v>
      </c>
      <c r="AA134" s="2" t="s">
        <v>3332</v>
      </c>
      <c r="AB134" s="2" t="s">
        <v>42</v>
      </c>
      <c r="AC134" s="2" t="s">
        <v>43</v>
      </c>
      <c r="AD134" s="2"/>
      <c r="AE134" s="4"/>
    </row>
    <row r="135" spans="1:31" hidden="1" x14ac:dyDescent="0.25">
      <c r="A135" s="2">
        <v>2015</v>
      </c>
      <c r="B135" s="2">
        <v>884</v>
      </c>
      <c r="C135" s="2" t="s">
        <v>3353</v>
      </c>
      <c r="D135" s="2" t="s">
        <v>3354</v>
      </c>
      <c r="E135" s="2" t="s">
        <v>3355</v>
      </c>
      <c r="F135" s="2" t="s">
        <v>2648</v>
      </c>
      <c r="G135" s="2" t="s">
        <v>2649</v>
      </c>
      <c r="H135" s="2"/>
      <c r="I135" s="2" t="s">
        <v>815</v>
      </c>
      <c r="J135" s="2" t="s">
        <v>31</v>
      </c>
      <c r="K135" s="2" t="s">
        <v>3356</v>
      </c>
      <c r="L135" s="2"/>
      <c r="M135" s="3">
        <v>42066</v>
      </c>
      <c r="N135" s="2" t="s">
        <v>3357</v>
      </c>
      <c r="O135" s="2" t="s">
        <v>3358</v>
      </c>
      <c r="P135" s="2" t="s">
        <v>449</v>
      </c>
      <c r="Q135" s="2" t="s">
        <v>3451</v>
      </c>
      <c r="R135" s="2" t="s">
        <v>3360</v>
      </c>
      <c r="S135" s="2" t="s">
        <v>1942</v>
      </c>
      <c r="T135" s="2" t="s">
        <v>4642</v>
      </c>
      <c r="U135" s="2">
        <v>0.02</v>
      </c>
      <c r="V135" s="2">
        <v>2237</v>
      </c>
      <c r="W135" s="2">
        <v>0.02</v>
      </c>
      <c r="X135" s="2"/>
      <c r="Y135" s="2" t="s">
        <v>2180</v>
      </c>
      <c r="Z135" s="2" t="s">
        <v>335</v>
      </c>
      <c r="AA135" s="2" t="s">
        <v>3332</v>
      </c>
      <c r="AB135" s="2" t="s">
        <v>42</v>
      </c>
      <c r="AC135" s="2" t="s">
        <v>43</v>
      </c>
      <c r="AD135" s="2"/>
      <c r="AE135" s="4"/>
    </row>
    <row r="136" spans="1:31" hidden="1" x14ac:dyDescent="0.25">
      <c r="A136" s="2">
        <v>2016</v>
      </c>
      <c r="B136" s="2">
        <v>1323</v>
      </c>
      <c r="C136" s="2" t="s">
        <v>2321</v>
      </c>
      <c r="D136" s="2" t="s">
        <v>2322</v>
      </c>
      <c r="E136" s="2" t="s">
        <v>2323</v>
      </c>
      <c r="F136" s="2" t="s">
        <v>2324</v>
      </c>
      <c r="G136" s="2" t="s">
        <v>687</v>
      </c>
      <c r="H136" s="2"/>
      <c r="I136" s="2" t="s">
        <v>488</v>
      </c>
      <c r="J136" s="2" t="s">
        <v>347</v>
      </c>
      <c r="K136" s="2" t="s">
        <v>2537</v>
      </c>
      <c r="L136" s="2"/>
      <c r="M136" s="3">
        <v>42474</v>
      </c>
      <c r="N136" s="2" t="s">
        <v>3998</v>
      </c>
      <c r="O136" s="2" t="s">
        <v>1688</v>
      </c>
      <c r="P136" s="2" t="s">
        <v>2900</v>
      </c>
      <c r="Q136" s="2" t="s">
        <v>2562</v>
      </c>
      <c r="R136" s="2" t="s">
        <v>4174</v>
      </c>
      <c r="S136" s="2" t="s">
        <v>1942</v>
      </c>
      <c r="T136" s="2" t="s">
        <v>4642</v>
      </c>
      <c r="U136" s="2">
        <v>0.02</v>
      </c>
      <c r="V136" s="2">
        <v>1079</v>
      </c>
      <c r="W136" s="2">
        <v>0.02</v>
      </c>
      <c r="X136" s="2"/>
      <c r="Y136" s="2" t="s">
        <v>342</v>
      </c>
      <c r="Z136" s="2" t="s">
        <v>335</v>
      </c>
      <c r="AA136" s="2" t="s">
        <v>3332</v>
      </c>
      <c r="AB136" s="2" t="s">
        <v>338</v>
      </c>
      <c r="AC136" s="2" t="s">
        <v>42</v>
      </c>
      <c r="AD136" s="2" t="s">
        <v>4000</v>
      </c>
      <c r="AE136" s="4"/>
    </row>
    <row r="137" spans="1:31" hidden="1" x14ac:dyDescent="0.25">
      <c r="A137" s="2">
        <v>2016</v>
      </c>
      <c r="B137" s="2">
        <v>1371</v>
      </c>
      <c r="C137" s="2" t="s">
        <v>3586</v>
      </c>
      <c r="D137" s="2" t="s">
        <v>3587</v>
      </c>
      <c r="E137" s="2" t="s">
        <v>3588</v>
      </c>
      <c r="F137" s="2" t="s">
        <v>486</v>
      </c>
      <c r="G137" s="2" t="s">
        <v>487</v>
      </c>
      <c r="H137" s="2"/>
      <c r="I137" s="2" t="s">
        <v>488</v>
      </c>
      <c r="J137" s="2" t="s">
        <v>340</v>
      </c>
      <c r="K137" s="2" t="s">
        <v>4179</v>
      </c>
      <c r="L137" s="2"/>
      <c r="M137" s="3">
        <v>42424</v>
      </c>
      <c r="N137" s="2" t="s">
        <v>4265</v>
      </c>
      <c r="O137" s="2" t="s">
        <v>2176</v>
      </c>
      <c r="P137" s="2" t="s">
        <v>35</v>
      </c>
      <c r="Q137" s="2" t="s">
        <v>1939</v>
      </c>
      <c r="R137" s="2" t="s">
        <v>4266</v>
      </c>
      <c r="S137" s="2" t="s">
        <v>1942</v>
      </c>
      <c r="T137" s="2" t="s">
        <v>4642</v>
      </c>
      <c r="U137" s="2">
        <v>0.02</v>
      </c>
      <c r="V137" s="2">
        <v>1563</v>
      </c>
      <c r="W137" s="2">
        <v>0.02</v>
      </c>
      <c r="X137" s="2">
        <v>1680</v>
      </c>
      <c r="Y137" s="2" t="s">
        <v>2180</v>
      </c>
      <c r="Z137" s="2" t="s">
        <v>335</v>
      </c>
      <c r="AA137" s="2" t="s">
        <v>3332</v>
      </c>
      <c r="AB137" s="2" t="s">
        <v>43</v>
      </c>
      <c r="AC137" s="2" t="s">
        <v>42</v>
      </c>
      <c r="AD137" s="2"/>
      <c r="AE137" s="4"/>
    </row>
    <row r="138" spans="1:31" hidden="1" x14ac:dyDescent="0.25">
      <c r="A138" s="2">
        <v>2016</v>
      </c>
      <c r="B138" s="2">
        <v>1458</v>
      </c>
      <c r="C138" s="2" t="s">
        <v>3767</v>
      </c>
      <c r="D138" s="2" t="s">
        <v>3768</v>
      </c>
      <c r="E138" s="2" t="s">
        <v>3769</v>
      </c>
      <c r="F138" s="2" t="s">
        <v>3770</v>
      </c>
      <c r="G138" s="2" t="s">
        <v>3771</v>
      </c>
      <c r="H138" s="2"/>
      <c r="I138" s="2" t="s">
        <v>153</v>
      </c>
      <c r="J138" s="2" t="s">
        <v>31</v>
      </c>
      <c r="K138" s="2" t="s">
        <v>1748</v>
      </c>
      <c r="L138" s="2"/>
      <c r="M138" s="3">
        <v>42433</v>
      </c>
      <c r="N138" s="2" t="s">
        <v>3772</v>
      </c>
      <c r="O138" s="2" t="s">
        <v>2091</v>
      </c>
      <c r="P138" s="2" t="s">
        <v>3773</v>
      </c>
      <c r="Q138" s="2" t="s">
        <v>4146</v>
      </c>
      <c r="R138" s="2" t="s">
        <v>3775</v>
      </c>
      <c r="S138" s="2" t="s">
        <v>1942</v>
      </c>
      <c r="T138" s="2" t="s">
        <v>4642</v>
      </c>
      <c r="U138" s="2">
        <v>0.02</v>
      </c>
      <c r="V138" s="2">
        <v>590</v>
      </c>
      <c r="W138" s="2">
        <v>0.02</v>
      </c>
      <c r="X138" s="2"/>
      <c r="Y138" s="2" t="s">
        <v>861</v>
      </c>
      <c r="Z138" s="2" t="s">
        <v>335</v>
      </c>
      <c r="AA138" s="2" t="s">
        <v>3332</v>
      </c>
      <c r="AB138" s="2" t="s">
        <v>43</v>
      </c>
      <c r="AC138" s="2" t="s">
        <v>42</v>
      </c>
      <c r="AD138" s="2"/>
      <c r="AE138" s="4"/>
    </row>
    <row r="139" spans="1:31" x14ac:dyDescent="0.25">
      <c r="A139" s="2">
        <v>2016</v>
      </c>
      <c r="B139" s="2">
        <v>1478</v>
      </c>
      <c r="C139" s="2" t="s">
        <v>3776</v>
      </c>
      <c r="D139" s="2" t="s">
        <v>3777</v>
      </c>
      <c r="E139" s="2" t="s">
        <v>3778</v>
      </c>
      <c r="F139" s="2" t="s">
        <v>3779</v>
      </c>
      <c r="G139" s="2" t="s">
        <v>1081</v>
      </c>
      <c r="H139" s="2"/>
      <c r="I139" s="2" t="s">
        <v>153</v>
      </c>
      <c r="J139" s="2" t="s">
        <v>206</v>
      </c>
      <c r="K139" s="2" t="s">
        <v>3780</v>
      </c>
      <c r="L139" s="2" t="s">
        <v>4635</v>
      </c>
      <c r="M139" s="3">
        <v>42405</v>
      </c>
      <c r="N139" s="2" t="s">
        <v>4260</v>
      </c>
      <c r="O139" s="2" t="s">
        <v>2176</v>
      </c>
      <c r="P139" s="2" t="s">
        <v>35</v>
      </c>
      <c r="Q139" s="2" t="s">
        <v>2523</v>
      </c>
      <c r="R139" s="2" t="s">
        <v>4261</v>
      </c>
      <c r="S139" s="2" t="s">
        <v>1942</v>
      </c>
      <c r="T139" s="2" t="s">
        <v>4642</v>
      </c>
      <c r="U139" s="2">
        <v>0.02</v>
      </c>
      <c r="V139" s="2">
        <v>1542</v>
      </c>
      <c r="W139" s="2">
        <v>0.02</v>
      </c>
      <c r="X139" s="2"/>
      <c r="Y139" s="2" t="s">
        <v>2180</v>
      </c>
      <c r="Z139" s="2" t="s">
        <v>335</v>
      </c>
      <c r="AA139" s="2" t="s">
        <v>3332</v>
      </c>
      <c r="AB139" s="2" t="s">
        <v>43</v>
      </c>
      <c r="AC139" s="2" t="s">
        <v>42</v>
      </c>
      <c r="AD139" s="2"/>
      <c r="AE139" s="4"/>
    </row>
    <row r="140" spans="1:31" x14ac:dyDescent="0.25">
      <c r="A140" s="2">
        <v>2016</v>
      </c>
      <c r="B140" s="2">
        <v>1510</v>
      </c>
      <c r="C140" s="2" t="s">
        <v>3776</v>
      </c>
      <c r="D140" s="2" t="s">
        <v>3777</v>
      </c>
      <c r="E140" s="2" t="s">
        <v>3778</v>
      </c>
      <c r="F140" s="2" t="s">
        <v>3779</v>
      </c>
      <c r="G140" s="2" t="s">
        <v>1081</v>
      </c>
      <c r="H140" s="2"/>
      <c r="I140" s="2" t="s">
        <v>153</v>
      </c>
      <c r="J140" s="2" t="s">
        <v>50</v>
      </c>
      <c r="K140" s="2" t="s">
        <v>3780</v>
      </c>
      <c r="L140" s="2" t="s">
        <v>4635</v>
      </c>
      <c r="M140" s="3">
        <v>42543</v>
      </c>
      <c r="N140" s="2" t="s">
        <v>3781</v>
      </c>
      <c r="O140" s="2" t="s">
        <v>1231</v>
      </c>
      <c r="P140" s="2" t="s">
        <v>35</v>
      </c>
      <c r="Q140" s="2" t="s">
        <v>2523</v>
      </c>
      <c r="R140" s="2" t="s">
        <v>35</v>
      </c>
      <c r="S140" s="2" t="s">
        <v>1942</v>
      </c>
      <c r="T140" s="2" t="s">
        <v>4642</v>
      </c>
      <c r="U140" s="2">
        <v>0.02</v>
      </c>
      <c r="V140" s="2">
        <v>1680</v>
      </c>
      <c r="W140" s="2">
        <v>0.02</v>
      </c>
      <c r="X140" s="2"/>
      <c r="Y140" s="2" t="s">
        <v>342</v>
      </c>
      <c r="Z140" s="2" t="s">
        <v>335</v>
      </c>
      <c r="AA140" s="2" t="s">
        <v>3332</v>
      </c>
      <c r="AB140" s="2" t="s">
        <v>338</v>
      </c>
      <c r="AC140" s="2" t="s">
        <v>42</v>
      </c>
      <c r="AD140" s="2"/>
      <c r="AE140" s="4"/>
    </row>
    <row r="141" spans="1:31" x14ac:dyDescent="0.25">
      <c r="A141" s="2">
        <v>2016</v>
      </c>
      <c r="B141" s="2">
        <v>1511</v>
      </c>
      <c r="C141" s="2" t="s">
        <v>3776</v>
      </c>
      <c r="D141" s="2" t="s">
        <v>3777</v>
      </c>
      <c r="E141" s="2" t="s">
        <v>3778</v>
      </c>
      <c r="F141" s="2" t="s">
        <v>3779</v>
      </c>
      <c r="G141" s="2" t="s">
        <v>1081</v>
      </c>
      <c r="H141" s="2"/>
      <c r="I141" s="2" t="s">
        <v>153</v>
      </c>
      <c r="J141" s="2" t="s">
        <v>31</v>
      </c>
      <c r="K141" s="2" t="s">
        <v>3780</v>
      </c>
      <c r="L141" s="2" t="s">
        <v>4635</v>
      </c>
      <c r="M141" s="3">
        <v>42543</v>
      </c>
      <c r="N141" s="2" t="s">
        <v>3781</v>
      </c>
      <c r="O141" s="2" t="s">
        <v>1231</v>
      </c>
      <c r="P141" s="2" t="s">
        <v>35</v>
      </c>
      <c r="Q141" s="2" t="s">
        <v>2523</v>
      </c>
      <c r="R141" s="2" t="s">
        <v>35</v>
      </c>
      <c r="S141" s="2" t="s">
        <v>1942</v>
      </c>
      <c r="T141" s="2" t="s">
        <v>4642</v>
      </c>
      <c r="U141" s="2">
        <v>0.02</v>
      </c>
      <c r="V141" s="2">
        <v>1680</v>
      </c>
      <c r="W141" s="2">
        <v>0.02</v>
      </c>
      <c r="X141" s="2"/>
      <c r="Y141" s="2" t="s">
        <v>342</v>
      </c>
      <c r="Z141" s="2" t="s">
        <v>335</v>
      </c>
      <c r="AA141" s="2" t="s">
        <v>3332</v>
      </c>
      <c r="AB141" s="2" t="s">
        <v>338</v>
      </c>
      <c r="AC141" s="2" t="s">
        <v>42</v>
      </c>
      <c r="AD141" s="2"/>
      <c r="AE141" s="4"/>
    </row>
    <row r="142" spans="1:31" x14ac:dyDescent="0.25">
      <c r="A142" s="2">
        <v>2016</v>
      </c>
      <c r="B142" s="2">
        <v>1512</v>
      </c>
      <c r="C142" s="2" t="s">
        <v>3776</v>
      </c>
      <c r="D142" s="2" t="s">
        <v>3777</v>
      </c>
      <c r="E142" s="2" t="s">
        <v>3778</v>
      </c>
      <c r="F142" s="2" t="s">
        <v>3779</v>
      </c>
      <c r="G142" s="2" t="s">
        <v>1081</v>
      </c>
      <c r="H142" s="2"/>
      <c r="I142" s="2" t="s">
        <v>153</v>
      </c>
      <c r="J142" s="2" t="s">
        <v>111</v>
      </c>
      <c r="K142" s="2" t="s">
        <v>3780</v>
      </c>
      <c r="L142" s="2" t="s">
        <v>4635</v>
      </c>
      <c r="M142" s="3">
        <v>42543</v>
      </c>
      <c r="N142" s="2" t="s">
        <v>3781</v>
      </c>
      <c r="O142" s="2" t="s">
        <v>1231</v>
      </c>
      <c r="P142" s="2" t="s">
        <v>35</v>
      </c>
      <c r="Q142" s="2" t="s">
        <v>2523</v>
      </c>
      <c r="R142" s="2" t="s">
        <v>35</v>
      </c>
      <c r="S142" s="2" t="s">
        <v>1942</v>
      </c>
      <c r="T142" s="2" t="s">
        <v>4642</v>
      </c>
      <c r="U142" s="2">
        <v>0.02</v>
      </c>
      <c r="V142" s="2">
        <v>1680</v>
      </c>
      <c r="W142" s="2">
        <v>0.02</v>
      </c>
      <c r="X142" s="2"/>
      <c r="Y142" s="2" t="s">
        <v>342</v>
      </c>
      <c r="Z142" s="2" t="s">
        <v>335</v>
      </c>
      <c r="AA142" s="2" t="s">
        <v>3332</v>
      </c>
      <c r="AB142" s="2" t="s">
        <v>338</v>
      </c>
      <c r="AC142" s="2" t="s">
        <v>42</v>
      </c>
      <c r="AD142" s="2"/>
      <c r="AE142" s="4"/>
    </row>
    <row r="143" spans="1:31" hidden="1" x14ac:dyDescent="0.25">
      <c r="A143" s="2">
        <v>2016</v>
      </c>
      <c r="B143" s="2">
        <v>1608</v>
      </c>
      <c r="C143" s="2" t="s">
        <v>2567</v>
      </c>
      <c r="D143" s="2" t="s">
        <v>2568</v>
      </c>
      <c r="E143" s="2" t="s">
        <v>2569</v>
      </c>
      <c r="F143" s="2" t="s">
        <v>2570</v>
      </c>
      <c r="G143" s="2" t="s">
        <v>2571</v>
      </c>
      <c r="H143" s="2"/>
      <c r="I143" s="2" t="s">
        <v>815</v>
      </c>
      <c r="J143" s="2" t="s">
        <v>340</v>
      </c>
      <c r="K143" s="2" t="s">
        <v>2572</v>
      </c>
      <c r="L143" s="2"/>
      <c r="M143" s="3">
        <v>42489</v>
      </c>
      <c r="N143" s="2" t="s">
        <v>4284</v>
      </c>
      <c r="O143" s="2" t="s">
        <v>1231</v>
      </c>
      <c r="P143" s="2" t="s">
        <v>35</v>
      </c>
      <c r="Q143" s="2" t="s">
        <v>1894</v>
      </c>
      <c r="R143" s="2" t="s">
        <v>3841</v>
      </c>
      <c r="S143" s="2" t="s">
        <v>1942</v>
      </c>
      <c r="T143" s="2" t="s">
        <v>4642</v>
      </c>
      <c r="U143" s="2">
        <v>0.02</v>
      </c>
      <c r="V143" s="2">
        <v>1646</v>
      </c>
      <c r="W143" s="2">
        <v>0.02</v>
      </c>
      <c r="X143" s="11">
        <v>1680</v>
      </c>
      <c r="Y143" s="2" t="s">
        <v>342</v>
      </c>
      <c r="Z143" s="2" t="s">
        <v>335</v>
      </c>
      <c r="AA143" s="2" t="s">
        <v>3332</v>
      </c>
      <c r="AB143" s="2" t="s">
        <v>43</v>
      </c>
      <c r="AC143" s="2" t="s">
        <v>42</v>
      </c>
      <c r="AD143" s="2"/>
      <c r="AE143" s="4"/>
    </row>
    <row r="144" spans="1:31" hidden="1" x14ac:dyDescent="0.25">
      <c r="A144" s="2">
        <v>2016</v>
      </c>
      <c r="B144" s="2">
        <v>1613</v>
      </c>
      <c r="C144" s="2" t="s">
        <v>2567</v>
      </c>
      <c r="D144" s="2" t="s">
        <v>2568</v>
      </c>
      <c r="E144" s="2" t="s">
        <v>2569</v>
      </c>
      <c r="F144" s="2" t="s">
        <v>2570</v>
      </c>
      <c r="G144" s="2" t="s">
        <v>2571</v>
      </c>
      <c r="H144" s="2"/>
      <c r="I144" s="2" t="s">
        <v>815</v>
      </c>
      <c r="J144" s="2" t="s">
        <v>291</v>
      </c>
      <c r="K144" s="2" t="s">
        <v>2572</v>
      </c>
      <c r="L144" s="2"/>
      <c r="M144" s="3">
        <v>42446</v>
      </c>
      <c r="N144" s="2" t="s">
        <v>4241</v>
      </c>
      <c r="O144" s="2" t="s">
        <v>1231</v>
      </c>
      <c r="P144" s="2" t="s">
        <v>35</v>
      </c>
      <c r="Q144" s="2" t="s">
        <v>1894</v>
      </c>
      <c r="R144" s="2" t="s">
        <v>4242</v>
      </c>
      <c r="S144" s="2" t="s">
        <v>1942</v>
      </c>
      <c r="T144" s="2" t="s">
        <v>4642</v>
      </c>
      <c r="U144" s="2">
        <v>0.02</v>
      </c>
      <c r="V144" s="2">
        <v>1464</v>
      </c>
      <c r="W144" s="2">
        <v>0.02</v>
      </c>
      <c r="X144" s="11">
        <v>1680</v>
      </c>
      <c r="Y144" s="2" t="s">
        <v>342</v>
      </c>
      <c r="Z144" s="2" t="s">
        <v>335</v>
      </c>
      <c r="AA144" s="2" t="s">
        <v>3332</v>
      </c>
      <c r="AB144" s="2" t="s">
        <v>43</v>
      </c>
      <c r="AC144" s="2" t="s">
        <v>42</v>
      </c>
      <c r="AD144" s="2"/>
      <c r="AE144" s="4"/>
    </row>
    <row r="145" spans="1:31" hidden="1" x14ac:dyDescent="0.25">
      <c r="A145" s="2">
        <v>2016</v>
      </c>
      <c r="B145" s="2">
        <v>1614</v>
      </c>
      <c r="C145" s="2" t="s">
        <v>2567</v>
      </c>
      <c r="D145" s="2" t="s">
        <v>2568</v>
      </c>
      <c r="E145" s="2" t="s">
        <v>2569</v>
      </c>
      <c r="F145" s="2" t="s">
        <v>2570</v>
      </c>
      <c r="G145" s="2" t="s">
        <v>2571</v>
      </c>
      <c r="H145" s="2"/>
      <c r="I145" s="2" t="s">
        <v>815</v>
      </c>
      <c r="J145" s="2" t="s">
        <v>293</v>
      </c>
      <c r="K145" s="2" t="s">
        <v>2572</v>
      </c>
      <c r="L145" s="2"/>
      <c r="M145" s="3">
        <v>42446</v>
      </c>
      <c r="N145" s="2" t="s">
        <v>4241</v>
      </c>
      <c r="O145" s="2" t="s">
        <v>1231</v>
      </c>
      <c r="P145" s="2" t="s">
        <v>35</v>
      </c>
      <c r="Q145" s="2" t="s">
        <v>1894</v>
      </c>
      <c r="R145" s="2" t="s">
        <v>4312</v>
      </c>
      <c r="S145" s="2" t="s">
        <v>1942</v>
      </c>
      <c r="T145" s="2" t="s">
        <v>4642</v>
      </c>
      <c r="U145" s="2">
        <v>0.02</v>
      </c>
      <c r="V145" s="2">
        <v>1406</v>
      </c>
      <c r="W145" s="2">
        <v>0.02</v>
      </c>
      <c r="X145" s="11">
        <v>1680</v>
      </c>
      <c r="Y145" s="2" t="s">
        <v>342</v>
      </c>
      <c r="Z145" s="2" t="s">
        <v>335</v>
      </c>
      <c r="AA145" s="2" t="s">
        <v>3332</v>
      </c>
      <c r="AB145" s="2" t="s">
        <v>43</v>
      </c>
      <c r="AC145" s="2" t="s">
        <v>42</v>
      </c>
      <c r="AD145" s="2"/>
      <c r="AE145" s="4"/>
    </row>
    <row r="146" spans="1:31" hidden="1" x14ac:dyDescent="0.25">
      <c r="A146" s="2">
        <v>2016</v>
      </c>
      <c r="B146" s="2">
        <v>1618</v>
      </c>
      <c r="C146" s="2" t="s">
        <v>2567</v>
      </c>
      <c r="D146" s="2" t="s">
        <v>2568</v>
      </c>
      <c r="E146" s="2" t="s">
        <v>2569</v>
      </c>
      <c r="F146" s="2" t="s">
        <v>2570</v>
      </c>
      <c r="G146" s="2" t="s">
        <v>2571</v>
      </c>
      <c r="H146" s="2"/>
      <c r="I146" s="2" t="s">
        <v>815</v>
      </c>
      <c r="J146" s="2" t="s">
        <v>340</v>
      </c>
      <c r="K146" s="2" t="s">
        <v>2572</v>
      </c>
      <c r="L146" s="2"/>
      <c r="M146" s="3">
        <v>42489</v>
      </c>
      <c r="N146" s="2" t="s">
        <v>4284</v>
      </c>
      <c r="O146" s="2" t="s">
        <v>4192</v>
      </c>
      <c r="P146" s="2" t="s">
        <v>35</v>
      </c>
      <c r="Q146" s="2" t="s">
        <v>1894</v>
      </c>
      <c r="R146" s="2" t="s">
        <v>3841</v>
      </c>
      <c r="S146" s="2" t="s">
        <v>1942</v>
      </c>
      <c r="T146" s="2" t="s">
        <v>4642</v>
      </c>
      <c r="U146" s="2">
        <v>0.02</v>
      </c>
      <c r="V146" s="2">
        <v>1646</v>
      </c>
      <c r="W146" s="2">
        <v>0.02</v>
      </c>
      <c r="X146" s="11">
        <v>1680</v>
      </c>
      <c r="Y146" s="2" t="s">
        <v>2180</v>
      </c>
      <c r="Z146" s="2" t="s">
        <v>335</v>
      </c>
      <c r="AA146" s="2" t="s">
        <v>3332</v>
      </c>
      <c r="AB146" s="2" t="s">
        <v>43</v>
      </c>
      <c r="AC146" s="2" t="s">
        <v>42</v>
      </c>
      <c r="AD146" s="2"/>
      <c r="AE146" s="4"/>
    </row>
    <row r="147" spans="1:31" hidden="1" x14ac:dyDescent="0.25">
      <c r="A147" s="2">
        <v>2016</v>
      </c>
      <c r="B147" s="2">
        <v>1648</v>
      </c>
      <c r="C147" s="2" t="s">
        <v>3428</v>
      </c>
      <c r="D147" s="2" t="s">
        <v>3429</v>
      </c>
      <c r="E147" s="2" t="s">
        <v>3430</v>
      </c>
      <c r="F147" s="2" t="s">
        <v>2648</v>
      </c>
      <c r="G147" s="2" t="s">
        <v>2649</v>
      </c>
      <c r="H147" s="2"/>
      <c r="I147" s="2" t="s">
        <v>815</v>
      </c>
      <c r="J147" s="2" t="s">
        <v>31</v>
      </c>
      <c r="K147" s="2" t="s">
        <v>3431</v>
      </c>
      <c r="L147" s="2"/>
      <c r="M147" s="3">
        <v>42474</v>
      </c>
      <c r="N147" s="2" t="s">
        <v>4314</v>
      </c>
      <c r="O147" s="2" t="s">
        <v>2176</v>
      </c>
      <c r="P147" s="2" t="s">
        <v>35</v>
      </c>
      <c r="Q147" s="2" t="s">
        <v>2562</v>
      </c>
      <c r="R147" s="2" t="s">
        <v>4348</v>
      </c>
      <c r="S147" s="2" t="s">
        <v>1942</v>
      </c>
      <c r="T147" s="2" t="s">
        <v>4642</v>
      </c>
      <c r="U147" s="2">
        <v>0.02</v>
      </c>
      <c r="V147" s="2">
        <v>1473</v>
      </c>
      <c r="W147" s="2">
        <v>0.02</v>
      </c>
      <c r="X147" s="11">
        <v>1680</v>
      </c>
      <c r="Y147" s="2" t="s">
        <v>2180</v>
      </c>
      <c r="Z147" s="2" t="s">
        <v>335</v>
      </c>
      <c r="AA147" s="2" t="s">
        <v>3332</v>
      </c>
      <c r="AB147" s="2" t="s">
        <v>338</v>
      </c>
      <c r="AC147" s="2" t="s">
        <v>42</v>
      </c>
      <c r="AD147" s="2"/>
      <c r="AE147" s="4"/>
    </row>
    <row r="148" spans="1:31" hidden="1" x14ac:dyDescent="0.25">
      <c r="A148" s="2">
        <v>2016</v>
      </c>
      <c r="B148" s="2">
        <v>1684</v>
      </c>
      <c r="C148" s="2" t="s">
        <v>3949</v>
      </c>
      <c r="D148" s="2" t="s">
        <v>3950</v>
      </c>
      <c r="E148" s="2" t="s">
        <v>3951</v>
      </c>
      <c r="F148" s="2" t="s">
        <v>3779</v>
      </c>
      <c r="G148" s="2" t="s">
        <v>3952</v>
      </c>
      <c r="H148" s="2"/>
      <c r="I148" s="2" t="s">
        <v>815</v>
      </c>
      <c r="J148" s="2" t="s">
        <v>50</v>
      </c>
      <c r="K148" s="2" t="s">
        <v>3953</v>
      </c>
      <c r="L148" s="2"/>
      <c r="M148" s="3">
        <v>42613</v>
      </c>
      <c r="N148" s="2" t="s">
        <v>3954</v>
      </c>
      <c r="O148" s="2" t="s">
        <v>1231</v>
      </c>
      <c r="P148" s="2" t="s">
        <v>35</v>
      </c>
      <c r="Q148" s="2" t="s">
        <v>2562</v>
      </c>
      <c r="R148" s="2" t="s">
        <v>4283</v>
      </c>
      <c r="S148" s="2" t="s">
        <v>1942</v>
      </c>
      <c r="T148" s="2" t="s">
        <v>4642</v>
      </c>
      <c r="U148" s="2">
        <v>0.02</v>
      </c>
      <c r="V148" s="2">
        <v>1568</v>
      </c>
      <c r="W148" s="2">
        <v>0.02</v>
      </c>
      <c r="X148" s="11">
        <v>1680</v>
      </c>
      <c r="Y148" s="2" t="s">
        <v>342</v>
      </c>
      <c r="Z148" s="2" t="s">
        <v>335</v>
      </c>
      <c r="AA148" s="2" t="s">
        <v>3332</v>
      </c>
      <c r="AB148" s="2" t="s">
        <v>43</v>
      </c>
      <c r="AC148" s="2" t="s">
        <v>42</v>
      </c>
      <c r="AD148" s="2"/>
      <c r="AE148" s="4"/>
    </row>
    <row r="149" spans="1:31" x14ac:dyDescent="0.25">
      <c r="A149" s="2">
        <v>2016</v>
      </c>
      <c r="B149" s="2">
        <v>1700</v>
      </c>
      <c r="C149" s="2" t="s">
        <v>3782</v>
      </c>
      <c r="D149" s="2" t="s">
        <v>3783</v>
      </c>
      <c r="E149" s="2" t="s">
        <v>3784</v>
      </c>
      <c r="F149" s="2" t="s">
        <v>2648</v>
      </c>
      <c r="G149" s="2" t="s">
        <v>2649</v>
      </c>
      <c r="H149" s="2"/>
      <c r="I149" s="2" t="s">
        <v>815</v>
      </c>
      <c r="J149" s="2" t="s">
        <v>31</v>
      </c>
      <c r="K149" s="2" t="s">
        <v>3785</v>
      </c>
      <c r="L149" s="2" t="s">
        <v>4635</v>
      </c>
      <c r="M149" s="3">
        <v>42397</v>
      </c>
      <c r="N149" s="2" t="s">
        <v>3786</v>
      </c>
      <c r="O149" s="2" t="s">
        <v>3787</v>
      </c>
      <c r="P149" s="2" t="s">
        <v>35</v>
      </c>
      <c r="Q149" s="2" t="s">
        <v>3451</v>
      </c>
      <c r="R149" s="2" t="s">
        <v>4115</v>
      </c>
      <c r="S149" s="2" t="s">
        <v>1942</v>
      </c>
      <c r="T149" s="2" t="s">
        <v>4642</v>
      </c>
      <c r="U149" s="2">
        <v>0.02</v>
      </c>
      <c r="V149" s="2">
        <v>1610</v>
      </c>
      <c r="W149" s="2">
        <v>0.02</v>
      </c>
      <c r="X149" s="11">
        <v>1680</v>
      </c>
      <c r="Y149" s="2" t="s">
        <v>861</v>
      </c>
      <c r="Z149" s="2" t="s">
        <v>335</v>
      </c>
      <c r="AA149" s="2" t="s">
        <v>3332</v>
      </c>
      <c r="AB149" s="2" t="s">
        <v>43</v>
      </c>
      <c r="AC149" s="2" t="s">
        <v>42</v>
      </c>
      <c r="AD149" s="2"/>
      <c r="AE149" s="4"/>
    </row>
    <row r="150" spans="1:31" x14ac:dyDescent="0.25">
      <c r="A150" s="2">
        <v>2016</v>
      </c>
      <c r="B150" s="2">
        <v>1711</v>
      </c>
      <c r="C150" s="2" t="s">
        <v>3782</v>
      </c>
      <c r="D150" s="2" t="s">
        <v>3783</v>
      </c>
      <c r="E150" s="2" t="s">
        <v>3784</v>
      </c>
      <c r="F150" s="2" t="s">
        <v>2648</v>
      </c>
      <c r="G150" s="2" t="s">
        <v>2649</v>
      </c>
      <c r="H150" s="2"/>
      <c r="I150" s="2" t="s">
        <v>815</v>
      </c>
      <c r="J150" s="2" t="s">
        <v>289</v>
      </c>
      <c r="K150" s="2" t="s">
        <v>3785</v>
      </c>
      <c r="L150" s="2" t="s">
        <v>4635</v>
      </c>
      <c r="M150" s="3">
        <v>42397</v>
      </c>
      <c r="N150" s="2" t="s">
        <v>3786</v>
      </c>
      <c r="O150" s="2" t="s">
        <v>3787</v>
      </c>
      <c r="P150" s="2" t="s">
        <v>35</v>
      </c>
      <c r="Q150" s="2" t="s">
        <v>3451</v>
      </c>
      <c r="R150" s="2" t="s">
        <v>3813</v>
      </c>
      <c r="S150" s="2" t="s">
        <v>1942</v>
      </c>
      <c r="T150" s="2" t="s">
        <v>4642</v>
      </c>
      <c r="U150" s="2">
        <v>0.02</v>
      </c>
      <c r="V150" s="2">
        <v>1623</v>
      </c>
      <c r="W150" s="2">
        <v>0.02</v>
      </c>
      <c r="X150" s="11">
        <v>1680</v>
      </c>
      <c r="Y150" s="2" t="s">
        <v>861</v>
      </c>
      <c r="Z150" s="2" t="s">
        <v>335</v>
      </c>
      <c r="AA150" s="2" t="s">
        <v>3332</v>
      </c>
      <c r="AB150" s="2" t="s">
        <v>43</v>
      </c>
      <c r="AC150" s="2" t="s">
        <v>42</v>
      </c>
      <c r="AD150" s="2"/>
      <c r="AE150" s="4"/>
    </row>
    <row r="151" spans="1:31" hidden="1" x14ac:dyDescent="0.25">
      <c r="A151" s="2">
        <v>2014</v>
      </c>
      <c r="B151" s="2">
        <v>1900</v>
      </c>
      <c r="C151" s="2" t="s">
        <v>2125</v>
      </c>
      <c r="D151" s="2" t="s">
        <v>2126</v>
      </c>
      <c r="E151" s="2" t="s">
        <v>2127</v>
      </c>
      <c r="F151" s="2" t="s">
        <v>1967</v>
      </c>
      <c r="G151" s="2" t="s">
        <v>1968</v>
      </c>
      <c r="H151" s="2"/>
      <c r="I151" s="2" t="s">
        <v>488</v>
      </c>
      <c r="J151" s="2" t="s">
        <v>111</v>
      </c>
      <c r="K151" s="2" t="s">
        <v>2335</v>
      </c>
      <c r="L151" s="2" t="s">
        <v>4636</v>
      </c>
      <c r="M151" s="3">
        <v>41814</v>
      </c>
      <c r="N151" s="2" t="s">
        <v>2336</v>
      </c>
      <c r="O151" s="2" t="s">
        <v>1231</v>
      </c>
      <c r="P151" s="2" t="s">
        <v>2130</v>
      </c>
      <c r="Q151" s="2" t="s">
        <v>3061</v>
      </c>
      <c r="R151" s="2" t="s">
        <v>2337</v>
      </c>
      <c r="S151" s="2" t="s">
        <v>3070</v>
      </c>
      <c r="T151" s="2" t="s">
        <v>4642</v>
      </c>
      <c r="U151" s="2">
        <v>0.02</v>
      </c>
      <c r="V151" s="2">
        <v>1616</v>
      </c>
      <c r="W151" s="2">
        <v>0.02</v>
      </c>
      <c r="X151" s="2">
        <v>1775</v>
      </c>
      <c r="Y151" s="2" t="s">
        <v>342</v>
      </c>
      <c r="Z151" s="2" t="s">
        <v>335</v>
      </c>
      <c r="AA151" s="2" t="s">
        <v>41</v>
      </c>
      <c r="AB151" s="2" t="s">
        <v>42</v>
      </c>
      <c r="AC151" s="2" t="s">
        <v>43</v>
      </c>
      <c r="AD151" s="2"/>
      <c r="AE151" s="4"/>
    </row>
    <row r="152" spans="1:31" hidden="1" x14ac:dyDescent="0.25">
      <c r="A152" s="2">
        <v>2014</v>
      </c>
      <c r="B152" s="2">
        <v>1890</v>
      </c>
      <c r="C152" s="2" t="s">
        <v>2125</v>
      </c>
      <c r="D152" s="2" t="s">
        <v>2126</v>
      </c>
      <c r="E152" s="2" t="s">
        <v>2127</v>
      </c>
      <c r="F152" s="2" t="s">
        <v>1967</v>
      </c>
      <c r="G152" s="2" t="s">
        <v>1968</v>
      </c>
      <c r="H152" s="2"/>
      <c r="I152" s="2" t="s">
        <v>488</v>
      </c>
      <c r="J152" s="2" t="s">
        <v>289</v>
      </c>
      <c r="K152" s="2" t="s">
        <v>2331</v>
      </c>
      <c r="L152" s="2" t="s">
        <v>4636</v>
      </c>
      <c r="M152" s="3">
        <v>41813</v>
      </c>
      <c r="N152" s="2" t="s">
        <v>2332</v>
      </c>
      <c r="O152" s="2" t="s">
        <v>1231</v>
      </c>
      <c r="P152" s="2" t="s">
        <v>2130</v>
      </c>
      <c r="Q152" s="2" t="s">
        <v>3061</v>
      </c>
      <c r="R152" s="2" t="s">
        <v>2333</v>
      </c>
      <c r="S152" s="2" t="s">
        <v>3063</v>
      </c>
      <c r="T152" s="2" t="s">
        <v>4642</v>
      </c>
      <c r="U152" s="2">
        <v>0.02</v>
      </c>
      <c r="V152" s="2">
        <v>1630</v>
      </c>
      <c r="W152" s="2">
        <v>0.02</v>
      </c>
      <c r="X152" s="2">
        <v>1775</v>
      </c>
      <c r="Y152" s="2" t="s">
        <v>342</v>
      </c>
      <c r="Z152" s="2" t="s">
        <v>335</v>
      </c>
      <c r="AA152" s="2" t="s">
        <v>41</v>
      </c>
      <c r="AB152" s="2" t="s">
        <v>42</v>
      </c>
      <c r="AC152" s="2" t="s">
        <v>43</v>
      </c>
      <c r="AD152" s="2"/>
      <c r="AE152" s="4"/>
    </row>
    <row r="153" spans="1:31" hidden="1" x14ac:dyDescent="0.25">
      <c r="A153" s="2">
        <v>2016</v>
      </c>
      <c r="B153" s="2">
        <v>460</v>
      </c>
      <c r="C153" s="2" t="s">
        <v>1641</v>
      </c>
      <c r="D153" s="2" t="s">
        <v>1642</v>
      </c>
      <c r="E153" s="2" t="s">
        <v>1643</v>
      </c>
      <c r="F153" s="2" t="s">
        <v>868</v>
      </c>
      <c r="G153" s="2" t="s">
        <v>869</v>
      </c>
      <c r="H153" s="2"/>
      <c r="I153" s="2" t="s">
        <v>393</v>
      </c>
      <c r="J153" s="2" t="s">
        <v>289</v>
      </c>
      <c r="K153" s="2" t="s">
        <v>1668</v>
      </c>
      <c r="L153" s="2" t="s">
        <v>4636</v>
      </c>
      <c r="M153" s="3">
        <v>42376</v>
      </c>
      <c r="N153" s="2" t="s">
        <v>1645</v>
      </c>
      <c r="O153" s="2" t="s">
        <v>1231</v>
      </c>
      <c r="P153" s="2" t="s">
        <v>1664</v>
      </c>
      <c r="Q153" s="2" t="s">
        <v>3340</v>
      </c>
      <c r="R153" s="2" t="s">
        <v>3868</v>
      </c>
      <c r="S153" s="2" t="s">
        <v>3869</v>
      </c>
      <c r="T153" s="2" t="s">
        <v>4642</v>
      </c>
      <c r="U153" s="2">
        <v>0.02</v>
      </c>
      <c r="V153" s="2">
        <v>1627</v>
      </c>
      <c r="W153" s="2">
        <v>0.02</v>
      </c>
      <c r="X153" s="11">
        <v>1775</v>
      </c>
      <c r="Y153" s="2" t="s">
        <v>342</v>
      </c>
      <c r="Z153" s="2" t="s">
        <v>335</v>
      </c>
      <c r="AA153" s="2" t="s">
        <v>3332</v>
      </c>
      <c r="AB153" s="2" t="s">
        <v>43</v>
      </c>
      <c r="AC153" s="2" t="s">
        <v>42</v>
      </c>
      <c r="AD153" s="2"/>
      <c r="AE153" s="4"/>
    </row>
    <row r="154" spans="1:31" hidden="1" x14ac:dyDescent="0.25">
      <c r="A154" s="2">
        <v>2016</v>
      </c>
      <c r="B154" s="2">
        <v>458</v>
      </c>
      <c r="C154" s="2" t="s">
        <v>1641</v>
      </c>
      <c r="D154" s="2" t="s">
        <v>1642</v>
      </c>
      <c r="E154" s="2" t="s">
        <v>1643</v>
      </c>
      <c r="F154" s="2" t="s">
        <v>868</v>
      </c>
      <c r="G154" s="2" t="s">
        <v>869</v>
      </c>
      <c r="H154" s="2"/>
      <c r="I154" s="2" t="s">
        <v>393</v>
      </c>
      <c r="J154" s="2" t="s">
        <v>203</v>
      </c>
      <c r="K154" s="2" t="s">
        <v>1694</v>
      </c>
      <c r="L154" s="2" t="s">
        <v>4636</v>
      </c>
      <c r="M154" s="3">
        <v>42376</v>
      </c>
      <c r="N154" s="2" t="s">
        <v>1645</v>
      </c>
      <c r="O154" s="2" t="s">
        <v>1231</v>
      </c>
      <c r="P154" s="2" t="s">
        <v>1664</v>
      </c>
      <c r="Q154" s="2" t="s">
        <v>3382</v>
      </c>
      <c r="R154" s="2" t="s">
        <v>3866</v>
      </c>
      <c r="S154" s="2" t="s">
        <v>3867</v>
      </c>
      <c r="T154" s="2" t="s">
        <v>4642</v>
      </c>
      <c r="U154" s="2">
        <v>0.02</v>
      </c>
      <c r="V154" s="2">
        <v>1644</v>
      </c>
      <c r="W154" s="2">
        <v>0.02</v>
      </c>
      <c r="X154" s="11">
        <v>1775</v>
      </c>
      <c r="Y154" s="2" t="s">
        <v>342</v>
      </c>
      <c r="Z154" s="2" t="s">
        <v>335</v>
      </c>
      <c r="AA154" s="2" t="s">
        <v>3332</v>
      </c>
      <c r="AB154" s="2" t="s">
        <v>43</v>
      </c>
      <c r="AC154" s="2" t="s">
        <v>42</v>
      </c>
      <c r="AD154" s="2"/>
      <c r="AE154" s="4"/>
    </row>
    <row r="155" spans="1:31" hidden="1" x14ac:dyDescent="0.25">
      <c r="A155" s="2">
        <v>2016</v>
      </c>
      <c r="B155" s="2">
        <v>459</v>
      </c>
      <c r="C155" s="2" t="s">
        <v>1641</v>
      </c>
      <c r="D155" s="2" t="s">
        <v>1642</v>
      </c>
      <c r="E155" s="2" t="s">
        <v>1643</v>
      </c>
      <c r="F155" s="2" t="s">
        <v>868</v>
      </c>
      <c r="G155" s="2" t="s">
        <v>869</v>
      </c>
      <c r="H155" s="2"/>
      <c r="I155" s="2" t="s">
        <v>393</v>
      </c>
      <c r="J155" s="2" t="s">
        <v>206</v>
      </c>
      <c r="K155" s="2" t="s">
        <v>1705</v>
      </c>
      <c r="L155" s="2" t="s">
        <v>4636</v>
      </c>
      <c r="M155" s="3">
        <v>42376</v>
      </c>
      <c r="N155" s="2" t="s">
        <v>1645</v>
      </c>
      <c r="O155" s="2" t="s">
        <v>1231</v>
      </c>
      <c r="P155" s="2" t="s">
        <v>1664</v>
      </c>
      <c r="Q155" s="2" t="s">
        <v>3382</v>
      </c>
      <c r="R155" s="2" t="s">
        <v>3800</v>
      </c>
      <c r="S155" s="2" t="s">
        <v>3867</v>
      </c>
      <c r="T155" s="2" t="s">
        <v>4642</v>
      </c>
      <c r="U155" s="2">
        <v>0.02</v>
      </c>
      <c r="V155" s="2">
        <v>1737</v>
      </c>
      <c r="W155" s="2">
        <v>0.02</v>
      </c>
      <c r="X155" s="11">
        <v>1775</v>
      </c>
      <c r="Y155" s="2" t="s">
        <v>342</v>
      </c>
      <c r="Z155" s="2" t="s">
        <v>335</v>
      </c>
      <c r="AA155" s="2" t="s">
        <v>3332</v>
      </c>
      <c r="AB155" s="2" t="s">
        <v>43</v>
      </c>
      <c r="AC155" s="2" t="s">
        <v>42</v>
      </c>
      <c r="AD155" s="2"/>
      <c r="AE155" s="4"/>
    </row>
    <row r="156" spans="1:31" hidden="1" x14ac:dyDescent="0.25">
      <c r="A156" s="2">
        <v>2015</v>
      </c>
      <c r="B156" s="2">
        <v>229</v>
      </c>
      <c r="C156" s="2" t="s">
        <v>1641</v>
      </c>
      <c r="D156" s="2" t="s">
        <v>1642</v>
      </c>
      <c r="E156" s="2" t="s">
        <v>1643</v>
      </c>
      <c r="F156" s="2" t="s">
        <v>868</v>
      </c>
      <c r="G156" s="2" t="s">
        <v>869</v>
      </c>
      <c r="H156" s="2"/>
      <c r="I156" s="2" t="s">
        <v>393</v>
      </c>
      <c r="J156" s="2" t="s">
        <v>206</v>
      </c>
      <c r="K156" s="2" t="s">
        <v>1705</v>
      </c>
      <c r="L156" s="2" t="s">
        <v>4636</v>
      </c>
      <c r="M156" s="3">
        <v>42024</v>
      </c>
      <c r="N156" s="2" t="s">
        <v>1645</v>
      </c>
      <c r="O156" s="2" t="s">
        <v>1231</v>
      </c>
      <c r="P156" s="2" t="s">
        <v>1664</v>
      </c>
      <c r="Q156" s="2" t="s">
        <v>3382</v>
      </c>
      <c r="R156" s="2" t="s">
        <v>3362</v>
      </c>
      <c r="S156" s="2" t="s">
        <v>3390</v>
      </c>
      <c r="T156" s="2" t="s">
        <v>4642</v>
      </c>
      <c r="U156" s="2">
        <v>0.02</v>
      </c>
      <c r="V156" s="2">
        <v>1686</v>
      </c>
      <c r="W156" s="2">
        <v>0.02</v>
      </c>
      <c r="X156" s="11">
        <v>1775</v>
      </c>
      <c r="Y156" s="2" t="s">
        <v>342</v>
      </c>
      <c r="Z156" s="2" t="s">
        <v>335</v>
      </c>
      <c r="AA156" s="2" t="s">
        <v>3332</v>
      </c>
      <c r="AB156" s="2" t="s">
        <v>42</v>
      </c>
      <c r="AC156" s="2" t="s">
        <v>43</v>
      </c>
      <c r="AD156" s="2" t="s">
        <v>3339</v>
      </c>
      <c r="AE156" s="4"/>
    </row>
    <row r="157" spans="1:31" hidden="1" x14ac:dyDescent="0.25">
      <c r="A157" s="2">
        <v>2015</v>
      </c>
      <c r="B157" s="2">
        <v>251</v>
      </c>
      <c r="C157" s="2" t="s">
        <v>1641</v>
      </c>
      <c r="D157" s="2" t="s">
        <v>1642</v>
      </c>
      <c r="E157" s="2" t="s">
        <v>1643</v>
      </c>
      <c r="F157" s="2" t="s">
        <v>868</v>
      </c>
      <c r="G157" s="2" t="s">
        <v>869</v>
      </c>
      <c r="H157" s="2"/>
      <c r="I157" s="2" t="s">
        <v>393</v>
      </c>
      <c r="J157" s="2" t="s">
        <v>206</v>
      </c>
      <c r="K157" s="2" t="s">
        <v>1705</v>
      </c>
      <c r="L157" s="2" t="s">
        <v>4636</v>
      </c>
      <c r="M157" s="3">
        <v>42025</v>
      </c>
      <c r="N157" s="2" t="s">
        <v>1645</v>
      </c>
      <c r="O157" s="2" t="s">
        <v>1231</v>
      </c>
      <c r="P157" s="2" t="s">
        <v>1664</v>
      </c>
      <c r="Q157" s="2" t="s">
        <v>3382</v>
      </c>
      <c r="R157" s="2" t="s">
        <v>3362</v>
      </c>
      <c r="S157" s="2" t="s">
        <v>3390</v>
      </c>
      <c r="T157" s="2" t="s">
        <v>4642</v>
      </c>
      <c r="U157" s="2">
        <v>0.02</v>
      </c>
      <c r="V157" s="2">
        <v>1686</v>
      </c>
      <c r="W157" s="2">
        <v>0.02</v>
      </c>
      <c r="X157" s="11">
        <v>1775</v>
      </c>
      <c r="Y157" s="2" t="s">
        <v>342</v>
      </c>
      <c r="Z157" s="2" t="s">
        <v>335</v>
      </c>
      <c r="AA157" s="2" t="s">
        <v>3332</v>
      </c>
      <c r="AB157" s="2" t="s">
        <v>42</v>
      </c>
      <c r="AC157" s="2" t="s">
        <v>43</v>
      </c>
      <c r="AD157" s="2" t="s">
        <v>3339</v>
      </c>
      <c r="AE157" s="4"/>
    </row>
    <row r="158" spans="1:31" hidden="1" x14ac:dyDescent="0.25">
      <c r="A158" s="2">
        <v>2015</v>
      </c>
      <c r="B158" s="2">
        <v>283</v>
      </c>
      <c r="C158" s="2" t="s">
        <v>1641</v>
      </c>
      <c r="D158" s="2" t="s">
        <v>1642</v>
      </c>
      <c r="E158" s="2" t="s">
        <v>1643</v>
      </c>
      <c r="F158" s="2" t="s">
        <v>868</v>
      </c>
      <c r="G158" s="2" t="s">
        <v>869</v>
      </c>
      <c r="H158" s="2"/>
      <c r="I158" s="2" t="s">
        <v>393</v>
      </c>
      <c r="J158" s="2" t="s">
        <v>206</v>
      </c>
      <c r="K158" s="2" t="s">
        <v>1705</v>
      </c>
      <c r="L158" s="2" t="s">
        <v>4636</v>
      </c>
      <c r="M158" s="3">
        <v>42026</v>
      </c>
      <c r="N158" s="2" t="s">
        <v>1645</v>
      </c>
      <c r="O158" s="2" t="s">
        <v>1231</v>
      </c>
      <c r="P158" s="2" t="s">
        <v>1664</v>
      </c>
      <c r="Q158" s="2" t="s">
        <v>3382</v>
      </c>
      <c r="R158" s="2" t="s">
        <v>3362</v>
      </c>
      <c r="S158" s="2" t="s">
        <v>3390</v>
      </c>
      <c r="T158" s="2" t="s">
        <v>4642</v>
      </c>
      <c r="U158" s="2">
        <v>0.02</v>
      </c>
      <c r="V158" s="2">
        <v>1686</v>
      </c>
      <c r="W158" s="2">
        <v>0.02</v>
      </c>
      <c r="X158" s="11">
        <v>1775</v>
      </c>
      <c r="Y158" s="2" t="s">
        <v>342</v>
      </c>
      <c r="Z158" s="2" t="s">
        <v>335</v>
      </c>
      <c r="AA158" s="2" t="s">
        <v>3332</v>
      </c>
      <c r="AB158" s="2" t="s">
        <v>42</v>
      </c>
      <c r="AC158" s="2" t="s">
        <v>43</v>
      </c>
      <c r="AD158" s="2" t="s">
        <v>3339</v>
      </c>
      <c r="AE158" s="4"/>
    </row>
    <row r="159" spans="1:31" hidden="1" x14ac:dyDescent="0.25">
      <c r="A159" s="2">
        <v>2016</v>
      </c>
      <c r="B159" s="2">
        <v>466</v>
      </c>
      <c r="C159" s="2" t="s">
        <v>1641</v>
      </c>
      <c r="D159" s="2" t="s">
        <v>1642</v>
      </c>
      <c r="E159" s="2" t="s">
        <v>1643</v>
      </c>
      <c r="F159" s="2" t="s">
        <v>868</v>
      </c>
      <c r="G159" s="2" t="s">
        <v>869</v>
      </c>
      <c r="H159" s="2"/>
      <c r="I159" s="2" t="s">
        <v>393</v>
      </c>
      <c r="J159" s="2" t="s">
        <v>411</v>
      </c>
      <c r="K159" s="2" t="s">
        <v>1687</v>
      </c>
      <c r="L159" s="2" t="s">
        <v>4636</v>
      </c>
      <c r="M159" s="3">
        <v>42376</v>
      </c>
      <c r="N159" s="2" t="s">
        <v>1645</v>
      </c>
      <c r="O159" s="2" t="s">
        <v>1231</v>
      </c>
      <c r="P159" s="2" t="s">
        <v>1664</v>
      </c>
      <c r="Q159" s="2" t="s">
        <v>3340</v>
      </c>
      <c r="R159" s="2" t="s">
        <v>3129</v>
      </c>
      <c r="S159" s="2" t="s">
        <v>3390</v>
      </c>
      <c r="T159" s="2" t="s">
        <v>4642</v>
      </c>
      <c r="U159" s="2">
        <v>0.02</v>
      </c>
      <c r="V159" s="2">
        <v>1716</v>
      </c>
      <c r="W159" s="2">
        <v>0.02</v>
      </c>
      <c r="X159" s="11">
        <v>1775</v>
      </c>
      <c r="Y159" s="2" t="s">
        <v>342</v>
      </c>
      <c r="Z159" s="2" t="s">
        <v>335</v>
      </c>
      <c r="AA159" s="2" t="s">
        <v>3332</v>
      </c>
      <c r="AB159" s="2" t="s">
        <v>43</v>
      </c>
      <c r="AC159" s="2" t="s">
        <v>42</v>
      </c>
      <c r="AD159" s="2"/>
      <c r="AE159" s="4"/>
    </row>
    <row r="160" spans="1:31" hidden="1" x14ac:dyDescent="0.25">
      <c r="A160" s="2">
        <v>2013</v>
      </c>
      <c r="B160" s="2">
        <v>208</v>
      </c>
      <c r="C160" s="2" t="s">
        <v>1641</v>
      </c>
      <c r="D160" s="2" t="s">
        <v>1642</v>
      </c>
      <c r="E160" s="2" t="s">
        <v>1643</v>
      </c>
      <c r="F160" s="2" t="s">
        <v>868</v>
      </c>
      <c r="G160" s="2" t="s">
        <v>869</v>
      </c>
      <c r="H160" s="2"/>
      <c r="I160" s="2" t="s">
        <v>393</v>
      </c>
      <c r="J160" s="2" t="s">
        <v>347</v>
      </c>
      <c r="K160" s="2" t="s">
        <v>1681</v>
      </c>
      <c r="L160" s="2" t="s">
        <v>4636</v>
      </c>
      <c r="M160" s="3">
        <v>41340</v>
      </c>
      <c r="N160" s="2" t="s">
        <v>1645</v>
      </c>
      <c r="O160" s="2" t="s">
        <v>1656</v>
      </c>
      <c r="P160" s="2" t="s">
        <v>1571</v>
      </c>
      <c r="Q160" s="2" t="s">
        <v>1650</v>
      </c>
      <c r="R160" s="2" t="s">
        <v>1684</v>
      </c>
      <c r="S160" s="2" t="s">
        <v>1685</v>
      </c>
      <c r="T160" s="2" t="s">
        <v>4642</v>
      </c>
      <c r="U160" s="2">
        <v>0.02</v>
      </c>
      <c r="V160" s="2">
        <v>1654</v>
      </c>
      <c r="W160" s="2">
        <v>0.02</v>
      </c>
      <c r="X160" s="11">
        <v>1775</v>
      </c>
      <c r="Y160" s="2" t="s">
        <v>342</v>
      </c>
      <c r="Z160" s="2" t="s">
        <v>335</v>
      </c>
      <c r="AA160" s="2" t="s">
        <v>41</v>
      </c>
      <c r="AB160" s="2" t="s">
        <v>42</v>
      </c>
      <c r="AC160" s="2" t="s">
        <v>43</v>
      </c>
      <c r="AD160" s="2" t="s">
        <v>1652</v>
      </c>
      <c r="AE160" s="4"/>
    </row>
    <row r="161" spans="1:31" hidden="1" x14ac:dyDescent="0.25">
      <c r="A161" s="2">
        <v>2016</v>
      </c>
      <c r="B161" s="2">
        <v>1575</v>
      </c>
      <c r="C161" s="2" t="s">
        <v>2171</v>
      </c>
      <c r="D161" s="2" t="s">
        <v>2172</v>
      </c>
      <c r="E161" s="2" t="s">
        <v>2173</v>
      </c>
      <c r="F161" s="2" t="s">
        <v>1062</v>
      </c>
      <c r="G161" s="2" t="s">
        <v>1063</v>
      </c>
      <c r="H161" s="2"/>
      <c r="I161" s="2" t="s">
        <v>153</v>
      </c>
      <c r="J161" s="2" t="s">
        <v>291</v>
      </c>
      <c r="K161" s="2" t="s">
        <v>2174</v>
      </c>
      <c r="L161" s="2"/>
      <c r="M161" s="3">
        <v>42447</v>
      </c>
      <c r="N161" s="2" t="s">
        <v>4365</v>
      </c>
      <c r="O161" s="2" t="s">
        <v>2176</v>
      </c>
      <c r="P161" s="2" t="s">
        <v>35</v>
      </c>
      <c r="Q161" s="2" t="s">
        <v>748</v>
      </c>
      <c r="R161" s="2" t="s">
        <v>4366</v>
      </c>
      <c r="S161" s="2" t="s">
        <v>895</v>
      </c>
      <c r="T161" s="2" t="s">
        <v>4641</v>
      </c>
      <c r="U161" s="2">
        <v>7.0000000000000007E-2</v>
      </c>
      <c r="V161" s="2">
        <v>1535</v>
      </c>
      <c r="W161" s="2">
        <f>U161*454/V161</f>
        <v>2.0703583061889255E-2</v>
      </c>
      <c r="X161" s="2">
        <v>1680</v>
      </c>
      <c r="Y161" s="2" t="s">
        <v>2180</v>
      </c>
      <c r="Z161" s="2" t="s">
        <v>335</v>
      </c>
      <c r="AA161" s="2" t="s">
        <v>3332</v>
      </c>
      <c r="AB161" s="2" t="s">
        <v>43</v>
      </c>
      <c r="AC161" s="2" t="s">
        <v>42</v>
      </c>
      <c r="AD161" s="2"/>
      <c r="AE161" s="4"/>
    </row>
    <row r="162" spans="1:31" hidden="1" x14ac:dyDescent="0.25">
      <c r="A162" s="2">
        <v>2016</v>
      </c>
      <c r="B162" s="2">
        <v>1566</v>
      </c>
      <c r="C162" s="2" t="s">
        <v>2171</v>
      </c>
      <c r="D162" s="2" t="s">
        <v>2172</v>
      </c>
      <c r="E162" s="2" t="s">
        <v>2173</v>
      </c>
      <c r="F162" s="2" t="s">
        <v>1062</v>
      </c>
      <c r="G162" s="2" t="s">
        <v>1063</v>
      </c>
      <c r="H162" s="2"/>
      <c r="I162" s="2" t="s">
        <v>153</v>
      </c>
      <c r="J162" s="2" t="s">
        <v>203</v>
      </c>
      <c r="K162" s="2" t="s">
        <v>2174</v>
      </c>
      <c r="L162" s="2"/>
      <c r="M162" s="3">
        <v>42438</v>
      </c>
      <c r="N162" s="2" t="s">
        <v>4233</v>
      </c>
      <c r="O162" s="2" t="s">
        <v>2176</v>
      </c>
      <c r="P162" s="2" t="s">
        <v>35</v>
      </c>
      <c r="Q162" s="2" t="s">
        <v>748</v>
      </c>
      <c r="R162" s="2" t="s">
        <v>4234</v>
      </c>
      <c r="S162" s="2" t="s">
        <v>895</v>
      </c>
      <c r="T162" s="2" t="s">
        <v>4641</v>
      </c>
      <c r="U162" s="2">
        <v>7.0000000000000007E-2</v>
      </c>
      <c r="V162" s="2">
        <v>1481</v>
      </c>
      <c r="W162" s="2">
        <f>U162*454/V162</f>
        <v>2.145847400405132E-2</v>
      </c>
      <c r="X162" s="2">
        <v>1680</v>
      </c>
      <c r="Y162" s="2" t="s">
        <v>2180</v>
      </c>
      <c r="Z162" s="2" t="s">
        <v>335</v>
      </c>
      <c r="AA162" s="2" t="s">
        <v>3332</v>
      </c>
      <c r="AB162" s="2" t="s">
        <v>43</v>
      </c>
      <c r="AC162" s="2" t="s">
        <v>42</v>
      </c>
      <c r="AD162" s="2"/>
      <c r="AE162" s="4"/>
    </row>
    <row r="163" spans="1:31" hidden="1" x14ac:dyDescent="0.25">
      <c r="A163" s="2">
        <v>2016</v>
      </c>
      <c r="B163" s="2">
        <v>1647</v>
      </c>
      <c r="C163" s="2" t="s">
        <v>3428</v>
      </c>
      <c r="D163" s="2" t="s">
        <v>3429</v>
      </c>
      <c r="E163" s="2" t="s">
        <v>3430</v>
      </c>
      <c r="F163" s="2" t="s">
        <v>2648</v>
      </c>
      <c r="G163" s="2" t="s">
        <v>2649</v>
      </c>
      <c r="H163" s="2"/>
      <c r="I163" s="2" t="s">
        <v>815</v>
      </c>
      <c r="J163" s="2" t="s">
        <v>293</v>
      </c>
      <c r="K163" s="2" t="s">
        <v>3431</v>
      </c>
      <c r="L163" s="2"/>
      <c r="M163" s="3">
        <v>42474</v>
      </c>
      <c r="N163" s="2" t="s">
        <v>3594</v>
      </c>
      <c r="O163" s="2" t="s">
        <v>4239</v>
      </c>
      <c r="P163" s="2" t="s">
        <v>35</v>
      </c>
      <c r="Q163" s="2" t="s">
        <v>2562</v>
      </c>
      <c r="R163" s="2" t="s">
        <v>4351</v>
      </c>
      <c r="S163" s="2" t="s">
        <v>4447</v>
      </c>
      <c r="T163" s="2" t="s">
        <v>4642</v>
      </c>
      <c r="U163" s="2">
        <v>2.2200000000000001E-2</v>
      </c>
      <c r="V163" s="2">
        <v>1475</v>
      </c>
      <c r="W163" s="2">
        <v>2.2200000000000001E-2</v>
      </c>
      <c r="X163" s="11">
        <v>1680</v>
      </c>
      <c r="Y163" s="2" t="s">
        <v>2180</v>
      </c>
      <c r="Z163" s="2" t="s">
        <v>335</v>
      </c>
      <c r="AA163" s="2" t="s">
        <v>3332</v>
      </c>
      <c r="AB163" s="2" t="s">
        <v>43</v>
      </c>
      <c r="AC163" s="2" t="s">
        <v>42</v>
      </c>
      <c r="AD163" s="2"/>
      <c r="AE163" s="4"/>
    </row>
    <row r="164" spans="1:31" hidden="1" x14ac:dyDescent="0.25">
      <c r="A164" s="2">
        <v>2016</v>
      </c>
      <c r="B164" s="2">
        <v>1632</v>
      </c>
      <c r="C164" s="2" t="s">
        <v>3428</v>
      </c>
      <c r="D164" s="2" t="s">
        <v>3429</v>
      </c>
      <c r="E164" s="2" t="s">
        <v>3430</v>
      </c>
      <c r="F164" s="2" t="s">
        <v>2648</v>
      </c>
      <c r="G164" s="2" t="s">
        <v>2649</v>
      </c>
      <c r="H164" s="2"/>
      <c r="I164" s="2" t="s">
        <v>815</v>
      </c>
      <c r="J164" s="2" t="s">
        <v>31</v>
      </c>
      <c r="K164" s="2" t="s">
        <v>3431</v>
      </c>
      <c r="L164" s="2"/>
      <c r="M164" s="3">
        <v>42453</v>
      </c>
      <c r="N164" s="2" t="s">
        <v>4314</v>
      </c>
      <c r="O164" s="2" t="s">
        <v>4239</v>
      </c>
      <c r="P164" s="2" t="s">
        <v>35</v>
      </c>
      <c r="Q164" s="2" t="s">
        <v>2562</v>
      </c>
      <c r="R164" s="2" t="s">
        <v>4348</v>
      </c>
      <c r="S164" s="2" t="s">
        <v>4436</v>
      </c>
      <c r="T164" s="2" t="s">
        <v>4642</v>
      </c>
      <c r="U164" s="2">
        <v>2.2499999999999999E-2</v>
      </c>
      <c r="V164" s="2">
        <v>1473</v>
      </c>
      <c r="W164" s="2">
        <v>2.2499999999999999E-2</v>
      </c>
      <c r="X164" s="11">
        <v>1680</v>
      </c>
      <c r="Y164" s="2" t="s">
        <v>2180</v>
      </c>
      <c r="Z164" s="2" t="s">
        <v>335</v>
      </c>
      <c r="AA164" s="2" t="s">
        <v>3332</v>
      </c>
      <c r="AB164" s="2" t="s">
        <v>43</v>
      </c>
      <c r="AC164" s="2" t="s">
        <v>42</v>
      </c>
      <c r="AD164" s="2"/>
      <c r="AE164" s="4"/>
    </row>
    <row r="165" spans="1:31" hidden="1" x14ac:dyDescent="0.25">
      <c r="A165" s="2">
        <v>2016</v>
      </c>
      <c r="B165" s="2">
        <v>1628</v>
      </c>
      <c r="C165" s="2" t="s">
        <v>3428</v>
      </c>
      <c r="D165" s="2" t="s">
        <v>3429</v>
      </c>
      <c r="E165" s="2" t="s">
        <v>3430</v>
      </c>
      <c r="F165" s="2" t="s">
        <v>2648</v>
      </c>
      <c r="G165" s="2" t="s">
        <v>2649</v>
      </c>
      <c r="H165" s="2"/>
      <c r="I165" s="2" t="s">
        <v>815</v>
      </c>
      <c r="J165" s="2" t="s">
        <v>50</v>
      </c>
      <c r="K165" s="2" t="s">
        <v>3431</v>
      </c>
      <c r="L165" s="2"/>
      <c r="M165" s="3">
        <v>42473</v>
      </c>
      <c r="N165" s="2" t="s">
        <v>3432</v>
      </c>
      <c r="O165" s="2" t="s">
        <v>4239</v>
      </c>
      <c r="P165" s="2" t="s">
        <v>35</v>
      </c>
      <c r="Q165" s="2" t="s">
        <v>2562</v>
      </c>
      <c r="R165" s="2" t="s">
        <v>4281</v>
      </c>
      <c r="S165" s="2" t="s">
        <v>4434</v>
      </c>
      <c r="T165" s="2" t="s">
        <v>4642</v>
      </c>
      <c r="U165" s="2">
        <v>2.3E-2</v>
      </c>
      <c r="V165" s="2">
        <v>1539</v>
      </c>
      <c r="W165" s="2">
        <v>2.3E-2</v>
      </c>
      <c r="X165" s="11">
        <v>1680</v>
      </c>
      <c r="Y165" s="2" t="s">
        <v>2180</v>
      </c>
      <c r="Z165" s="2" t="s">
        <v>335</v>
      </c>
      <c r="AA165" s="2" t="s">
        <v>3332</v>
      </c>
      <c r="AB165" s="2" t="s">
        <v>43</v>
      </c>
      <c r="AC165" s="2" t="s">
        <v>42</v>
      </c>
      <c r="AD165" s="2"/>
      <c r="AE165" s="4"/>
    </row>
    <row r="166" spans="1:31" hidden="1" x14ac:dyDescent="0.25">
      <c r="A166" s="2">
        <v>2016</v>
      </c>
      <c r="B166" s="2">
        <v>881</v>
      </c>
      <c r="C166" s="2" t="s">
        <v>2171</v>
      </c>
      <c r="D166" s="2" t="s">
        <v>2172</v>
      </c>
      <c r="E166" s="2" t="s">
        <v>2173</v>
      </c>
      <c r="F166" s="2" t="s">
        <v>1062</v>
      </c>
      <c r="G166" s="2" t="s">
        <v>1063</v>
      </c>
      <c r="H166" s="2"/>
      <c r="I166" s="2" t="s">
        <v>153</v>
      </c>
      <c r="J166" s="2" t="s">
        <v>111</v>
      </c>
      <c r="K166" s="2" t="s">
        <v>2174</v>
      </c>
      <c r="L166" s="2"/>
      <c r="M166" s="3">
        <v>42565</v>
      </c>
      <c r="N166" s="2" t="s">
        <v>3840</v>
      </c>
      <c r="O166" s="2" t="s">
        <v>1231</v>
      </c>
      <c r="P166" s="2" t="s">
        <v>35</v>
      </c>
      <c r="Q166" s="2" t="s">
        <v>748</v>
      </c>
      <c r="R166" s="2" t="s">
        <v>4043</v>
      </c>
      <c r="S166" s="2" t="s">
        <v>610</v>
      </c>
      <c r="T166" s="2" t="s">
        <v>4641</v>
      </c>
      <c r="U166" s="2">
        <v>0.09</v>
      </c>
      <c r="V166" s="2">
        <v>1658</v>
      </c>
      <c r="W166" s="2">
        <f>U166*454/V166</f>
        <v>2.4644149577804583E-2</v>
      </c>
      <c r="X166" s="2">
        <v>1680</v>
      </c>
      <c r="Y166" s="2" t="s">
        <v>342</v>
      </c>
      <c r="Z166" s="2" t="s">
        <v>335</v>
      </c>
      <c r="AA166" s="2" t="s">
        <v>3332</v>
      </c>
      <c r="AB166" s="2" t="s">
        <v>43</v>
      </c>
      <c r="AC166" s="2" t="s">
        <v>42</v>
      </c>
      <c r="AD166" s="2"/>
      <c r="AE166" s="4"/>
    </row>
    <row r="167" spans="1:31" hidden="1" x14ac:dyDescent="0.25">
      <c r="A167" s="2">
        <v>2016</v>
      </c>
      <c r="B167" s="2">
        <v>1385</v>
      </c>
      <c r="C167" s="2" t="s">
        <v>3990</v>
      </c>
      <c r="D167" s="2" t="s">
        <v>3991</v>
      </c>
      <c r="E167" s="2" t="s">
        <v>3992</v>
      </c>
      <c r="F167" s="2" t="s">
        <v>486</v>
      </c>
      <c r="G167" s="2" t="s">
        <v>487</v>
      </c>
      <c r="H167" s="2"/>
      <c r="I167" s="2" t="s">
        <v>488</v>
      </c>
      <c r="J167" s="2" t="s">
        <v>31</v>
      </c>
      <c r="K167" s="2" t="s">
        <v>3993</v>
      </c>
      <c r="L167" s="2" t="s">
        <v>4636</v>
      </c>
      <c r="M167" s="3">
        <v>42509</v>
      </c>
      <c r="N167" s="2" t="s">
        <v>3887</v>
      </c>
      <c r="O167" s="2" t="s">
        <v>1892</v>
      </c>
      <c r="P167" s="2" t="s">
        <v>3418</v>
      </c>
      <c r="Q167" s="2" t="s">
        <v>4301</v>
      </c>
      <c r="R167" s="2" t="s">
        <v>4237</v>
      </c>
      <c r="S167" s="2" t="s">
        <v>391</v>
      </c>
      <c r="T167" s="2" t="s">
        <v>4641</v>
      </c>
      <c r="U167" s="2">
        <v>0.12</v>
      </c>
      <c r="V167" s="2">
        <v>2202</v>
      </c>
      <c r="W167" s="2">
        <f>U167*454/V167</f>
        <v>2.4741144414168935E-2</v>
      </c>
      <c r="X167" s="2"/>
      <c r="Y167" s="2" t="s">
        <v>342</v>
      </c>
      <c r="Z167" s="2" t="s">
        <v>335</v>
      </c>
      <c r="AA167" s="2" t="s">
        <v>3332</v>
      </c>
      <c r="AB167" s="2" t="s">
        <v>43</v>
      </c>
      <c r="AC167" s="2" t="s">
        <v>42</v>
      </c>
      <c r="AD167" s="2"/>
      <c r="AE167" s="4"/>
    </row>
    <row r="168" spans="1:31" x14ac:dyDescent="0.25">
      <c r="A168" s="2">
        <v>2014</v>
      </c>
      <c r="B168" s="2">
        <v>1793</v>
      </c>
      <c r="C168" s="2" t="s">
        <v>2366</v>
      </c>
      <c r="D168" s="2" t="s">
        <v>2367</v>
      </c>
      <c r="E168" s="2" t="s">
        <v>2368</v>
      </c>
      <c r="F168" s="2" t="s">
        <v>2324</v>
      </c>
      <c r="G168" s="2" t="s">
        <v>687</v>
      </c>
      <c r="H168" s="2"/>
      <c r="I168" s="2" t="s">
        <v>488</v>
      </c>
      <c r="J168" s="2" t="s">
        <v>291</v>
      </c>
      <c r="K168" s="2" t="s">
        <v>2369</v>
      </c>
      <c r="L168" s="2" t="s">
        <v>4635</v>
      </c>
      <c r="M168" s="3">
        <v>41984</v>
      </c>
      <c r="N168" s="2" t="s">
        <v>2370</v>
      </c>
      <c r="O168" s="2" t="s">
        <v>1656</v>
      </c>
      <c r="P168" s="2" t="s">
        <v>2357</v>
      </c>
      <c r="Q168" s="2" t="s">
        <v>2919</v>
      </c>
      <c r="R168" s="2" t="s">
        <v>2357</v>
      </c>
      <c r="S168" s="2" t="s">
        <v>2992</v>
      </c>
      <c r="T168" s="2" t="s">
        <v>4642</v>
      </c>
      <c r="U168" s="2">
        <v>2.5999999999999999E-2</v>
      </c>
      <c r="V168" s="2">
        <v>1980</v>
      </c>
      <c r="W168" s="2">
        <v>2.5999999999999999E-2</v>
      </c>
      <c r="X168" s="2">
        <v>1980</v>
      </c>
      <c r="Y168" s="2" t="s">
        <v>342</v>
      </c>
      <c r="Z168" s="2" t="s">
        <v>335</v>
      </c>
      <c r="AA168" s="2" t="s">
        <v>41</v>
      </c>
      <c r="AB168" s="2" t="s">
        <v>42</v>
      </c>
      <c r="AC168" s="2" t="s">
        <v>43</v>
      </c>
      <c r="AD168" s="2"/>
      <c r="AE168" s="4"/>
    </row>
    <row r="169" spans="1:31" x14ac:dyDescent="0.25">
      <c r="A169" s="2">
        <v>2014</v>
      </c>
      <c r="B169" s="2">
        <v>1804</v>
      </c>
      <c r="C169" s="2" t="s">
        <v>2366</v>
      </c>
      <c r="D169" s="2" t="s">
        <v>2367</v>
      </c>
      <c r="E169" s="2" t="s">
        <v>2368</v>
      </c>
      <c r="F169" s="2" t="s">
        <v>2324</v>
      </c>
      <c r="G169" s="2" t="s">
        <v>687</v>
      </c>
      <c r="H169" s="2"/>
      <c r="I169" s="2" t="s">
        <v>488</v>
      </c>
      <c r="J169" s="2" t="s">
        <v>291</v>
      </c>
      <c r="K169" s="2" t="s">
        <v>2369</v>
      </c>
      <c r="L169" s="2" t="s">
        <v>4635</v>
      </c>
      <c r="M169" s="3">
        <v>41985</v>
      </c>
      <c r="N169" s="2" t="s">
        <v>2370</v>
      </c>
      <c r="O169" s="2" t="s">
        <v>1656</v>
      </c>
      <c r="P169" s="2" t="s">
        <v>2357</v>
      </c>
      <c r="Q169" s="2" t="s">
        <v>2919</v>
      </c>
      <c r="R169" s="2" t="s">
        <v>2357</v>
      </c>
      <c r="S169" s="2" t="s">
        <v>2992</v>
      </c>
      <c r="T169" s="2" t="s">
        <v>4642</v>
      </c>
      <c r="U169" s="2">
        <v>2.5999999999999999E-2</v>
      </c>
      <c r="V169" s="2">
        <v>1980</v>
      </c>
      <c r="W169" s="2">
        <v>2.5999999999999999E-2</v>
      </c>
      <c r="X169" s="2">
        <v>1980</v>
      </c>
      <c r="Y169" s="2" t="s">
        <v>342</v>
      </c>
      <c r="Z169" s="2" t="s">
        <v>335</v>
      </c>
      <c r="AA169" s="2" t="s">
        <v>41</v>
      </c>
      <c r="AB169" s="2" t="s">
        <v>42</v>
      </c>
      <c r="AC169" s="2" t="s">
        <v>43</v>
      </c>
      <c r="AD169" s="2"/>
      <c r="AE169" s="4"/>
    </row>
    <row r="170" spans="1:31" hidden="1" x14ac:dyDescent="0.25">
      <c r="A170" s="2">
        <v>2015</v>
      </c>
      <c r="B170" s="2">
        <v>844</v>
      </c>
      <c r="C170" s="2" t="s">
        <v>3445</v>
      </c>
      <c r="D170" s="2" t="s">
        <v>3446</v>
      </c>
      <c r="E170" s="2" t="s">
        <v>3447</v>
      </c>
      <c r="F170" s="2" t="s">
        <v>2324</v>
      </c>
      <c r="G170" s="2" t="s">
        <v>2248</v>
      </c>
      <c r="H170" s="2"/>
      <c r="I170" s="2" t="s">
        <v>488</v>
      </c>
      <c r="J170" s="2" t="s">
        <v>31</v>
      </c>
      <c r="K170" s="2" t="s">
        <v>3448</v>
      </c>
      <c r="L170" s="2"/>
      <c r="M170" s="3">
        <v>42179</v>
      </c>
      <c r="N170" s="2" t="s">
        <v>2689</v>
      </c>
      <c r="O170" s="2" t="s">
        <v>2153</v>
      </c>
      <c r="P170" s="2" t="s">
        <v>3438</v>
      </c>
      <c r="Q170" s="2" t="s">
        <v>1894</v>
      </c>
      <c r="R170" s="2" t="s">
        <v>3449</v>
      </c>
      <c r="S170" s="2" t="s">
        <v>3677</v>
      </c>
      <c r="T170" s="2" t="s">
        <v>4642</v>
      </c>
      <c r="U170" s="2">
        <v>2.7E-2</v>
      </c>
      <c r="V170" s="2">
        <v>83</v>
      </c>
      <c r="W170" s="2">
        <v>2.7E-2</v>
      </c>
      <c r="X170" s="12"/>
      <c r="Y170" s="2" t="s">
        <v>2180</v>
      </c>
      <c r="Z170" s="2" t="s">
        <v>335</v>
      </c>
      <c r="AA170" s="2" t="s">
        <v>3332</v>
      </c>
      <c r="AB170" s="2" t="s">
        <v>42</v>
      </c>
      <c r="AC170" s="2" t="s">
        <v>43</v>
      </c>
      <c r="AD170" s="2"/>
      <c r="AE170" s="4"/>
    </row>
    <row r="171" spans="1:31" hidden="1" x14ac:dyDescent="0.25">
      <c r="A171" s="2">
        <v>2014</v>
      </c>
      <c r="B171" s="2">
        <v>2084</v>
      </c>
      <c r="C171" s="2" t="s">
        <v>2567</v>
      </c>
      <c r="D171" s="2" t="s">
        <v>2568</v>
      </c>
      <c r="E171" s="2" t="s">
        <v>2569</v>
      </c>
      <c r="F171" s="2" t="s">
        <v>2570</v>
      </c>
      <c r="G171" s="2" t="s">
        <v>2571</v>
      </c>
      <c r="H171" s="2"/>
      <c r="I171" s="2" t="s">
        <v>815</v>
      </c>
      <c r="J171" s="2" t="s">
        <v>340</v>
      </c>
      <c r="K171" s="2" t="s">
        <v>2572</v>
      </c>
      <c r="L171" s="2"/>
      <c r="M171" s="3">
        <v>41835</v>
      </c>
      <c r="N171" s="2" t="s">
        <v>2755</v>
      </c>
      <c r="O171" s="2" t="s">
        <v>2176</v>
      </c>
      <c r="P171" s="2" t="s">
        <v>2756</v>
      </c>
      <c r="Q171" s="2" t="s">
        <v>748</v>
      </c>
      <c r="R171" s="2" t="s">
        <v>2757</v>
      </c>
      <c r="S171" s="2" t="s">
        <v>592</v>
      </c>
      <c r="T171" s="2" t="s">
        <v>4641</v>
      </c>
      <c r="U171" s="2">
        <v>0.1</v>
      </c>
      <c r="V171" s="2">
        <v>1545</v>
      </c>
      <c r="W171" s="2">
        <f>U171*454/V171</f>
        <v>2.9385113268608418E-2</v>
      </c>
      <c r="X171" s="11">
        <v>1680</v>
      </c>
      <c r="Y171" s="2" t="s">
        <v>342</v>
      </c>
      <c r="Z171" s="2" t="s">
        <v>335</v>
      </c>
      <c r="AA171" s="2" t="s">
        <v>41</v>
      </c>
      <c r="AB171" s="2" t="s">
        <v>42</v>
      </c>
      <c r="AC171" s="2" t="s">
        <v>43</v>
      </c>
      <c r="AD171" s="2"/>
      <c r="AE171" s="4"/>
    </row>
    <row r="172" spans="1:31" hidden="1" x14ac:dyDescent="0.25">
      <c r="A172" s="2">
        <v>2014</v>
      </c>
      <c r="B172" s="2">
        <v>1426</v>
      </c>
      <c r="C172" s="2" t="s">
        <v>2663</v>
      </c>
      <c r="D172" s="2" t="s">
        <v>2664</v>
      </c>
      <c r="E172" s="2" t="s">
        <v>2665</v>
      </c>
      <c r="F172" s="2" t="s">
        <v>2648</v>
      </c>
      <c r="G172" s="2" t="s">
        <v>2666</v>
      </c>
      <c r="H172" s="2"/>
      <c r="I172" s="2" t="s">
        <v>489</v>
      </c>
      <c r="J172" s="2" t="s">
        <v>31</v>
      </c>
      <c r="K172" s="2" t="s">
        <v>2667</v>
      </c>
      <c r="L172" s="2" t="s">
        <v>4636</v>
      </c>
      <c r="M172" s="3">
        <v>41858</v>
      </c>
      <c r="N172" s="2" t="s">
        <v>71</v>
      </c>
      <c r="O172" s="2" t="s">
        <v>2668</v>
      </c>
      <c r="P172" s="2" t="s">
        <v>2204</v>
      </c>
      <c r="Q172" s="2" t="s">
        <v>2024</v>
      </c>
      <c r="R172" s="2" t="s">
        <v>2669</v>
      </c>
      <c r="S172" s="2" t="s">
        <v>2027</v>
      </c>
      <c r="T172" s="2" t="s">
        <v>4642</v>
      </c>
      <c r="U172" s="2">
        <v>0.03</v>
      </c>
      <c r="V172" s="2">
        <v>128</v>
      </c>
      <c r="W172" s="2">
        <v>0.03</v>
      </c>
      <c r="X172" s="2"/>
      <c r="Y172" s="2" t="s">
        <v>342</v>
      </c>
      <c r="Z172" s="2" t="s">
        <v>335</v>
      </c>
      <c r="AA172" s="2" t="s">
        <v>41</v>
      </c>
      <c r="AB172" s="2" t="s">
        <v>42</v>
      </c>
      <c r="AC172" s="2" t="s">
        <v>43</v>
      </c>
      <c r="AD172" s="2"/>
      <c r="AE172" s="4"/>
    </row>
    <row r="173" spans="1:31" hidden="1" x14ac:dyDescent="0.25">
      <c r="A173" s="2">
        <v>2014</v>
      </c>
      <c r="B173" s="2">
        <v>1937</v>
      </c>
      <c r="C173" s="2" t="s">
        <v>2543</v>
      </c>
      <c r="D173" s="2" t="s">
        <v>2544</v>
      </c>
      <c r="E173" s="2" t="s">
        <v>2545</v>
      </c>
      <c r="F173" s="2" t="s">
        <v>2324</v>
      </c>
      <c r="G173" s="2" t="s">
        <v>687</v>
      </c>
      <c r="H173" s="2"/>
      <c r="I173" s="2" t="s">
        <v>488</v>
      </c>
      <c r="J173" s="2" t="s">
        <v>31</v>
      </c>
      <c r="K173" s="2" t="s">
        <v>2348</v>
      </c>
      <c r="L173" s="2"/>
      <c r="M173" s="3">
        <v>41863</v>
      </c>
      <c r="N173" s="2" t="s">
        <v>33</v>
      </c>
      <c r="O173" s="2" t="s">
        <v>2546</v>
      </c>
      <c r="P173" s="2" t="s">
        <v>3099</v>
      </c>
      <c r="Q173" s="2" t="s">
        <v>2024</v>
      </c>
      <c r="R173" s="2" t="s">
        <v>2548</v>
      </c>
      <c r="S173" s="2" t="s">
        <v>2027</v>
      </c>
      <c r="T173" s="2" t="s">
        <v>4642</v>
      </c>
      <c r="U173" s="2">
        <v>0.03</v>
      </c>
      <c r="V173" s="2">
        <v>122</v>
      </c>
      <c r="W173" s="2">
        <v>0.03</v>
      </c>
      <c r="X173" s="2"/>
      <c r="Y173" s="2" t="s">
        <v>342</v>
      </c>
      <c r="Z173" s="2" t="s">
        <v>335</v>
      </c>
      <c r="AA173" s="2" t="s">
        <v>41</v>
      </c>
      <c r="AB173" s="2" t="s">
        <v>42</v>
      </c>
      <c r="AC173" s="2" t="s">
        <v>43</v>
      </c>
      <c r="AD173" s="2" t="s">
        <v>3100</v>
      </c>
      <c r="AE173" s="4"/>
    </row>
    <row r="174" spans="1:31" hidden="1" x14ac:dyDescent="0.25">
      <c r="A174" s="2">
        <v>2015</v>
      </c>
      <c r="B174" s="2">
        <v>699</v>
      </c>
      <c r="C174" s="2" t="s">
        <v>3393</v>
      </c>
      <c r="D174" s="2" t="s">
        <v>3394</v>
      </c>
      <c r="E174" s="2" t="s">
        <v>3395</v>
      </c>
      <c r="F174" s="2" t="s">
        <v>3396</v>
      </c>
      <c r="G174" s="2" t="s">
        <v>1889</v>
      </c>
      <c r="H174" s="2"/>
      <c r="I174" s="2" t="s">
        <v>484</v>
      </c>
      <c r="J174" s="2" t="s">
        <v>293</v>
      </c>
      <c r="K174" s="2" t="s">
        <v>3397</v>
      </c>
      <c r="L174" s="2" t="s">
        <v>4636</v>
      </c>
      <c r="M174" s="3">
        <v>42089</v>
      </c>
      <c r="N174" s="2" t="s">
        <v>3398</v>
      </c>
      <c r="O174" s="2" t="s">
        <v>3399</v>
      </c>
      <c r="P174" s="2" t="s">
        <v>2240</v>
      </c>
      <c r="Q174" s="2" t="s">
        <v>2919</v>
      </c>
      <c r="R174" s="2" t="s">
        <v>3400</v>
      </c>
      <c r="S174" s="2" t="s">
        <v>2276</v>
      </c>
      <c r="T174" s="2" t="s">
        <v>4642</v>
      </c>
      <c r="U174" s="2">
        <v>0.03</v>
      </c>
      <c r="V174" s="2">
        <v>2174</v>
      </c>
      <c r="W174" s="2">
        <v>0.03</v>
      </c>
      <c r="X174" s="2"/>
      <c r="Y174" s="2" t="s">
        <v>342</v>
      </c>
      <c r="Z174" s="2" t="s">
        <v>335</v>
      </c>
      <c r="AA174" s="2" t="s">
        <v>3332</v>
      </c>
      <c r="AB174" s="2" t="s">
        <v>42</v>
      </c>
      <c r="AC174" s="2" t="s">
        <v>43</v>
      </c>
      <c r="AD174" s="2"/>
      <c r="AE174" s="4"/>
    </row>
    <row r="175" spans="1:31" hidden="1" x14ac:dyDescent="0.25">
      <c r="A175" s="2">
        <v>2015</v>
      </c>
      <c r="B175" s="2">
        <v>812</v>
      </c>
      <c r="C175" s="2" t="s">
        <v>2125</v>
      </c>
      <c r="D175" s="2" t="s">
        <v>2126</v>
      </c>
      <c r="E175" s="2" t="s">
        <v>2127</v>
      </c>
      <c r="F175" s="2" t="s">
        <v>1967</v>
      </c>
      <c r="G175" s="2" t="s">
        <v>1968</v>
      </c>
      <c r="H175" s="2"/>
      <c r="I175" s="2" t="s">
        <v>488</v>
      </c>
      <c r="J175" s="2" t="s">
        <v>206</v>
      </c>
      <c r="K175" s="2" t="s">
        <v>2128</v>
      </c>
      <c r="L175" s="2" t="s">
        <v>4636</v>
      </c>
      <c r="M175" s="3">
        <v>42186</v>
      </c>
      <c r="N175" s="2" t="s">
        <v>2129</v>
      </c>
      <c r="O175" s="2" t="s">
        <v>1231</v>
      </c>
      <c r="P175" s="2" t="s">
        <v>1675</v>
      </c>
      <c r="Q175" s="2" t="s">
        <v>2311</v>
      </c>
      <c r="R175" s="2" t="s">
        <v>3462</v>
      </c>
      <c r="S175" s="2" t="s">
        <v>2276</v>
      </c>
      <c r="T175" s="2" t="s">
        <v>4642</v>
      </c>
      <c r="U175" s="2">
        <v>0.03</v>
      </c>
      <c r="V175" s="2">
        <v>1621</v>
      </c>
      <c r="W175" s="2">
        <v>0.03</v>
      </c>
      <c r="X175" s="2">
        <v>1775</v>
      </c>
      <c r="Y175" s="2" t="s">
        <v>342</v>
      </c>
      <c r="Z175" s="2" t="s">
        <v>335</v>
      </c>
      <c r="AA175" s="2" t="s">
        <v>3332</v>
      </c>
      <c r="AB175" s="2" t="s">
        <v>42</v>
      </c>
      <c r="AC175" s="2" t="s">
        <v>43</v>
      </c>
      <c r="AD175" s="2"/>
      <c r="AE175" s="4"/>
    </row>
    <row r="176" spans="1:31" hidden="1" x14ac:dyDescent="0.25">
      <c r="A176" s="2">
        <v>2015</v>
      </c>
      <c r="B176" s="2">
        <v>820</v>
      </c>
      <c r="C176" s="2" t="s">
        <v>2125</v>
      </c>
      <c r="D176" s="2" t="s">
        <v>2126</v>
      </c>
      <c r="E176" s="2" t="s">
        <v>2127</v>
      </c>
      <c r="F176" s="2" t="s">
        <v>1967</v>
      </c>
      <c r="G176" s="2" t="s">
        <v>1968</v>
      </c>
      <c r="H176" s="2"/>
      <c r="I176" s="2" t="s">
        <v>488</v>
      </c>
      <c r="J176" s="2" t="s">
        <v>340</v>
      </c>
      <c r="K176" s="2" t="s">
        <v>2427</v>
      </c>
      <c r="L176" s="2" t="s">
        <v>4636</v>
      </c>
      <c r="M176" s="3">
        <v>42186</v>
      </c>
      <c r="N176" s="2" t="s">
        <v>2428</v>
      </c>
      <c r="O176" s="2" t="s">
        <v>1231</v>
      </c>
      <c r="P176" s="2" t="s">
        <v>1675</v>
      </c>
      <c r="Q176" s="2" t="s">
        <v>2311</v>
      </c>
      <c r="R176" s="2" t="s">
        <v>3444</v>
      </c>
      <c r="S176" s="2" t="s">
        <v>2276</v>
      </c>
      <c r="T176" s="2" t="s">
        <v>4642</v>
      </c>
      <c r="U176" s="2">
        <v>0.03</v>
      </c>
      <c r="V176" s="2">
        <v>1728</v>
      </c>
      <c r="W176" s="2">
        <v>0.03</v>
      </c>
      <c r="X176" s="2">
        <v>1775</v>
      </c>
      <c r="Y176" s="2" t="s">
        <v>342</v>
      </c>
      <c r="Z176" s="2" t="s">
        <v>335</v>
      </c>
      <c r="AA176" s="2" t="s">
        <v>3332</v>
      </c>
      <c r="AB176" s="2" t="s">
        <v>42</v>
      </c>
      <c r="AC176" s="2" t="s">
        <v>43</v>
      </c>
      <c r="AD176" s="2"/>
      <c r="AE176" s="4"/>
    </row>
    <row r="177" spans="1:31" hidden="1" x14ac:dyDescent="0.25">
      <c r="A177" s="2">
        <v>2016</v>
      </c>
      <c r="B177" s="2">
        <v>1270</v>
      </c>
      <c r="C177" s="2" t="s">
        <v>4215</v>
      </c>
      <c r="D177" s="2" t="s">
        <v>4216</v>
      </c>
      <c r="E177" s="2" t="s">
        <v>4217</v>
      </c>
      <c r="F177" s="2" t="s">
        <v>3437</v>
      </c>
      <c r="G177" s="2" t="s">
        <v>4218</v>
      </c>
      <c r="H177" s="2"/>
      <c r="I177" s="2" t="s">
        <v>489</v>
      </c>
      <c r="J177" s="2" t="s">
        <v>31</v>
      </c>
      <c r="K177" s="2" t="s">
        <v>4219</v>
      </c>
      <c r="L177" s="2"/>
      <c r="M177" s="3">
        <v>42471</v>
      </c>
      <c r="N177" s="2" t="s">
        <v>2689</v>
      </c>
      <c r="O177" s="2" t="s">
        <v>1231</v>
      </c>
      <c r="P177" s="2" t="s">
        <v>4220</v>
      </c>
      <c r="Q177" s="2" t="s">
        <v>2562</v>
      </c>
      <c r="R177" s="2" t="s">
        <v>4221</v>
      </c>
      <c r="S177" s="2" t="s">
        <v>2276</v>
      </c>
      <c r="T177" s="2" t="s">
        <v>4642</v>
      </c>
      <c r="U177" s="2">
        <v>0.03</v>
      </c>
      <c r="V177" s="2">
        <v>263</v>
      </c>
      <c r="W177" s="2">
        <v>0.03</v>
      </c>
      <c r="X177" s="2"/>
      <c r="Y177" s="2" t="s">
        <v>342</v>
      </c>
      <c r="Z177" s="2" t="s">
        <v>335</v>
      </c>
      <c r="AA177" s="2" t="s">
        <v>3332</v>
      </c>
      <c r="AB177" s="2" t="s">
        <v>43</v>
      </c>
      <c r="AC177" s="2" t="s">
        <v>42</v>
      </c>
      <c r="AD177" s="2"/>
      <c r="AE177" s="4"/>
    </row>
    <row r="178" spans="1:31" x14ac:dyDescent="0.25">
      <c r="A178" s="2">
        <v>2016</v>
      </c>
      <c r="B178" s="2">
        <v>1299</v>
      </c>
      <c r="C178" s="2" t="s">
        <v>2366</v>
      </c>
      <c r="D178" s="2" t="s">
        <v>2367</v>
      </c>
      <c r="E178" s="2" t="s">
        <v>2368</v>
      </c>
      <c r="F178" s="2" t="s">
        <v>2324</v>
      </c>
      <c r="G178" s="2" t="s">
        <v>687</v>
      </c>
      <c r="H178" s="2"/>
      <c r="I178" s="2" t="s">
        <v>488</v>
      </c>
      <c r="J178" s="2" t="s">
        <v>291</v>
      </c>
      <c r="K178" s="2" t="s">
        <v>2369</v>
      </c>
      <c r="L178" s="2" t="s">
        <v>4635</v>
      </c>
      <c r="M178" s="3">
        <v>42503</v>
      </c>
      <c r="N178" s="2" t="s">
        <v>3909</v>
      </c>
      <c r="O178" s="2" t="s">
        <v>1892</v>
      </c>
      <c r="P178" s="2" t="s">
        <v>2900</v>
      </c>
      <c r="Q178" s="2" t="s">
        <v>2562</v>
      </c>
      <c r="R178" s="2" t="s">
        <v>3910</v>
      </c>
      <c r="S178" s="2" t="s">
        <v>2276</v>
      </c>
      <c r="T178" s="2" t="s">
        <v>4642</v>
      </c>
      <c r="U178" s="2">
        <v>0.03</v>
      </c>
      <c r="V178" s="2">
        <v>1613</v>
      </c>
      <c r="W178" s="2">
        <v>0.03</v>
      </c>
      <c r="X178" s="2">
        <v>1980</v>
      </c>
      <c r="Y178" s="2" t="s">
        <v>342</v>
      </c>
      <c r="Z178" s="2" t="s">
        <v>335</v>
      </c>
      <c r="AA178" s="2" t="s">
        <v>3332</v>
      </c>
      <c r="AB178" s="2" t="s">
        <v>43</v>
      </c>
      <c r="AC178" s="2" t="s">
        <v>42</v>
      </c>
      <c r="AD178" s="2"/>
      <c r="AE178" s="4"/>
    </row>
    <row r="179" spans="1:31" hidden="1" x14ac:dyDescent="0.25">
      <c r="A179" s="2">
        <v>2016</v>
      </c>
      <c r="B179" s="2">
        <v>1358</v>
      </c>
      <c r="C179" s="2" t="s">
        <v>3640</v>
      </c>
      <c r="D179" s="2" t="s">
        <v>3641</v>
      </c>
      <c r="E179" s="2" t="s">
        <v>3642</v>
      </c>
      <c r="F179" s="2" t="s">
        <v>2347</v>
      </c>
      <c r="G179" s="2" t="s">
        <v>2248</v>
      </c>
      <c r="H179" s="2"/>
      <c r="I179" s="2" t="s">
        <v>488</v>
      </c>
      <c r="J179" s="2" t="s">
        <v>31</v>
      </c>
      <c r="K179" s="2" t="s">
        <v>2348</v>
      </c>
      <c r="L179" s="2"/>
      <c r="M179" s="3">
        <v>42417</v>
      </c>
      <c r="N179" s="2" t="s">
        <v>4269</v>
      </c>
      <c r="O179" s="2" t="s">
        <v>4192</v>
      </c>
      <c r="P179" s="2" t="s">
        <v>3438</v>
      </c>
      <c r="Q179" s="2" t="s">
        <v>1894</v>
      </c>
      <c r="R179" s="2" t="s">
        <v>4270</v>
      </c>
      <c r="S179" s="2" t="s">
        <v>2276</v>
      </c>
      <c r="T179" s="2" t="s">
        <v>4642</v>
      </c>
      <c r="U179" s="2">
        <v>0.03</v>
      </c>
      <c r="V179" s="2">
        <v>90</v>
      </c>
      <c r="W179" s="2">
        <v>0.03</v>
      </c>
      <c r="X179" s="2"/>
      <c r="Y179" s="2" t="s">
        <v>2180</v>
      </c>
      <c r="Z179" s="2" t="s">
        <v>335</v>
      </c>
      <c r="AA179" s="2" t="s">
        <v>3332</v>
      </c>
      <c r="AB179" s="2" t="s">
        <v>43</v>
      </c>
      <c r="AC179" s="2" t="s">
        <v>42</v>
      </c>
      <c r="AD179" s="2"/>
      <c r="AE179" s="4"/>
    </row>
    <row r="180" spans="1:31" hidden="1" x14ac:dyDescent="0.25">
      <c r="A180" s="2">
        <v>2016</v>
      </c>
      <c r="B180" s="2">
        <v>1374</v>
      </c>
      <c r="C180" s="2" t="s">
        <v>3586</v>
      </c>
      <c r="D180" s="2" t="s">
        <v>3587</v>
      </c>
      <c r="E180" s="2" t="s">
        <v>3588</v>
      </c>
      <c r="F180" s="2" t="s">
        <v>486</v>
      </c>
      <c r="G180" s="2" t="s">
        <v>487</v>
      </c>
      <c r="H180" s="2"/>
      <c r="I180" s="2" t="s">
        <v>488</v>
      </c>
      <c r="J180" s="2" t="s">
        <v>347</v>
      </c>
      <c r="K180" s="2" t="s">
        <v>4179</v>
      </c>
      <c r="L180" s="2"/>
      <c r="M180" s="3">
        <v>42426</v>
      </c>
      <c r="N180" s="2" t="s">
        <v>4182</v>
      </c>
      <c r="O180" s="2" t="s">
        <v>2176</v>
      </c>
      <c r="P180" s="2" t="s">
        <v>35</v>
      </c>
      <c r="Q180" s="2" t="s">
        <v>1939</v>
      </c>
      <c r="R180" s="2" t="s">
        <v>4183</v>
      </c>
      <c r="S180" s="2" t="s">
        <v>2276</v>
      </c>
      <c r="T180" s="2" t="s">
        <v>4642</v>
      </c>
      <c r="U180" s="2">
        <v>0.03</v>
      </c>
      <c r="V180" s="2">
        <v>1431</v>
      </c>
      <c r="W180" s="2">
        <v>0.03</v>
      </c>
      <c r="X180" s="2">
        <v>1680</v>
      </c>
      <c r="Y180" s="2" t="s">
        <v>2180</v>
      </c>
      <c r="Z180" s="2" t="s">
        <v>335</v>
      </c>
      <c r="AA180" s="2" t="s">
        <v>3332</v>
      </c>
      <c r="AB180" s="2" t="s">
        <v>43</v>
      </c>
      <c r="AC180" s="2" t="s">
        <v>42</v>
      </c>
      <c r="AD180" s="2"/>
      <c r="AE180" s="4"/>
    </row>
    <row r="181" spans="1:31" hidden="1" x14ac:dyDescent="0.25">
      <c r="A181" s="2">
        <v>2016</v>
      </c>
      <c r="B181" s="2">
        <v>1389</v>
      </c>
      <c r="C181" s="2" t="s">
        <v>4254</v>
      </c>
      <c r="D181" s="2" t="s">
        <v>4255</v>
      </c>
      <c r="E181" s="2" t="s">
        <v>4256</v>
      </c>
      <c r="F181" s="2" t="s">
        <v>1967</v>
      </c>
      <c r="G181" s="2" t="s">
        <v>1968</v>
      </c>
      <c r="H181" s="2"/>
      <c r="I181" s="2" t="s">
        <v>488</v>
      </c>
      <c r="J181" s="2" t="s">
        <v>31</v>
      </c>
      <c r="K181" s="2" t="s">
        <v>3898</v>
      </c>
      <c r="L181" s="2"/>
      <c r="M181" s="3">
        <v>42412</v>
      </c>
      <c r="N181" s="2" t="s">
        <v>2689</v>
      </c>
      <c r="O181" s="2" t="s">
        <v>1231</v>
      </c>
      <c r="P181" s="2" t="s">
        <v>1359</v>
      </c>
      <c r="Q181" s="2" t="s">
        <v>1894</v>
      </c>
      <c r="R181" s="2" t="s">
        <v>4257</v>
      </c>
      <c r="S181" s="2" t="s">
        <v>2276</v>
      </c>
      <c r="T181" s="2" t="s">
        <v>4642</v>
      </c>
      <c r="U181" s="2">
        <v>0.03</v>
      </c>
      <c r="V181" s="2">
        <v>190</v>
      </c>
      <c r="W181" s="2">
        <v>0.03</v>
      </c>
      <c r="X181" s="12"/>
      <c r="Y181" s="2" t="s">
        <v>342</v>
      </c>
      <c r="Z181" s="2" t="s">
        <v>335</v>
      </c>
      <c r="AA181" s="2" t="s">
        <v>3332</v>
      </c>
      <c r="AB181" s="2" t="s">
        <v>43</v>
      </c>
      <c r="AC181" s="2" t="s">
        <v>42</v>
      </c>
      <c r="AD181" s="2"/>
      <c r="AE181" s="4"/>
    </row>
    <row r="182" spans="1:31" x14ac:dyDescent="0.25">
      <c r="A182" s="2">
        <v>2016</v>
      </c>
      <c r="B182" s="2">
        <v>1482</v>
      </c>
      <c r="C182" s="2" t="s">
        <v>3776</v>
      </c>
      <c r="D182" s="2" t="s">
        <v>3777</v>
      </c>
      <c r="E182" s="2" t="s">
        <v>3778</v>
      </c>
      <c r="F182" s="2" t="s">
        <v>3779</v>
      </c>
      <c r="G182" s="2" t="s">
        <v>1081</v>
      </c>
      <c r="H182" s="2"/>
      <c r="I182" s="2" t="s">
        <v>153</v>
      </c>
      <c r="J182" s="2" t="s">
        <v>289</v>
      </c>
      <c r="K182" s="2" t="s">
        <v>3780</v>
      </c>
      <c r="L182" s="2" t="s">
        <v>4635</v>
      </c>
      <c r="M182" s="3">
        <v>42398</v>
      </c>
      <c r="N182" s="2" t="s">
        <v>4003</v>
      </c>
      <c r="O182" s="2" t="s">
        <v>2176</v>
      </c>
      <c r="P182" s="2" t="s">
        <v>35</v>
      </c>
      <c r="Q182" s="2" t="s">
        <v>2523</v>
      </c>
      <c r="R182" s="2" t="s">
        <v>4004</v>
      </c>
      <c r="S182" s="2" t="s">
        <v>2276</v>
      </c>
      <c r="T182" s="2" t="s">
        <v>4642</v>
      </c>
      <c r="U182" s="2">
        <v>0.03</v>
      </c>
      <c r="V182" s="2">
        <v>1545</v>
      </c>
      <c r="W182" s="2">
        <v>0.03</v>
      </c>
      <c r="X182" s="2"/>
      <c r="Y182" s="2" t="s">
        <v>2180</v>
      </c>
      <c r="Z182" s="2" t="s">
        <v>335</v>
      </c>
      <c r="AA182" s="2" t="s">
        <v>3332</v>
      </c>
      <c r="AB182" s="2" t="s">
        <v>43</v>
      </c>
      <c r="AC182" s="2" t="s">
        <v>42</v>
      </c>
      <c r="AD182" s="2"/>
      <c r="AE182" s="4"/>
    </row>
    <row r="183" spans="1:31" hidden="1" x14ac:dyDescent="0.25">
      <c r="A183" s="2">
        <v>2016</v>
      </c>
      <c r="B183" s="2">
        <v>1661</v>
      </c>
      <c r="C183" s="2" t="s">
        <v>3428</v>
      </c>
      <c r="D183" s="2" t="s">
        <v>3429</v>
      </c>
      <c r="E183" s="2" t="s">
        <v>3430</v>
      </c>
      <c r="F183" s="2" t="s">
        <v>2648</v>
      </c>
      <c r="G183" s="2" t="s">
        <v>2649</v>
      </c>
      <c r="H183" s="2"/>
      <c r="I183" s="2" t="s">
        <v>815</v>
      </c>
      <c r="J183" s="2" t="s">
        <v>291</v>
      </c>
      <c r="K183" s="2" t="s">
        <v>3431</v>
      </c>
      <c r="L183" s="2"/>
      <c r="M183" s="3">
        <v>42562</v>
      </c>
      <c r="N183" s="2" t="s">
        <v>4025</v>
      </c>
      <c r="O183" s="2" t="s">
        <v>1231</v>
      </c>
      <c r="P183" s="2" t="s">
        <v>2177</v>
      </c>
      <c r="Q183" s="2" t="s">
        <v>2562</v>
      </c>
      <c r="R183" s="2" t="s">
        <v>4026</v>
      </c>
      <c r="S183" s="2" t="s">
        <v>2276</v>
      </c>
      <c r="T183" s="2" t="s">
        <v>4642</v>
      </c>
      <c r="U183" s="2">
        <v>0.03</v>
      </c>
      <c r="V183" s="2">
        <v>1607</v>
      </c>
      <c r="W183" s="2">
        <v>0.03</v>
      </c>
      <c r="X183" s="11">
        <v>1680</v>
      </c>
      <c r="Y183" s="2" t="s">
        <v>342</v>
      </c>
      <c r="Z183" s="2" t="s">
        <v>335</v>
      </c>
      <c r="AA183" s="2" t="s">
        <v>3332</v>
      </c>
      <c r="AB183" s="2" t="s">
        <v>43</v>
      </c>
      <c r="AC183" s="2" t="s">
        <v>42</v>
      </c>
      <c r="AD183" s="2"/>
      <c r="AE183" s="4"/>
    </row>
    <row r="184" spans="1:31" x14ac:dyDescent="0.25">
      <c r="A184" s="2">
        <v>2016</v>
      </c>
      <c r="B184" s="2">
        <v>1707</v>
      </c>
      <c r="C184" s="2" t="s">
        <v>3782</v>
      </c>
      <c r="D184" s="2" t="s">
        <v>3783</v>
      </c>
      <c r="E184" s="2" t="s">
        <v>3784</v>
      </c>
      <c r="F184" s="2" t="s">
        <v>2648</v>
      </c>
      <c r="G184" s="2" t="s">
        <v>2649</v>
      </c>
      <c r="H184" s="2"/>
      <c r="I184" s="2" t="s">
        <v>815</v>
      </c>
      <c r="J184" s="2" t="s">
        <v>203</v>
      </c>
      <c r="K184" s="2" t="s">
        <v>3785</v>
      </c>
      <c r="L184" s="2" t="s">
        <v>4635</v>
      </c>
      <c r="M184" s="3">
        <v>42397</v>
      </c>
      <c r="N184" s="2" t="s">
        <v>3786</v>
      </c>
      <c r="O184" s="2" t="s">
        <v>3787</v>
      </c>
      <c r="P184" s="2" t="s">
        <v>35</v>
      </c>
      <c r="Q184" s="2" t="s">
        <v>3451</v>
      </c>
      <c r="R184" s="2" t="s">
        <v>4209</v>
      </c>
      <c r="S184" s="2" t="s">
        <v>2276</v>
      </c>
      <c r="T184" s="2" t="s">
        <v>4642</v>
      </c>
      <c r="U184" s="2">
        <v>0.03</v>
      </c>
      <c r="V184" s="2">
        <v>1627</v>
      </c>
      <c r="W184" s="2">
        <v>0.03</v>
      </c>
      <c r="X184" s="11">
        <v>1680</v>
      </c>
      <c r="Y184" s="2" t="s">
        <v>861</v>
      </c>
      <c r="Z184" s="2" t="s">
        <v>335</v>
      </c>
      <c r="AA184" s="2" t="s">
        <v>3332</v>
      </c>
      <c r="AB184" s="2" t="s">
        <v>43</v>
      </c>
      <c r="AC184" s="2" t="s">
        <v>42</v>
      </c>
      <c r="AD184" s="2"/>
      <c r="AE184" s="4"/>
    </row>
    <row r="185" spans="1:31" hidden="1" x14ac:dyDescent="0.25">
      <c r="A185" s="2">
        <v>2014</v>
      </c>
      <c r="B185" s="2">
        <v>442</v>
      </c>
      <c r="C185" s="2" t="s">
        <v>2098</v>
      </c>
      <c r="D185" s="2" t="s">
        <v>2099</v>
      </c>
      <c r="E185" s="2" t="s">
        <v>2100</v>
      </c>
      <c r="F185" s="2" t="s">
        <v>1610</v>
      </c>
      <c r="G185" s="2" t="s">
        <v>1968</v>
      </c>
      <c r="H185" s="2"/>
      <c r="I185" s="2" t="s">
        <v>393</v>
      </c>
      <c r="J185" s="2" t="s">
        <v>291</v>
      </c>
      <c r="K185" s="2" t="s">
        <v>2207</v>
      </c>
      <c r="L185" s="2" t="s">
        <v>4636</v>
      </c>
      <c r="M185" s="3">
        <v>41988</v>
      </c>
      <c r="N185" s="2" t="s">
        <v>2102</v>
      </c>
      <c r="O185" s="2" t="s">
        <v>1613</v>
      </c>
      <c r="P185" s="2" t="s">
        <v>1999</v>
      </c>
      <c r="Q185" s="2" t="s">
        <v>2339</v>
      </c>
      <c r="R185" s="2" t="s">
        <v>2375</v>
      </c>
      <c r="S185" s="2" t="s">
        <v>2376</v>
      </c>
      <c r="T185" s="2" t="s">
        <v>4642</v>
      </c>
      <c r="U185" s="2">
        <v>0.03</v>
      </c>
      <c r="V185" s="2">
        <v>1610</v>
      </c>
      <c r="W185" s="2">
        <v>0.03</v>
      </c>
      <c r="X185" s="11">
        <v>1775</v>
      </c>
      <c r="Y185" s="2" t="s">
        <v>342</v>
      </c>
      <c r="Z185" s="2" t="s">
        <v>335</v>
      </c>
      <c r="AA185" s="2" t="s">
        <v>41</v>
      </c>
      <c r="AB185" s="2" t="s">
        <v>42</v>
      </c>
      <c r="AC185" s="2" t="s">
        <v>43</v>
      </c>
      <c r="AD185" s="2"/>
      <c r="AE185" s="4"/>
    </row>
    <row r="186" spans="1:31" hidden="1" x14ac:dyDescent="0.25">
      <c r="A186" s="2">
        <v>2014</v>
      </c>
      <c r="B186" s="2">
        <v>452</v>
      </c>
      <c r="C186" s="2" t="s">
        <v>2098</v>
      </c>
      <c r="D186" s="2" t="s">
        <v>2099</v>
      </c>
      <c r="E186" s="2" t="s">
        <v>2100</v>
      </c>
      <c r="F186" s="2" t="s">
        <v>1610</v>
      </c>
      <c r="G186" s="2" t="s">
        <v>1968</v>
      </c>
      <c r="H186" s="2"/>
      <c r="I186" s="2" t="s">
        <v>393</v>
      </c>
      <c r="J186" s="2" t="s">
        <v>394</v>
      </c>
      <c r="K186" s="2" t="s">
        <v>2101</v>
      </c>
      <c r="L186" s="2" t="s">
        <v>4636</v>
      </c>
      <c r="M186" s="3">
        <v>41988</v>
      </c>
      <c r="N186" s="2" t="s">
        <v>2102</v>
      </c>
      <c r="O186" s="2" t="s">
        <v>1613</v>
      </c>
      <c r="P186" s="2" t="s">
        <v>1999</v>
      </c>
      <c r="Q186" s="2" t="s">
        <v>2339</v>
      </c>
      <c r="R186" s="2" t="s">
        <v>2382</v>
      </c>
      <c r="S186" s="2" t="s">
        <v>2376</v>
      </c>
      <c r="T186" s="2" t="s">
        <v>4642</v>
      </c>
      <c r="U186" s="2">
        <v>0.03</v>
      </c>
      <c r="V186" s="2">
        <v>1616</v>
      </c>
      <c r="W186" s="2">
        <v>0.03</v>
      </c>
      <c r="X186" s="11">
        <v>1775</v>
      </c>
      <c r="Y186" s="2" t="s">
        <v>342</v>
      </c>
      <c r="Z186" s="2" t="s">
        <v>335</v>
      </c>
      <c r="AA186" s="2" t="s">
        <v>41</v>
      </c>
      <c r="AB186" s="2" t="s">
        <v>42</v>
      </c>
      <c r="AC186" s="2" t="s">
        <v>43</v>
      </c>
      <c r="AD186" s="2"/>
      <c r="AE186" s="4"/>
    </row>
    <row r="187" spans="1:31" hidden="1" x14ac:dyDescent="0.25">
      <c r="A187" s="2">
        <v>2014</v>
      </c>
      <c r="B187" s="2">
        <v>474</v>
      </c>
      <c r="C187" s="2" t="s">
        <v>2098</v>
      </c>
      <c r="D187" s="2" t="s">
        <v>2099</v>
      </c>
      <c r="E187" s="2" t="s">
        <v>2100</v>
      </c>
      <c r="F187" s="2" t="s">
        <v>1610</v>
      </c>
      <c r="G187" s="2" t="s">
        <v>1968</v>
      </c>
      <c r="H187" s="2"/>
      <c r="I187" s="2" t="s">
        <v>393</v>
      </c>
      <c r="J187" s="2" t="s">
        <v>291</v>
      </c>
      <c r="K187" s="2" t="s">
        <v>2207</v>
      </c>
      <c r="L187" s="2" t="s">
        <v>4636</v>
      </c>
      <c r="M187" s="3">
        <v>41989</v>
      </c>
      <c r="N187" s="2" t="s">
        <v>2102</v>
      </c>
      <c r="O187" s="2" t="s">
        <v>1613</v>
      </c>
      <c r="P187" s="2" t="s">
        <v>1999</v>
      </c>
      <c r="Q187" s="2" t="s">
        <v>2339</v>
      </c>
      <c r="R187" s="2" t="s">
        <v>2375</v>
      </c>
      <c r="S187" s="2" t="s">
        <v>2376</v>
      </c>
      <c r="T187" s="2" t="s">
        <v>4642</v>
      </c>
      <c r="U187" s="2">
        <v>0.03</v>
      </c>
      <c r="V187" s="2">
        <v>1610</v>
      </c>
      <c r="W187" s="2">
        <v>0.03</v>
      </c>
      <c r="X187" s="11">
        <v>1775</v>
      </c>
      <c r="Y187" s="2" t="s">
        <v>342</v>
      </c>
      <c r="Z187" s="2" t="s">
        <v>335</v>
      </c>
      <c r="AA187" s="2" t="s">
        <v>41</v>
      </c>
      <c r="AB187" s="2" t="s">
        <v>42</v>
      </c>
      <c r="AC187" s="2" t="s">
        <v>43</v>
      </c>
      <c r="AD187" s="2"/>
      <c r="AE187" s="4"/>
    </row>
    <row r="188" spans="1:31" hidden="1" x14ac:dyDescent="0.25">
      <c r="A188" s="2">
        <v>2014</v>
      </c>
      <c r="B188" s="2">
        <v>482</v>
      </c>
      <c r="C188" s="2" t="s">
        <v>2098</v>
      </c>
      <c r="D188" s="2" t="s">
        <v>2099</v>
      </c>
      <c r="E188" s="2" t="s">
        <v>2100</v>
      </c>
      <c r="F188" s="2" t="s">
        <v>1610</v>
      </c>
      <c r="G188" s="2" t="s">
        <v>1968</v>
      </c>
      <c r="H188" s="2"/>
      <c r="I188" s="2" t="s">
        <v>393</v>
      </c>
      <c r="J188" s="2" t="s">
        <v>394</v>
      </c>
      <c r="K188" s="2" t="s">
        <v>2101</v>
      </c>
      <c r="L188" s="2" t="s">
        <v>4636</v>
      </c>
      <c r="M188" s="3">
        <v>41989</v>
      </c>
      <c r="N188" s="2" t="s">
        <v>2102</v>
      </c>
      <c r="O188" s="2" t="s">
        <v>1613</v>
      </c>
      <c r="P188" s="2" t="s">
        <v>1999</v>
      </c>
      <c r="Q188" s="2" t="s">
        <v>2339</v>
      </c>
      <c r="R188" s="2" t="s">
        <v>2382</v>
      </c>
      <c r="S188" s="2" t="s">
        <v>2376</v>
      </c>
      <c r="T188" s="2" t="s">
        <v>4642</v>
      </c>
      <c r="U188" s="2">
        <v>0.03</v>
      </c>
      <c r="V188" s="2">
        <v>1616</v>
      </c>
      <c r="W188" s="2">
        <v>0.03</v>
      </c>
      <c r="X188" s="11">
        <v>1775</v>
      </c>
      <c r="Y188" s="2" t="s">
        <v>342</v>
      </c>
      <c r="Z188" s="2" t="s">
        <v>335</v>
      </c>
      <c r="AA188" s="2" t="s">
        <v>41</v>
      </c>
      <c r="AB188" s="2" t="s">
        <v>42</v>
      </c>
      <c r="AC188" s="2" t="s">
        <v>43</v>
      </c>
      <c r="AD188" s="2"/>
      <c r="AE188" s="4"/>
    </row>
    <row r="189" spans="1:31" hidden="1" x14ac:dyDescent="0.25">
      <c r="A189" s="2">
        <v>2014</v>
      </c>
      <c r="B189" s="2">
        <v>502</v>
      </c>
      <c r="C189" s="2" t="s">
        <v>2098</v>
      </c>
      <c r="D189" s="2" t="s">
        <v>2099</v>
      </c>
      <c r="E189" s="2" t="s">
        <v>2100</v>
      </c>
      <c r="F189" s="2" t="s">
        <v>1610</v>
      </c>
      <c r="G189" s="2" t="s">
        <v>1968</v>
      </c>
      <c r="H189" s="2"/>
      <c r="I189" s="2" t="s">
        <v>393</v>
      </c>
      <c r="J189" s="2" t="s">
        <v>291</v>
      </c>
      <c r="K189" s="2" t="s">
        <v>2207</v>
      </c>
      <c r="L189" s="2" t="s">
        <v>4636</v>
      </c>
      <c r="M189" s="3">
        <v>41990</v>
      </c>
      <c r="N189" s="2" t="s">
        <v>2102</v>
      </c>
      <c r="O189" s="2" t="s">
        <v>1613</v>
      </c>
      <c r="P189" s="2" t="s">
        <v>1999</v>
      </c>
      <c r="Q189" s="2" t="s">
        <v>2339</v>
      </c>
      <c r="R189" s="2" t="s">
        <v>2375</v>
      </c>
      <c r="S189" s="2" t="s">
        <v>2376</v>
      </c>
      <c r="T189" s="2" t="s">
        <v>4642</v>
      </c>
      <c r="U189" s="2">
        <v>0.03</v>
      </c>
      <c r="V189" s="2">
        <v>1610</v>
      </c>
      <c r="W189" s="2">
        <v>0.03</v>
      </c>
      <c r="X189" s="11">
        <v>1775</v>
      </c>
      <c r="Y189" s="2" t="s">
        <v>342</v>
      </c>
      <c r="Z189" s="2" t="s">
        <v>335</v>
      </c>
      <c r="AA189" s="2" t="s">
        <v>41</v>
      </c>
      <c r="AB189" s="2" t="s">
        <v>42</v>
      </c>
      <c r="AC189" s="2" t="s">
        <v>43</v>
      </c>
      <c r="AD189" s="2"/>
      <c r="AE189" s="4"/>
    </row>
    <row r="190" spans="1:31" hidden="1" x14ac:dyDescent="0.25">
      <c r="A190" s="2">
        <v>2014</v>
      </c>
      <c r="B190" s="2">
        <v>511</v>
      </c>
      <c r="C190" s="2" t="s">
        <v>2098</v>
      </c>
      <c r="D190" s="2" t="s">
        <v>2099</v>
      </c>
      <c r="E190" s="2" t="s">
        <v>2100</v>
      </c>
      <c r="F190" s="2" t="s">
        <v>1610</v>
      </c>
      <c r="G190" s="2" t="s">
        <v>1968</v>
      </c>
      <c r="H190" s="2"/>
      <c r="I190" s="2" t="s">
        <v>393</v>
      </c>
      <c r="J190" s="2" t="s">
        <v>394</v>
      </c>
      <c r="K190" s="2" t="s">
        <v>2101</v>
      </c>
      <c r="L190" s="2" t="s">
        <v>4636</v>
      </c>
      <c r="M190" s="3">
        <v>41990</v>
      </c>
      <c r="N190" s="2" t="s">
        <v>2102</v>
      </c>
      <c r="O190" s="2" t="s">
        <v>1613</v>
      </c>
      <c r="P190" s="2" t="s">
        <v>1999</v>
      </c>
      <c r="Q190" s="2" t="s">
        <v>2339</v>
      </c>
      <c r="R190" s="2" t="s">
        <v>2382</v>
      </c>
      <c r="S190" s="2" t="s">
        <v>2376</v>
      </c>
      <c r="T190" s="2" t="s">
        <v>4642</v>
      </c>
      <c r="U190" s="2">
        <v>0.03</v>
      </c>
      <c r="V190" s="2">
        <v>1616</v>
      </c>
      <c r="W190" s="2">
        <v>0.03</v>
      </c>
      <c r="X190" s="11">
        <v>1775</v>
      </c>
      <c r="Y190" s="2" t="s">
        <v>342</v>
      </c>
      <c r="Z190" s="2" t="s">
        <v>335</v>
      </c>
      <c r="AA190" s="2" t="s">
        <v>41</v>
      </c>
      <c r="AB190" s="2" t="s">
        <v>42</v>
      </c>
      <c r="AC190" s="2" t="s">
        <v>43</v>
      </c>
      <c r="AD190" s="2"/>
      <c r="AE190" s="4"/>
    </row>
    <row r="191" spans="1:31" hidden="1" x14ac:dyDescent="0.25">
      <c r="A191" s="2">
        <v>2014</v>
      </c>
      <c r="B191" s="2">
        <v>441</v>
      </c>
      <c r="C191" s="2" t="s">
        <v>2098</v>
      </c>
      <c r="D191" s="2" t="s">
        <v>2099</v>
      </c>
      <c r="E191" s="2" t="s">
        <v>2100</v>
      </c>
      <c r="F191" s="2" t="s">
        <v>1610</v>
      </c>
      <c r="G191" s="2" t="s">
        <v>1968</v>
      </c>
      <c r="H191" s="2"/>
      <c r="I191" s="2" t="s">
        <v>393</v>
      </c>
      <c r="J191" s="2" t="s">
        <v>289</v>
      </c>
      <c r="K191" s="2" t="s">
        <v>2110</v>
      </c>
      <c r="L191" s="2" t="s">
        <v>4636</v>
      </c>
      <c r="M191" s="3">
        <v>41988</v>
      </c>
      <c r="N191" s="2" t="s">
        <v>2102</v>
      </c>
      <c r="O191" s="2" t="s">
        <v>1613</v>
      </c>
      <c r="P191" s="2" t="s">
        <v>1999</v>
      </c>
      <c r="Q191" s="2" t="s">
        <v>2339</v>
      </c>
      <c r="R191" s="2" t="s">
        <v>2363</v>
      </c>
      <c r="S191" s="2" t="s">
        <v>2374</v>
      </c>
      <c r="T191" s="2" t="s">
        <v>4642</v>
      </c>
      <c r="U191" s="2">
        <v>0.03</v>
      </c>
      <c r="V191" s="2">
        <v>1604</v>
      </c>
      <c r="W191" s="2">
        <v>0.03</v>
      </c>
      <c r="X191" s="11">
        <v>1775</v>
      </c>
      <c r="Y191" s="2" t="s">
        <v>342</v>
      </c>
      <c r="Z191" s="2" t="s">
        <v>335</v>
      </c>
      <c r="AA191" s="2" t="s">
        <v>41</v>
      </c>
      <c r="AB191" s="2" t="s">
        <v>42</v>
      </c>
      <c r="AC191" s="2" t="s">
        <v>43</v>
      </c>
      <c r="AD191" s="2"/>
      <c r="AE191" s="4"/>
    </row>
    <row r="192" spans="1:31" hidden="1" x14ac:dyDescent="0.25">
      <c r="A192" s="2">
        <v>2014</v>
      </c>
      <c r="B192" s="2">
        <v>470</v>
      </c>
      <c r="C192" s="2" t="s">
        <v>2098</v>
      </c>
      <c r="D192" s="2" t="s">
        <v>2099</v>
      </c>
      <c r="E192" s="2" t="s">
        <v>2100</v>
      </c>
      <c r="F192" s="2" t="s">
        <v>1610</v>
      </c>
      <c r="G192" s="2" t="s">
        <v>1968</v>
      </c>
      <c r="H192" s="2"/>
      <c r="I192" s="2" t="s">
        <v>393</v>
      </c>
      <c r="J192" s="2" t="s">
        <v>289</v>
      </c>
      <c r="K192" s="2" t="s">
        <v>2110</v>
      </c>
      <c r="L192" s="2" t="s">
        <v>4636</v>
      </c>
      <c r="M192" s="3">
        <v>41989</v>
      </c>
      <c r="N192" s="2" t="s">
        <v>2102</v>
      </c>
      <c r="O192" s="2" t="s">
        <v>1613</v>
      </c>
      <c r="P192" s="2" t="s">
        <v>1999</v>
      </c>
      <c r="Q192" s="2" t="s">
        <v>2339</v>
      </c>
      <c r="R192" s="2" t="s">
        <v>2363</v>
      </c>
      <c r="S192" s="2" t="s">
        <v>2374</v>
      </c>
      <c r="T192" s="2" t="s">
        <v>4642</v>
      </c>
      <c r="U192" s="2">
        <v>0.03</v>
      </c>
      <c r="V192" s="2">
        <v>1604</v>
      </c>
      <c r="W192" s="2">
        <v>0.03</v>
      </c>
      <c r="X192" s="11">
        <v>1775</v>
      </c>
      <c r="Y192" s="2" t="s">
        <v>342</v>
      </c>
      <c r="Z192" s="2" t="s">
        <v>335</v>
      </c>
      <c r="AA192" s="2" t="s">
        <v>41</v>
      </c>
      <c r="AB192" s="2" t="s">
        <v>42</v>
      </c>
      <c r="AC192" s="2" t="s">
        <v>43</v>
      </c>
      <c r="AD192" s="2"/>
      <c r="AE192" s="4"/>
    </row>
    <row r="193" spans="1:31" hidden="1" x14ac:dyDescent="0.25">
      <c r="A193" s="2">
        <v>2014</v>
      </c>
      <c r="B193" s="2">
        <v>500</v>
      </c>
      <c r="C193" s="2" t="s">
        <v>2098</v>
      </c>
      <c r="D193" s="2" t="s">
        <v>2099</v>
      </c>
      <c r="E193" s="2" t="s">
        <v>2100</v>
      </c>
      <c r="F193" s="2" t="s">
        <v>1610</v>
      </c>
      <c r="G193" s="2" t="s">
        <v>1968</v>
      </c>
      <c r="H193" s="2"/>
      <c r="I193" s="2" t="s">
        <v>393</v>
      </c>
      <c r="J193" s="2" t="s">
        <v>289</v>
      </c>
      <c r="K193" s="2" t="s">
        <v>2110</v>
      </c>
      <c r="L193" s="2" t="s">
        <v>4636</v>
      </c>
      <c r="M193" s="3">
        <v>41990</v>
      </c>
      <c r="N193" s="2" t="s">
        <v>2102</v>
      </c>
      <c r="O193" s="2" t="s">
        <v>1613</v>
      </c>
      <c r="P193" s="2" t="s">
        <v>1999</v>
      </c>
      <c r="Q193" s="2" t="s">
        <v>2339</v>
      </c>
      <c r="R193" s="2" t="s">
        <v>2363</v>
      </c>
      <c r="S193" s="2" t="s">
        <v>2374</v>
      </c>
      <c r="T193" s="2" t="s">
        <v>4642</v>
      </c>
      <c r="U193" s="2">
        <v>0.03</v>
      </c>
      <c r="V193" s="2">
        <v>1604</v>
      </c>
      <c r="W193" s="2">
        <v>0.03</v>
      </c>
      <c r="X193" s="11">
        <v>1775</v>
      </c>
      <c r="Y193" s="2" t="s">
        <v>342</v>
      </c>
      <c r="Z193" s="2" t="s">
        <v>335</v>
      </c>
      <c r="AA193" s="2" t="s">
        <v>41</v>
      </c>
      <c r="AB193" s="2" t="s">
        <v>42</v>
      </c>
      <c r="AC193" s="2" t="s">
        <v>43</v>
      </c>
      <c r="AD193" s="2"/>
      <c r="AE193" s="4"/>
    </row>
    <row r="194" spans="1:31" hidden="1" x14ac:dyDescent="0.25">
      <c r="A194" s="2">
        <v>2014</v>
      </c>
      <c r="B194" s="2">
        <v>436</v>
      </c>
      <c r="C194" s="2" t="s">
        <v>2098</v>
      </c>
      <c r="D194" s="2" t="s">
        <v>2099</v>
      </c>
      <c r="E194" s="2" t="s">
        <v>2100</v>
      </c>
      <c r="F194" s="2" t="s">
        <v>1610</v>
      </c>
      <c r="G194" s="2" t="s">
        <v>1968</v>
      </c>
      <c r="H194" s="2"/>
      <c r="I194" s="2" t="s">
        <v>393</v>
      </c>
      <c r="J194" s="2" t="s">
        <v>206</v>
      </c>
      <c r="K194" s="2" t="s">
        <v>2219</v>
      </c>
      <c r="L194" s="2" t="s">
        <v>4636</v>
      </c>
      <c r="M194" s="3">
        <v>41988</v>
      </c>
      <c r="N194" s="2" t="s">
        <v>2102</v>
      </c>
      <c r="O194" s="2" t="s">
        <v>1613</v>
      </c>
      <c r="P194" s="2" t="s">
        <v>1999</v>
      </c>
      <c r="Q194" s="2" t="s">
        <v>2339</v>
      </c>
      <c r="R194" s="2" t="s">
        <v>2363</v>
      </c>
      <c r="S194" s="2" t="s">
        <v>2364</v>
      </c>
      <c r="T194" s="2" t="s">
        <v>4642</v>
      </c>
      <c r="U194" s="2">
        <v>0.03</v>
      </c>
      <c r="V194" s="2">
        <v>1604</v>
      </c>
      <c r="W194" s="2">
        <v>0.03</v>
      </c>
      <c r="X194" s="11">
        <v>1775</v>
      </c>
      <c r="Y194" s="2" t="s">
        <v>342</v>
      </c>
      <c r="Z194" s="2" t="s">
        <v>335</v>
      </c>
      <c r="AA194" s="2" t="s">
        <v>41</v>
      </c>
      <c r="AB194" s="2" t="s">
        <v>42</v>
      </c>
      <c r="AC194" s="2" t="s">
        <v>43</v>
      </c>
      <c r="AD194" s="2"/>
      <c r="AE194" s="4"/>
    </row>
    <row r="195" spans="1:31" hidden="1" x14ac:dyDescent="0.25">
      <c r="A195" s="2">
        <v>2014</v>
      </c>
      <c r="B195" s="2">
        <v>450</v>
      </c>
      <c r="C195" s="2" t="s">
        <v>2098</v>
      </c>
      <c r="D195" s="2" t="s">
        <v>2099</v>
      </c>
      <c r="E195" s="2" t="s">
        <v>2100</v>
      </c>
      <c r="F195" s="2" t="s">
        <v>1610</v>
      </c>
      <c r="G195" s="2" t="s">
        <v>1968</v>
      </c>
      <c r="H195" s="2"/>
      <c r="I195" s="2" t="s">
        <v>393</v>
      </c>
      <c r="J195" s="2" t="s">
        <v>340</v>
      </c>
      <c r="K195" s="2" t="s">
        <v>2140</v>
      </c>
      <c r="L195" s="2" t="s">
        <v>4636</v>
      </c>
      <c r="M195" s="3">
        <v>41988</v>
      </c>
      <c r="N195" s="2" t="s">
        <v>2102</v>
      </c>
      <c r="O195" s="2" t="s">
        <v>1613</v>
      </c>
      <c r="P195" s="2" t="s">
        <v>1999</v>
      </c>
      <c r="Q195" s="2" t="s">
        <v>2339</v>
      </c>
      <c r="R195" s="2" t="s">
        <v>2382</v>
      </c>
      <c r="S195" s="2" t="s">
        <v>2364</v>
      </c>
      <c r="T195" s="2" t="s">
        <v>4642</v>
      </c>
      <c r="U195" s="2">
        <v>0.03</v>
      </c>
      <c r="V195" s="2">
        <v>1616</v>
      </c>
      <c r="W195" s="2">
        <v>0.03</v>
      </c>
      <c r="X195" s="11">
        <v>1775</v>
      </c>
      <c r="Y195" s="2" t="s">
        <v>342</v>
      </c>
      <c r="Z195" s="2" t="s">
        <v>335</v>
      </c>
      <c r="AA195" s="2" t="s">
        <v>41</v>
      </c>
      <c r="AB195" s="2" t="s">
        <v>42</v>
      </c>
      <c r="AC195" s="2" t="s">
        <v>43</v>
      </c>
      <c r="AD195" s="2"/>
      <c r="AE195" s="4"/>
    </row>
    <row r="196" spans="1:31" hidden="1" x14ac:dyDescent="0.25">
      <c r="A196" s="2">
        <v>2014</v>
      </c>
      <c r="B196" s="2">
        <v>468</v>
      </c>
      <c r="C196" s="2" t="s">
        <v>2098</v>
      </c>
      <c r="D196" s="2" t="s">
        <v>2099</v>
      </c>
      <c r="E196" s="2" t="s">
        <v>2100</v>
      </c>
      <c r="F196" s="2" t="s">
        <v>1610</v>
      </c>
      <c r="G196" s="2" t="s">
        <v>1968</v>
      </c>
      <c r="H196" s="2"/>
      <c r="I196" s="2" t="s">
        <v>393</v>
      </c>
      <c r="J196" s="2" t="s">
        <v>206</v>
      </c>
      <c r="K196" s="2" t="s">
        <v>2219</v>
      </c>
      <c r="L196" s="2" t="s">
        <v>4636</v>
      </c>
      <c r="M196" s="3">
        <v>41989</v>
      </c>
      <c r="N196" s="2" t="s">
        <v>2102</v>
      </c>
      <c r="O196" s="2" t="s">
        <v>1613</v>
      </c>
      <c r="P196" s="2" t="s">
        <v>1999</v>
      </c>
      <c r="Q196" s="2" t="s">
        <v>2339</v>
      </c>
      <c r="R196" s="2" t="s">
        <v>2363</v>
      </c>
      <c r="S196" s="2" t="s">
        <v>2364</v>
      </c>
      <c r="T196" s="2" t="s">
        <v>4642</v>
      </c>
      <c r="U196" s="2">
        <v>0.03</v>
      </c>
      <c r="V196" s="2">
        <v>1604</v>
      </c>
      <c r="W196" s="2">
        <v>0.03</v>
      </c>
      <c r="X196" s="11">
        <v>1775</v>
      </c>
      <c r="Y196" s="2" t="s">
        <v>342</v>
      </c>
      <c r="Z196" s="2" t="s">
        <v>335</v>
      </c>
      <c r="AA196" s="2" t="s">
        <v>41</v>
      </c>
      <c r="AB196" s="2" t="s">
        <v>42</v>
      </c>
      <c r="AC196" s="2" t="s">
        <v>43</v>
      </c>
      <c r="AD196" s="2"/>
      <c r="AE196" s="4"/>
    </row>
    <row r="197" spans="1:31" hidden="1" x14ac:dyDescent="0.25">
      <c r="A197" s="2">
        <v>2014</v>
      </c>
      <c r="B197" s="2">
        <v>479</v>
      </c>
      <c r="C197" s="2" t="s">
        <v>2098</v>
      </c>
      <c r="D197" s="2" t="s">
        <v>2099</v>
      </c>
      <c r="E197" s="2" t="s">
        <v>2100</v>
      </c>
      <c r="F197" s="2" t="s">
        <v>1610</v>
      </c>
      <c r="G197" s="2" t="s">
        <v>1968</v>
      </c>
      <c r="H197" s="2"/>
      <c r="I197" s="2" t="s">
        <v>393</v>
      </c>
      <c r="J197" s="2" t="s">
        <v>340</v>
      </c>
      <c r="K197" s="2" t="s">
        <v>2140</v>
      </c>
      <c r="L197" s="2" t="s">
        <v>4636</v>
      </c>
      <c r="M197" s="3">
        <v>41989</v>
      </c>
      <c r="N197" s="2" t="s">
        <v>2102</v>
      </c>
      <c r="O197" s="2" t="s">
        <v>1613</v>
      </c>
      <c r="P197" s="2" t="s">
        <v>1999</v>
      </c>
      <c r="Q197" s="2" t="s">
        <v>2339</v>
      </c>
      <c r="R197" s="2" t="s">
        <v>2382</v>
      </c>
      <c r="S197" s="2" t="s">
        <v>2364</v>
      </c>
      <c r="T197" s="2" t="s">
        <v>4642</v>
      </c>
      <c r="U197" s="2">
        <v>0.03</v>
      </c>
      <c r="V197" s="2">
        <v>1616</v>
      </c>
      <c r="W197" s="2">
        <v>0.03</v>
      </c>
      <c r="X197" s="11">
        <v>1775</v>
      </c>
      <c r="Y197" s="2" t="s">
        <v>342</v>
      </c>
      <c r="Z197" s="2" t="s">
        <v>335</v>
      </c>
      <c r="AA197" s="2" t="s">
        <v>41</v>
      </c>
      <c r="AB197" s="2" t="s">
        <v>42</v>
      </c>
      <c r="AC197" s="2" t="s">
        <v>43</v>
      </c>
      <c r="AD197" s="2"/>
      <c r="AE197" s="4"/>
    </row>
    <row r="198" spans="1:31" hidden="1" x14ac:dyDescent="0.25">
      <c r="A198" s="2">
        <v>2014</v>
      </c>
      <c r="B198" s="2">
        <v>497</v>
      </c>
      <c r="C198" s="2" t="s">
        <v>2098</v>
      </c>
      <c r="D198" s="2" t="s">
        <v>2099</v>
      </c>
      <c r="E198" s="2" t="s">
        <v>2100</v>
      </c>
      <c r="F198" s="2" t="s">
        <v>1610</v>
      </c>
      <c r="G198" s="2" t="s">
        <v>1968</v>
      </c>
      <c r="H198" s="2"/>
      <c r="I198" s="2" t="s">
        <v>393</v>
      </c>
      <c r="J198" s="2" t="s">
        <v>206</v>
      </c>
      <c r="K198" s="2" t="s">
        <v>2219</v>
      </c>
      <c r="L198" s="2" t="s">
        <v>4636</v>
      </c>
      <c r="M198" s="3">
        <v>41990</v>
      </c>
      <c r="N198" s="2" t="s">
        <v>2102</v>
      </c>
      <c r="O198" s="2" t="s">
        <v>1613</v>
      </c>
      <c r="P198" s="2" t="s">
        <v>1999</v>
      </c>
      <c r="Q198" s="2" t="s">
        <v>2339</v>
      </c>
      <c r="R198" s="2" t="s">
        <v>2363</v>
      </c>
      <c r="S198" s="2" t="s">
        <v>2364</v>
      </c>
      <c r="T198" s="2" t="s">
        <v>4642</v>
      </c>
      <c r="U198" s="2">
        <v>0.03</v>
      </c>
      <c r="V198" s="2">
        <v>1604</v>
      </c>
      <c r="W198" s="2">
        <v>0.03</v>
      </c>
      <c r="X198" s="11">
        <v>1775</v>
      </c>
      <c r="Y198" s="2" t="s">
        <v>342</v>
      </c>
      <c r="Z198" s="2" t="s">
        <v>335</v>
      </c>
      <c r="AA198" s="2" t="s">
        <v>41</v>
      </c>
      <c r="AB198" s="2" t="s">
        <v>42</v>
      </c>
      <c r="AC198" s="2" t="s">
        <v>43</v>
      </c>
      <c r="AD198" s="2"/>
      <c r="AE198" s="4"/>
    </row>
    <row r="199" spans="1:31" hidden="1" x14ac:dyDescent="0.25">
      <c r="A199" s="2">
        <v>2014</v>
      </c>
      <c r="B199" s="2">
        <v>510</v>
      </c>
      <c r="C199" s="2" t="s">
        <v>2098</v>
      </c>
      <c r="D199" s="2" t="s">
        <v>2099</v>
      </c>
      <c r="E199" s="2" t="s">
        <v>2100</v>
      </c>
      <c r="F199" s="2" t="s">
        <v>1610</v>
      </c>
      <c r="G199" s="2" t="s">
        <v>1968</v>
      </c>
      <c r="H199" s="2"/>
      <c r="I199" s="2" t="s">
        <v>393</v>
      </c>
      <c r="J199" s="2" t="s">
        <v>340</v>
      </c>
      <c r="K199" s="2" t="s">
        <v>2140</v>
      </c>
      <c r="L199" s="2" t="s">
        <v>4636</v>
      </c>
      <c r="M199" s="3">
        <v>41990</v>
      </c>
      <c r="N199" s="2" t="s">
        <v>2102</v>
      </c>
      <c r="O199" s="2" t="s">
        <v>1613</v>
      </c>
      <c r="P199" s="2" t="s">
        <v>1999</v>
      </c>
      <c r="Q199" s="2" t="s">
        <v>2339</v>
      </c>
      <c r="R199" s="2" t="s">
        <v>2382</v>
      </c>
      <c r="S199" s="2" t="s">
        <v>2364</v>
      </c>
      <c r="T199" s="2" t="s">
        <v>4642</v>
      </c>
      <c r="U199" s="2">
        <v>0.03</v>
      </c>
      <c r="V199" s="2">
        <v>1616</v>
      </c>
      <c r="W199" s="2">
        <v>0.03</v>
      </c>
      <c r="X199" s="11">
        <v>1775</v>
      </c>
      <c r="Y199" s="2" t="s">
        <v>342</v>
      </c>
      <c r="Z199" s="2" t="s">
        <v>335</v>
      </c>
      <c r="AA199" s="2" t="s">
        <v>41</v>
      </c>
      <c r="AB199" s="2" t="s">
        <v>42</v>
      </c>
      <c r="AC199" s="2" t="s">
        <v>43</v>
      </c>
      <c r="AD199" s="2"/>
      <c r="AE199" s="4"/>
    </row>
    <row r="200" spans="1:31" hidden="1" x14ac:dyDescent="0.25">
      <c r="A200" s="2">
        <v>2014</v>
      </c>
      <c r="B200" s="2">
        <v>435</v>
      </c>
      <c r="C200" s="2" t="s">
        <v>2098</v>
      </c>
      <c r="D200" s="2" t="s">
        <v>2099</v>
      </c>
      <c r="E200" s="2" t="s">
        <v>2100</v>
      </c>
      <c r="F200" s="2" t="s">
        <v>1610</v>
      </c>
      <c r="G200" s="2" t="s">
        <v>1968</v>
      </c>
      <c r="H200" s="2"/>
      <c r="I200" s="2" t="s">
        <v>393</v>
      </c>
      <c r="J200" s="2" t="s">
        <v>203</v>
      </c>
      <c r="K200" s="2" t="s">
        <v>2149</v>
      </c>
      <c r="L200" s="2" t="s">
        <v>4636</v>
      </c>
      <c r="M200" s="3">
        <v>41988</v>
      </c>
      <c r="N200" s="2" t="s">
        <v>2102</v>
      </c>
      <c r="O200" s="2" t="s">
        <v>1613</v>
      </c>
      <c r="P200" s="2" t="s">
        <v>1999</v>
      </c>
      <c r="Q200" s="2" t="s">
        <v>2339</v>
      </c>
      <c r="R200" s="2" t="s">
        <v>2340</v>
      </c>
      <c r="S200" s="2" t="s">
        <v>2362</v>
      </c>
      <c r="T200" s="2" t="s">
        <v>4642</v>
      </c>
      <c r="U200" s="2">
        <v>0.03</v>
      </c>
      <c r="V200" s="2">
        <v>1651</v>
      </c>
      <c r="W200" s="2">
        <v>0.03</v>
      </c>
      <c r="X200" s="11">
        <v>1775</v>
      </c>
      <c r="Y200" s="2" t="s">
        <v>342</v>
      </c>
      <c r="Z200" s="2" t="s">
        <v>335</v>
      </c>
      <c r="AA200" s="2" t="s">
        <v>41</v>
      </c>
      <c r="AB200" s="2" t="s">
        <v>42</v>
      </c>
      <c r="AC200" s="2" t="s">
        <v>43</v>
      </c>
      <c r="AD200" s="2"/>
      <c r="AE200" s="4"/>
    </row>
    <row r="201" spans="1:31" hidden="1" x14ac:dyDescent="0.25">
      <c r="A201" s="2">
        <v>2014</v>
      </c>
      <c r="B201" s="2">
        <v>445</v>
      </c>
      <c r="C201" s="2" t="s">
        <v>2098</v>
      </c>
      <c r="D201" s="2" t="s">
        <v>2099</v>
      </c>
      <c r="E201" s="2" t="s">
        <v>2100</v>
      </c>
      <c r="F201" s="2" t="s">
        <v>1610</v>
      </c>
      <c r="G201" s="2" t="s">
        <v>1968</v>
      </c>
      <c r="H201" s="2"/>
      <c r="I201" s="2" t="s">
        <v>393</v>
      </c>
      <c r="J201" s="2" t="s">
        <v>293</v>
      </c>
      <c r="K201" s="2" t="s">
        <v>2229</v>
      </c>
      <c r="L201" s="2" t="s">
        <v>4636</v>
      </c>
      <c r="M201" s="3">
        <v>41988</v>
      </c>
      <c r="N201" s="2" t="s">
        <v>2102</v>
      </c>
      <c r="O201" s="2" t="s">
        <v>1613</v>
      </c>
      <c r="P201" s="2" t="s">
        <v>1999</v>
      </c>
      <c r="Q201" s="2" t="s">
        <v>2339</v>
      </c>
      <c r="R201" s="2" t="s">
        <v>2378</v>
      </c>
      <c r="S201" s="2" t="s">
        <v>2362</v>
      </c>
      <c r="T201" s="2" t="s">
        <v>4642</v>
      </c>
      <c r="U201" s="2">
        <v>0.03</v>
      </c>
      <c r="V201" s="2">
        <v>1687</v>
      </c>
      <c r="W201" s="2">
        <v>0.03</v>
      </c>
      <c r="X201" s="11">
        <v>1775</v>
      </c>
      <c r="Y201" s="2" t="s">
        <v>342</v>
      </c>
      <c r="Z201" s="2" t="s">
        <v>335</v>
      </c>
      <c r="AA201" s="2" t="s">
        <v>41</v>
      </c>
      <c r="AB201" s="2" t="s">
        <v>42</v>
      </c>
      <c r="AC201" s="2" t="s">
        <v>43</v>
      </c>
      <c r="AD201" s="2"/>
      <c r="AE201" s="4"/>
    </row>
    <row r="202" spans="1:31" hidden="1" x14ac:dyDescent="0.25">
      <c r="A202" s="2">
        <v>2014</v>
      </c>
      <c r="B202" s="2">
        <v>463</v>
      </c>
      <c r="C202" s="2" t="s">
        <v>2098</v>
      </c>
      <c r="D202" s="2" t="s">
        <v>2099</v>
      </c>
      <c r="E202" s="2" t="s">
        <v>2100</v>
      </c>
      <c r="F202" s="2" t="s">
        <v>1610</v>
      </c>
      <c r="G202" s="2" t="s">
        <v>1968</v>
      </c>
      <c r="H202" s="2"/>
      <c r="I202" s="2" t="s">
        <v>393</v>
      </c>
      <c r="J202" s="2" t="s">
        <v>203</v>
      </c>
      <c r="K202" s="2" t="s">
        <v>2149</v>
      </c>
      <c r="L202" s="2" t="s">
        <v>4636</v>
      </c>
      <c r="M202" s="3">
        <v>41989</v>
      </c>
      <c r="N202" s="2" t="s">
        <v>2102</v>
      </c>
      <c r="O202" s="2" t="s">
        <v>1613</v>
      </c>
      <c r="P202" s="2" t="s">
        <v>1999</v>
      </c>
      <c r="Q202" s="2" t="s">
        <v>2339</v>
      </c>
      <c r="R202" s="2" t="s">
        <v>2340</v>
      </c>
      <c r="S202" s="2" t="s">
        <v>2362</v>
      </c>
      <c r="T202" s="2" t="s">
        <v>4642</v>
      </c>
      <c r="U202" s="2">
        <v>0.03</v>
      </c>
      <c r="V202" s="2">
        <v>1651</v>
      </c>
      <c r="W202" s="2">
        <v>0.03</v>
      </c>
      <c r="X202" s="11">
        <v>1775</v>
      </c>
      <c r="Y202" s="2" t="s">
        <v>342</v>
      </c>
      <c r="Z202" s="2" t="s">
        <v>335</v>
      </c>
      <c r="AA202" s="2" t="s">
        <v>41</v>
      </c>
      <c r="AB202" s="2" t="s">
        <v>42</v>
      </c>
      <c r="AC202" s="2" t="s">
        <v>43</v>
      </c>
      <c r="AD202" s="2"/>
      <c r="AE202" s="4"/>
    </row>
    <row r="203" spans="1:31" hidden="1" x14ac:dyDescent="0.25">
      <c r="A203" s="2">
        <v>2014</v>
      </c>
      <c r="B203" s="2">
        <v>476</v>
      </c>
      <c r="C203" s="2" t="s">
        <v>2098</v>
      </c>
      <c r="D203" s="2" t="s">
        <v>2099</v>
      </c>
      <c r="E203" s="2" t="s">
        <v>2100</v>
      </c>
      <c r="F203" s="2" t="s">
        <v>1610</v>
      </c>
      <c r="G203" s="2" t="s">
        <v>1968</v>
      </c>
      <c r="H203" s="2"/>
      <c r="I203" s="2" t="s">
        <v>393</v>
      </c>
      <c r="J203" s="2" t="s">
        <v>293</v>
      </c>
      <c r="K203" s="2" t="s">
        <v>2229</v>
      </c>
      <c r="L203" s="2" t="s">
        <v>4636</v>
      </c>
      <c r="M203" s="3">
        <v>41989</v>
      </c>
      <c r="N203" s="2" t="s">
        <v>2102</v>
      </c>
      <c r="O203" s="2" t="s">
        <v>1613</v>
      </c>
      <c r="P203" s="2" t="s">
        <v>1999</v>
      </c>
      <c r="Q203" s="2" t="s">
        <v>2339</v>
      </c>
      <c r="R203" s="2" t="s">
        <v>2378</v>
      </c>
      <c r="S203" s="2" t="s">
        <v>2362</v>
      </c>
      <c r="T203" s="2" t="s">
        <v>4642</v>
      </c>
      <c r="U203" s="2">
        <v>0.03</v>
      </c>
      <c r="V203" s="2">
        <v>1687</v>
      </c>
      <c r="W203" s="2">
        <v>0.03</v>
      </c>
      <c r="X203" s="11">
        <v>1775</v>
      </c>
      <c r="Y203" s="2" t="s">
        <v>342</v>
      </c>
      <c r="Z203" s="2" t="s">
        <v>335</v>
      </c>
      <c r="AA203" s="2" t="s">
        <v>41</v>
      </c>
      <c r="AB203" s="2" t="s">
        <v>42</v>
      </c>
      <c r="AC203" s="2" t="s">
        <v>43</v>
      </c>
      <c r="AD203" s="2"/>
      <c r="AE203" s="4"/>
    </row>
    <row r="204" spans="1:31" hidden="1" x14ac:dyDescent="0.25">
      <c r="A204" s="2">
        <v>2014</v>
      </c>
      <c r="B204" s="2">
        <v>493</v>
      </c>
      <c r="C204" s="2" t="s">
        <v>2098</v>
      </c>
      <c r="D204" s="2" t="s">
        <v>2099</v>
      </c>
      <c r="E204" s="2" t="s">
        <v>2100</v>
      </c>
      <c r="F204" s="2" t="s">
        <v>1610</v>
      </c>
      <c r="G204" s="2" t="s">
        <v>1968</v>
      </c>
      <c r="H204" s="2"/>
      <c r="I204" s="2" t="s">
        <v>393</v>
      </c>
      <c r="J204" s="2" t="s">
        <v>203</v>
      </c>
      <c r="K204" s="2" t="s">
        <v>2149</v>
      </c>
      <c r="L204" s="2" t="s">
        <v>4636</v>
      </c>
      <c r="M204" s="3">
        <v>41990</v>
      </c>
      <c r="N204" s="2" t="s">
        <v>2102</v>
      </c>
      <c r="O204" s="2" t="s">
        <v>1613</v>
      </c>
      <c r="P204" s="2" t="s">
        <v>1999</v>
      </c>
      <c r="Q204" s="2" t="s">
        <v>2339</v>
      </c>
      <c r="R204" s="2" t="s">
        <v>2340</v>
      </c>
      <c r="S204" s="2" t="s">
        <v>2362</v>
      </c>
      <c r="T204" s="2" t="s">
        <v>4642</v>
      </c>
      <c r="U204" s="2">
        <v>0.03</v>
      </c>
      <c r="V204" s="2">
        <v>1651</v>
      </c>
      <c r="W204" s="2">
        <v>0.03</v>
      </c>
      <c r="X204" s="11">
        <v>1775</v>
      </c>
      <c r="Y204" s="2" t="s">
        <v>342</v>
      </c>
      <c r="Z204" s="2" t="s">
        <v>335</v>
      </c>
      <c r="AA204" s="2" t="s">
        <v>41</v>
      </c>
      <c r="AB204" s="2" t="s">
        <v>42</v>
      </c>
      <c r="AC204" s="2" t="s">
        <v>43</v>
      </c>
      <c r="AD204" s="2"/>
      <c r="AE204" s="4"/>
    </row>
    <row r="205" spans="1:31" hidden="1" x14ac:dyDescent="0.25">
      <c r="A205" s="2">
        <v>2014</v>
      </c>
      <c r="B205" s="2">
        <v>506</v>
      </c>
      <c r="C205" s="2" t="s">
        <v>2098</v>
      </c>
      <c r="D205" s="2" t="s">
        <v>2099</v>
      </c>
      <c r="E205" s="2" t="s">
        <v>2100</v>
      </c>
      <c r="F205" s="2" t="s">
        <v>1610</v>
      </c>
      <c r="G205" s="2" t="s">
        <v>1968</v>
      </c>
      <c r="H205" s="2"/>
      <c r="I205" s="2" t="s">
        <v>393</v>
      </c>
      <c r="J205" s="2" t="s">
        <v>293</v>
      </c>
      <c r="K205" s="2" t="s">
        <v>2229</v>
      </c>
      <c r="L205" s="2" t="s">
        <v>4636</v>
      </c>
      <c r="M205" s="3">
        <v>41990</v>
      </c>
      <c r="N205" s="2" t="s">
        <v>2102</v>
      </c>
      <c r="O205" s="2" t="s">
        <v>1613</v>
      </c>
      <c r="P205" s="2" t="s">
        <v>1999</v>
      </c>
      <c r="Q205" s="2" t="s">
        <v>2339</v>
      </c>
      <c r="R205" s="2" t="s">
        <v>2378</v>
      </c>
      <c r="S205" s="2" t="s">
        <v>2362</v>
      </c>
      <c r="T205" s="2" t="s">
        <v>4642</v>
      </c>
      <c r="U205" s="2">
        <v>0.03</v>
      </c>
      <c r="V205" s="2">
        <v>1687</v>
      </c>
      <c r="W205" s="2">
        <v>0.03</v>
      </c>
      <c r="X205" s="11">
        <v>1775</v>
      </c>
      <c r="Y205" s="2" t="s">
        <v>342</v>
      </c>
      <c r="Z205" s="2" t="s">
        <v>335</v>
      </c>
      <c r="AA205" s="2" t="s">
        <v>41</v>
      </c>
      <c r="AB205" s="2" t="s">
        <v>42</v>
      </c>
      <c r="AC205" s="2" t="s">
        <v>43</v>
      </c>
      <c r="AD205" s="2"/>
      <c r="AE205" s="4"/>
    </row>
    <row r="206" spans="1:31" hidden="1" x14ac:dyDescent="0.25">
      <c r="A206" s="2">
        <v>2014</v>
      </c>
      <c r="B206" s="2">
        <v>431</v>
      </c>
      <c r="C206" s="2" t="s">
        <v>2098</v>
      </c>
      <c r="D206" s="2" t="s">
        <v>2099</v>
      </c>
      <c r="E206" s="2" t="s">
        <v>2100</v>
      </c>
      <c r="F206" s="2" t="s">
        <v>1610</v>
      </c>
      <c r="G206" s="2" t="s">
        <v>1968</v>
      </c>
      <c r="H206" s="2"/>
      <c r="I206" s="2" t="s">
        <v>393</v>
      </c>
      <c r="J206" s="2" t="s">
        <v>111</v>
      </c>
      <c r="K206" s="2" t="s">
        <v>2134</v>
      </c>
      <c r="L206" s="2" t="s">
        <v>4636</v>
      </c>
      <c r="M206" s="3">
        <v>41988</v>
      </c>
      <c r="N206" s="2" t="s">
        <v>2102</v>
      </c>
      <c r="O206" s="2" t="s">
        <v>1613</v>
      </c>
      <c r="P206" s="2" t="s">
        <v>1999</v>
      </c>
      <c r="Q206" s="2" t="s">
        <v>2339</v>
      </c>
      <c r="R206" s="2" t="s">
        <v>1987</v>
      </c>
      <c r="S206" s="2" t="s">
        <v>2359</v>
      </c>
      <c r="T206" s="2" t="s">
        <v>4642</v>
      </c>
      <c r="U206" s="2">
        <v>0.03</v>
      </c>
      <c r="V206" s="2">
        <v>1598</v>
      </c>
      <c r="W206" s="2">
        <v>0.03</v>
      </c>
      <c r="X206" s="11">
        <v>1775</v>
      </c>
      <c r="Y206" s="2" t="s">
        <v>342</v>
      </c>
      <c r="Z206" s="2" t="s">
        <v>335</v>
      </c>
      <c r="AA206" s="2" t="s">
        <v>41</v>
      </c>
      <c r="AB206" s="2" t="s">
        <v>42</v>
      </c>
      <c r="AC206" s="2" t="s">
        <v>43</v>
      </c>
      <c r="AD206" s="2"/>
      <c r="AE206" s="4"/>
    </row>
    <row r="207" spans="1:31" hidden="1" x14ac:dyDescent="0.25">
      <c r="A207" s="2">
        <v>2014</v>
      </c>
      <c r="B207" s="2">
        <v>460</v>
      </c>
      <c r="C207" s="2" t="s">
        <v>2098</v>
      </c>
      <c r="D207" s="2" t="s">
        <v>2099</v>
      </c>
      <c r="E207" s="2" t="s">
        <v>2100</v>
      </c>
      <c r="F207" s="2" t="s">
        <v>1610</v>
      </c>
      <c r="G207" s="2" t="s">
        <v>1968</v>
      </c>
      <c r="H207" s="2"/>
      <c r="I207" s="2" t="s">
        <v>393</v>
      </c>
      <c r="J207" s="2" t="s">
        <v>111</v>
      </c>
      <c r="K207" s="2" t="s">
        <v>2134</v>
      </c>
      <c r="L207" s="2" t="s">
        <v>4636</v>
      </c>
      <c r="M207" s="3">
        <v>41989</v>
      </c>
      <c r="N207" s="2" t="s">
        <v>2102</v>
      </c>
      <c r="O207" s="2" t="s">
        <v>1613</v>
      </c>
      <c r="P207" s="2" t="s">
        <v>1999</v>
      </c>
      <c r="Q207" s="2" t="s">
        <v>2339</v>
      </c>
      <c r="R207" s="2" t="s">
        <v>1987</v>
      </c>
      <c r="S207" s="2" t="s">
        <v>2359</v>
      </c>
      <c r="T207" s="2" t="s">
        <v>4642</v>
      </c>
      <c r="U207" s="2">
        <v>0.03</v>
      </c>
      <c r="V207" s="2">
        <v>1598</v>
      </c>
      <c r="W207" s="2">
        <v>0.03</v>
      </c>
      <c r="X207" s="11">
        <v>1775</v>
      </c>
      <c r="Y207" s="2" t="s">
        <v>342</v>
      </c>
      <c r="Z207" s="2" t="s">
        <v>335</v>
      </c>
      <c r="AA207" s="2" t="s">
        <v>41</v>
      </c>
      <c r="AB207" s="2" t="s">
        <v>42</v>
      </c>
      <c r="AC207" s="2" t="s">
        <v>43</v>
      </c>
      <c r="AD207" s="2"/>
      <c r="AE207" s="4"/>
    </row>
    <row r="208" spans="1:31" hidden="1" x14ac:dyDescent="0.25">
      <c r="A208" s="2">
        <v>2014</v>
      </c>
      <c r="B208" s="2">
        <v>490</v>
      </c>
      <c r="C208" s="2" t="s">
        <v>2098</v>
      </c>
      <c r="D208" s="2" t="s">
        <v>2099</v>
      </c>
      <c r="E208" s="2" t="s">
        <v>2100</v>
      </c>
      <c r="F208" s="2" t="s">
        <v>1610</v>
      </c>
      <c r="G208" s="2" t="s">
        <v>1968</v>
      </c>
      <c r="H208" s="2"/>
      <c r="I208" s="2" t="s">
        <v>393</v>
      </c>
      <c r="J208" s="2" t="s">
        <v>111</v>
      </c>
      <c r="K208" s="2" t="s">
        <v>2134</v>
      </c>
      <c r="L208" s="2" t="s">
        <v>4636</v>
      </c>
      <c r="M208" s="3">
        <v>41990</v>
      </c>
      <c r="N208" s="2" t="s">
        <v>2102</v>
      </c>
      <c r="O208" s="2" t="s">
        <v>1613</v>
      </c>
      <c r="P208" s="2" t="s">
        <v>1999</v>
      </c>
      <c r="Q208" s="2" t="s">
        <v>2339</v>
      </c>
      <c r="R208" s="2" t="s">
        <v>1987</v>
      </c>
      <c r="S208" s="2" t="s">
        <v>2359</v>
      </c>
      <c r="T208" s="2" t="s">
        <v>4642</v>
      </c>
      <c r="U208" s="2">
        <v>0.03</v>
      </c>
      <c r="V208" s="2">
        <v>1598</v>
      </c>
      <c r="W208" s="2">
        <v>0.03</v>
      </c>
      <c r="X208" s="11">
        <v>1775</v>
      </c>
      <c r="Y208" s="2" t="s">
        <v>342</v>
      </c>
      <c r="Z208" s="2" t="s">
        <v>335</v>
      </c>
      <c r="AA208" s="2" t="s">
        <v>41</v>
      </c>
      <c r="AB208" s="2" t="s">
        <v>42</v>
      </c>
      <c r="AC208" s="2" t="s">
        <v>43</v>
      </c>
      <c r="AD208" s="2"/>
      <c r="AE208" s="4"/>
    </row>
    <row r="209" spans="1:31" hidden="1" x14ac:dyDescent="0.25">
      <c r="A209" s="2">
        <v>2015</v>
      </c>
      <c r="B209" s="2">
        <v>224</v>
      </c>
      <c r="C209" s="2" t="s">
        <v>1641</v>
      </c>
      <c r="D209" s="2" t="s">
        <v>1642</v>
      </c>
      <c r="E209" s="2" t="s">
        <v>1643</v>
      </c>
      <c r="F209" s="2" t="s">
        <v>868</v>
      </c>
      <c r="G209" s="2" t="s">
        <v>869</v>
      </c>
      <c r="H209" s="2"/>
      <c r="I209" s="2" t="s">
        <v>393</v>
      </c>
      <c r="J209" s="2" t="s">
        <v>203</v>
      </c>
      <c r="K209" s="2" t="s">
        <v>1694</v>
      </c>
      <c r="L209" s="2" t="s">
        <v>4636</v>
      </c>
      <c r="M209" s="3">
        <v>42024</v>
      </c>
      <c r="N209" s="2" t="s">
        <v>1645</v>
      </c>
      <c r="O209" s="2" t="s">
        <v>1231</v>
      </c>
      <c r="P209" s="2" t="s">
        <v>1664</v>
      </c>
      <c r="Q209" s="2" t="s">
        <v>3382</v>
      </c>
      <c r="R209" s="2" t="s">
        <v>3362</v>
      </c>
      <c r="S209" s="2" t="s">
        <v>3383</v>
      </c>
      <c r="T209" s="2" t="s">
        <v>4642</v>
      </c>
      <c r="U209" s="2">
        <v>0.03</v>
      </c>
      <c r="V209" s="2">
        <v>1686</v>
      </c>
      <c r="W209" s="2">
        <v>0.03</v>
      </c>
      <c r="X209" s="11">
        <v>1775</v>
      </c>
      <c r="Y209" s="2" t="s">
        <v>342</v>
      </c>
      <c r="Z209" s="2" t="s">
        <v>335</v>
      </c>
      <c r="AA209" s="2" t="s">
        <v>3332</v>
      </c>
      <c r="AB209" s="2" t="s">
        <v>42</v>
      </c>
      <c r="AC209" s="2" t="s">
        <v>43</v>
      </c>
      <c r="AD209" s="2" t="s">
        <v>3339</v>
      </c>
      <c r="AE209" s="4"/>
    </row>
    <row r="210" spans="1:31" hidden="1" x14ac:dyDescent="0.25">
      <c r="A210" s="2">
        <v>2015</v>
      </c>
      <c r="B210" s="2">
        <v>250</v>
      </c>
      <c r="C210" s="2" t="s">
        <v>1641</v>
      </c>
      <c r="D210" s="2" t="s">
        <v>1642</v>
      </c>
      <c r="E210" s="2" t="s">
        <v>1643</v>
      </c>
      <c r="F210" s="2" t="s">
        <v>868</v>
      </c>
      <c r="G210" s="2" t="s">
        <v>869</v>
      </c>
      <c r="H210" s="2"/>
      <c r="I210" s="2" t="s">
        <v>393</v>
      </c>
      <c r="J210" s="2" t="s">
        <v>203</v>
      </c>
      <c r="K210" s="2" t="s">
        <v>1694</v>
      </c>
      <c r="L210" s="2" t="s">
        <v>4636</v>
      </c>
      <c r="M210" s="3">
        <v>42025</v>
      </c>
      <c r="N210" s="2" t="s">
        <v>1645</v>
      </c>
      <c r="O210" s="2" t="s">
        <v>1231</v>
      </c>
      <c r="P210" s="2" t="s">
        <v>1664</v>
      </c>
      <c r="Q210" s="2" t="s">
        <v>3382</v>
      </c>
      <c r="R210" s="2" t="s">
        <v>3362</v>
      </c>
      <c r="S210" s="2" t="s">
        <v>3383</v>
      </c>
      <c r="T210" s="2" t="s">
        <v>4642</v>
      </c>
      <c r="U210" s="2">
        <v>0.03</v>
      </c>
      <c r="V210" s="2">
        <v>1686</v>
      </c>
      <c r="W210" s="2">
        <v>0.03</v>
      </c>
      <c r="X210" s="11">
        <v>1775</v>
      </c>
      <c r="Y210" s="2" t="s">
        <v>342</v>
      </c>
      <c r="Z210" s="2" t="s">
        <v>335</v>
      </c>
      <c r="AA210" s="2" t="s">
        <v>3332</v>
      </c>
      <c r="AB210" s="2" t="s">
        <v>42</v>
      </c>
      <c r="AC210" s="2" t="s">
        <v>43</v>
      </c>
      <c r="AD210" s="2" t="s">
        <v>3339</v>
      </c>
      <c r="AE210" s="4"/>
    </row>
    <row r="211" spans="1:31" hidden="1" x14ac:dyDescent="0.25">
      <c r="A211" s="2">
        <v>2015</v>
      </c>
      <c r="B211" s="2">
        <v>280</v>
      </c>
      <c r="C211" s="2" t="s">
        <v>1641</v>
      </c>
      <c r="D211" s="2" t="s">
        <v>1642</v>
      </c>
      <c r="E211" s="2" t="s">
        <v>1643</v>
      </c>
      <c r="F211" s="2" t="s">
        <v>868</v>
      </c>
      <c r="G211" s="2" t="s">
        <v>869</v>
      </c>
      <c r="H211" s="2"/>
      <c r="I211" s="2" t="s">
        <v>393</v>
      </c>
      <c r="J211" s="2" t="s">
        <v>203</v>
      </c>
      <c r="K211" s="2" t="s">
        <v>1694</v>
      </c>
      <c r="L211" s="2" t="s">
        <v>4636</v>
      </c>
      <c r="M211" s="3">
        <v>42026</v>
      </c>
      <c r="N211" s="2" t="s">
        <v>1645</v>
      </c>
      <c r="O211" s="2" t="s">
        <v>1231</v>
      </c>
      <c r="P211" s="2" t="s">
        <v>1664</v>
      </c>
      <c r="Q211" s="2" t="s">
        <v>3382</v>
      </c>
      <c r="R211" s="2" t="s">
        <v>3362</v>
      </c>
      <c r="S211" s="2" t="s">
        <v>3383</v>
      </c>
      <c r="T211" s="2" t="s">
        <v>4642</v>
      </c>
      <c r="U211" s="2">
        <v>0.03</v>
      </c>
      <c r="V211" s="2">
        <v>1686</v>
      </c>
      <c r="W211" s="2">
        <v>0.03</v>
      </c>
      <c r="X211" s="11">
        <v>1775</v>
      </c>
      <c r="Y211" s="2" t="s">
        <v>342</v>
      </c>
      <c r="Z211" s="2" t="s">
        <v>335</v>
      </c>
      <c r="AA211" s="2" t="s">
        <v>3332</v>
      </c>
      <c r="AB211" s="2" t="s">
        <v>42</v>
      </c>
      <c r="AC211" s="2" t="s">
        <v>43</v>
      </c>
      <c r="AD211" s="2" t="s">
        <v>3339</v>
      </c>
      <c r="AE211" s="4"/>
    </row>
    <row r="212" spans="1:31" hidden="1" x14ac:dyDescent="0.25">
      <c r="A212" s="2">
        <v>2016</v>
      </c>
      <c r="B212" s="2">
        <v>465</v>
      </c>
      <c r="C212" s="2" t="s">
        <v>1641</v>
      </c>
      <c r="D212" s="2" t="s">
        <v>1642</v>
      </c>
      <c r="E212" s="2" t="s">
        <v>1643</v>
      </c>
      <c r="F212" s="2" t="s">
        <v>868</v>
      </c>
      <c r="G212" s="2" t="s">
        <v>869</v>
      </c>
      <c r="H212" s="2"/>
      <c r="I212" s="2" t="s">
        <v>393</v>
      </c>
      <c r="J212" s="2" t="s">
        <v>347</v>
      </c>
      <c r="K212" s="2" t="s">
        <v>1681</v>
      </c>
      <c r="L212" s="2" t="s">
        <v>4636</v>
      </c>
      <c r="M212" s="3">
        <v>42376</v>
      </c>
      <c r="N212" s="2" t="s">
        <v>1645</v>
      </c>
      <c r="O212" s="2" t="s">
        <v>1231</v>
      </c>
      <c r="P212" s="2" t="s">
        <v>1664</v>
      </c>
      <c r="Q212" s="2" t="s">
        <v>3340</v>
      </c>
      <c r="R212" s="2" t="s">
        <v>3872</v>
      </c>
      <c r="S212" s="2" t="s">
        <v>3383</v>
      </c>
      <c r="T212" s="2" t="s">
        <v>4642</v>
      </c>
      <c r="U212" s="2">
        <v>0.03</v>
      </c>
      <c r="V212" s="2">
        <v>1657</v>
      </c>
      <c r="W212" s="2">
        <v>0.03</v>
      </c>
      <c r="X212" s="11">
        <v>1775</v>
      </c>
      <c r="Y212" s="2" t="s">
        <v>342</v>
      </c>
      <c r="Z212" s="2" t="s">
        <v>335</v>
      </c>
      <c r="AA212" s="2" t="s">
        <v>3332</v>
      </c>
      <c r="AB212" s="2" t="s">
        <v>43</v>
      </c>
      <c r="AC212" s="2" t="s">
        <v>42</v>
      </c>
      <c r="AD212" s="2"/>
      <c r="AE212" s="4"/>
    </row>
    <row r="213" spans="1:31" hidden="1" x14ac:dyDescent="0.25">
      <c r="A213" s="2">
        <v>2015</v>
      </c>
      <c r="B213" s="2">
        <v>241</v>
      </c>
      <c r="C213" s="2" t="s">
        <v>1641</v>
      </c>
      <c r="D213" s="2" t="s">
        <v>1642</v>
      </c>
      <c r="E213" s="2" t="s">
        <v>1643</v>
      </c>
      <c r="F213" s="2" t="s">
        <v>868</v>
      </c>
      <c r="G213" s="2" t="s">
        <v>869</v>
      </c>
      <c r="H213" s="2"/>
      <c r="I213" s="2" t="s">
        <v>393</v>
      </c>
      <c r="J213" s="2" t="s">
        <v>347</v>
      </c>
      <c r="K213" s="2" t="s">
        <v>1681</v>
      </c>
      <c r="L213" s="2" t="s">
        <v>4636</v>
      </c>
      <c r="M213" s="3">
        <v>42024</v>
      </c>
      <c r="N213" s="2" t="s">
        <v>1645</v>
      </c>
      <c r="O213" s="2" t="s">
        <v>1231</v>
      </c>
      <c r="P213" s="2" t="s">
        <v>1664</v>
      </c>
      <c r="Q213" s="2" t="s">
        <v>3340</v>
      </c>
      <c r="R213" s="2" t="s">
        <v>3412</v>
      </c>
      <c r="S213" s="2" t="s">
        <v>3414</v>
      </c>
      <c r="T213" s="2" t="s">
        <v>4642</v>
      </c>
      <c r="U213" s="2">
        <v>0.03</v>
      </c>
      <c r="V213" s="2">
        <v>1639</v>
      </c>
      <c r="W213" s="2">
        <v>0.03</v>
      </c>
      <c r="X213" s="11">
        <v>1775</v>
      </c>
      <c r="Y213" s="2" t="s">
        <v>342</v>
      </c>
      <c r="Z213" s="2" t="s">
        <v>335</v>
      </c>
      <c r="AA213" s="2" t="s">
        <v>3332</v>
      </c>
      <c r="AB213" s="2" t="s">
        <v>42</v>
      </c>
      <c r="AC213" s="2" t="s">
        <v>43</v>
      </c>
      <c r="AD213" s="2" t="s">
        <v>3339</v>
      </c>
      <c r="AE213" s="4"/>
    </row>
    <row r="214" spans="1:31" hidden="1" x14ac:dyDescent="0.25">
      <c r="A214" s="2">
        <v>2015</v>
      </c>
      <c r="B214" s="2">
        <v>243</v>
      </c>
      <c r="C214" s="2" t="s">
        <v>1641</v>
      </c>
      <c r="D214" s="2" t="s">
        <v>1642</v>
      </c>
      <c r="E214" s="2" t="s">
        <v>1643</v>
      </c>
      <c r="F214" s="2" t="s">
        <v>868</v>
      </c>
      <c r="G214" s="2" t="s">
        <v>869</v>
      </c>
      <c r="H214" s="2"/>
      <c r="I214" s="2" t="s">
        <v>393</v>
      </c>
      <c r="J214" s="2" t="s">
        <v>411</v>
      </c>
      <c r="K214" s="2" t="s">
        <v>1687</v>
      </c>
      <c r="L214" s="2" t="s">
        <v>4636</v>
      </c>
      <c r="M214" s="3">
        <v>42024</v>
      </c>
      <c r="N214" s="2" t="s">
        <v>1645</v>
      </c>
      <c r="O214" s="2" t="s">
        <v>1231</v>
      </c>
      <c r="P214" s="2" t="s">
        <v>1664</v>
      </c>
      <c r="Q214" s="2" t="s">
        <v>3340</v>
      </c>
      <c r="R214" s="2" t="s">
        <v>3350</v>
      </c>
      <c r="S214" s="2" t="s">
        <v>3414</v>
      </c>
      <c r="T214" s="2" t="s">
        <v>4642</v>
      </c>
      <c r="U214" s="2">
        <v>0.03</v>
      </c>
      <c r="V214" s="2">
        <v>1656</v>
      </c>
      <c r="W214" s="2">
        <v>0.03</v>
      </c>
      <c r="X214" s="11">
        <v>1775</v>
      </c>
      <c r="Y214" s="2" t="s">
        <v>342</v>
      </c>
      <c r="Z214" s="2" t="s">
        <v>335</v>
      </c>
      <c r="AA214" s="2" t="s">
        <v>3332</v>
      </c>
      <c r="AB214" s="2" t="s">
        <v>42</v>
      </c>
      <c r="AC214" s="2" t="s">
        <v>43</v>
      </c>
      <c r="AD214" s="2" t="s">
        <v>3339</v>
      </c>
      <c r="AE214" s="4"/>
    </row>
    <row r="215" spans="1:31" hidden="1" x14ac:dyDescent="0.25">
      <c r="A215" s="2">
        <v>2015</v>
      </c>
      <c r="B215" s="2">
        <v>269</v>
      </c>
      <c r="C215" s="2" t="s">
        <v>1641</v>
      </c>
      <c r="D215" s="2" t="s">
        <v>1642</v>
      </c>
      <c r="E215" s="2" t="s">
        <v>1643</v>
      </c>
      <c r="F215" s="2" t="s">
        <v>868</v>
      </c>
      <c r="G215" s="2" t="s">
        <v>869</v>
      </c>
      <c r="H215" s="2"/>
      <c r="I215" s="2" t="s">
        <v>393</v>
      </c>
      <c r="J215" s="2" t="s">
        <v>347</v>
      </c>
      <c r="K215" s="2" t="s">
        <v>1681</v>
      </c>
      <c r="L215" s="2" t="s">
        <v>4636</v>
      </c>
      <c r="M215" s="3">
        <v>42025</v>
      </c>
      <c r="N215" s="2" t="s">
        <v>1645</v>
      </c>
      <c r="O215" s="2" t="s">
        <v>1231</v>
      </c>
      <c r="P215" s="2" t="s">
        <v>1664</v>
      </c>
      <c r="Q215" s="2" t="s">
        <v>3340</v>
      </c>
      <c r="R215" s="2" t="s">
        <v>3412</v>
      </c>
      <c r="S215" s="2" t="s">
        <v>3414</v>
      </c>
      <c r="T215" s="2" t="s">
        <v>4642</v>
      </c>
      <c r="U215" s="2">
        <v>0.03</v>
      </c>
      <c r="V215" s="2">
        <v>1639</v>
      </c>
      <c r="W215" s="2">
        <v>0.03</v>
      </c>
      <c r="X215" s="11">
        <v>1775</v>
      </c>
      <c r="Y215" s="2" t="s">
        <v>342</v>
      </c>
      <c r="Z215" s="2" t="s">
        <v>335</v>
      </c>
      <c r="AA215" s="2" t="s">
        <v>3332</v>
      </c>
      <c r="AB215" s="2" t="s">
        <v>42</v>
      </c>
      <c r="AC215" s="2" t="s">
        <v>43</v>
      </c>
      <c r="AD215" s="2" t="s">
        <v>3339</v>
      </c>
      <c r="AE215" s="4"/>
    </row>
    <row r="216" spans="1:31" hidden="1" x14ac:dyDescent="0.25">
      <c r="A216" s="2">
        <v>2015</v>
      </c>
      <c r="B216" s="2">
        <v>272</v>
      </c>
      <c r="C216" s="2" t="s">
        <v>1641</v>
      </c>
      <c r="D216" s="2" t="s">
        <v>1642</v>
      </c>
      <c r="E216" s="2" t="s">
        <v>1643</v>
      </c>
      <c r="F216" s="2" t="s">
        <v>868</v>
      </c>
      <c r="G216" s="2" t="s">
        <v>869</v>
      </c>
      <c r="H216" s="2"/>
      <c r="I216" s="2" t="s">
        <v>393</v>
      </c>
      <c r="J216" s="2" t="s">
        <v>411</v>
      </c>
      <c r="K216" s="2" t="s">
        <v>1687</v>
      </c>
      <c r="L216" s="2" t="s">
        <v>4636</v>
      </c>
      <c r="M216" s="3">
        <v>42025</v>
      </c>
      <c r="N216" s="2" t="s">
        <v>1645</v>
      </c>
      <c r="O216" s="2" t="s">
        <v>1231</v>
      </c>
      <c r="P216" s="2" t="s">
        <v>1664</v>
      </c>
      <c r="Q216" s="2" t="s">
        <v>3340</v>
      </c>
      <c r="R216" s="2" t="s">
        <v>3350</v>
      </c>
      <c r="S216" s="2" t="s">
        <v>3414</v>
      </c>
      <c r="T216" s="2" t="s">
        <v>4642</v>
      </c>
      <c r="U216" s="2">
        <v>0.03</v>
      </c>
      <c r="V216" s="2">
        <v>1656</v>
      </c>
      <c r="W216" s="2">
        <v>0.03</v>
      </c>
      <c r="X216" s="11">
        <v>1775</v>
      </c>
      <c r="Y216" s="2" t="s">
        <v>342</v>
      </c>
      <c r="Z216" s="2" t="s">
        <v>335</v>
      </c>
      <c r="AA216" s="2" t="s">
        <v>3332</v>
      </c>
      <c r="AB216" s="2" t="s">
        <v>42</v>
      </c>
      <c r="AC216" s="2" t="s">
        <v>43</v>
      </c>
      <c r="AD216" s="2" t="s">
        <v>3339</v>
      </c>
      <c r="AE216" s="4"/>
    </row>
    <row r="217" spans="1:31" hidden="1" x14ac:dyDescent="0.25">
      <c r="A217" s="2">
        <v>2015</v>
      </c>
      <c r="B217" s="2">
        <v>301</v>
      </c>
      <c r="C217" s="2" t="s">
        <v>1641</v>
      </c>
      <c r="D217" s="2" t="s">
        <v>1642</v>
      </c>
      <c r="E217" s="2" t="s">
        <v>1643</v>
      </c>
      <c r="F217" s="2" t="s">
        <v>868</v>
      </c>
      <c r="G217" s="2" t="s">
        <v>869</v>
      </c>
      <c r="H217" s="2"/>
      <c r="I217" s="2" t="s">
        <v>393</v>
      </c>
      <c r="J217" s="2" t="s">
        <v>347</v>
      </c>
      <c r="K217" s="2" t="s">
        <v>1681</v>
      </c>
      <c r="L217" s="2" t="s">
        <v>4636</v>
      </c>
      <c r="M217" s="3">
        <v>42026</v>
      </c>
      <c r="N217" s="2" t="s">
        <v>1645</v>
      </c>
      <c r="O217" s="2" t="s">
        <v>1231</v>
      </c>
      <c r="P217" s="2" t="s">
        <v>1664</v>
      </c>
      <c r="Q217" s="2" t="s">
        <v>3340</v>
      </c>
      <c r="R217" s="2" t="s">
        <v>3412</v>
      </c>
      <c r="S217" s="2" t="s">
        <v>3414</v>
      </c>
      <c r="T217" s="2" t="s">
        <v>4642</v>
      </c>
      <c r="U217" s="2">
        <v>0.03</v>
      </c>
      <c r="V217" s="2">
        <v>1639</v>
      </c>
      <c r="W217" s="2">
        <v>0.03</v>
      </c>
      <c r="X217" s="11">
        <v>1775</v>
      </c>
      <c r="Y217" s="2" t="s">
        <v>342</v>
      </c>
      <c r="Z217" s="2" t="s">
        <v>335</v>
      </c>
      <c r="AA217" s="2" t="s">
        <v>3332</v>
      </c>
      <c r="AB217" s="2" t="s">
        <v>42</v>
      </c>
      <c r="AC217" s="2" t="s">
        <v>43</v>
      </c>
      <c r="AD217" s="2" t="s">
        <v>3339</v>
      </c>
      <c r="AE217" s="4"/>
    </row>
    <row r="218" spans="1:31" hidden="1" x14ac:dyDescent="0.25">
      <c r="A218" s="2">
        <v>2015</v>
      </c>
      <c r="B218" s="2">
        <v>302</v>
      </c>
      <c r="C218" s="2" t="s">
        <v>1641</v>
      </c>
      <c r="D218" s="2" t="s">
        <v>1642</v>
      </c>
      <c r="E218" s="2" t="s">
        <v>1643</v>
      </c>
      <c r="F218" s="2" t="s">
        <v>868</v>
      </c>
      <c r="G218" s="2" t="s">
        <v>869</v>
      </c>
      <c r="H218" s="2"/>
      <c r="I218" s="2" t="s">
        <v>393</v>
      </c>
      <c r="J218" s="2" t="s">
        <v>411</v>
      </c>
      <c r="K218" s="2" t="s">
        <v>1687</v>
      </c>
      <c r="L218" s="2" t="s">
        <v>4636</v>
      </c>
      <c r="M218" s="3">
        <v>42026</v>
      </c>
      <c r="N218" s="2" t="s">
        <v>1645</v>
      </c>
      <c r="O218" s="2" t="s">
        <v>1231</v>
      </c>
      <c r="P218" s="2" t="s">
        <v>1664</v>
      </c>
      <c r="Q218" s="2" t="s">
        <v>3340</v>
      </c>
      <c r="R218" s="2" t="s">
        <v>3350</v>
      </c>
      <c r="S218" s="2" t="s">
        <v>3414</v>
      </c>
      <c r="T218" s="2" t="s">
        <v>4642</v>
      </c>
      <c r="U218" s="2">
        <v>0.03</v>
      </c>
      <c r="V218" s="2">
        <v>1656</v>
      </c>
      <c r="W218" s="2">
        <v>0.03</v>
      </c>
      <c r="X218" s="11">
        <v>1775</v>
      </c>
      <c r="Y218" s="2" t="s">
        <v>342</v>
      </c>
      <c r="Z218" s="2" t="s">
        <v>335</v>
      </c>
      <c r="AA218" s="2" t="s">
        <v>3332</v>
      </c>
      <c r="AB218" s="2" t="s">
        <v>42</v>
      </c>
      <c r="AC218" s="2" t="s">
        <v>43</v>
      </c>
      <c r="AD218" s="2" t="s">
        <v>3339</v>
      </c>
      <c r="AE218" s="4"/>
    </row>
    <row r="219" spans="1:31" hidden="1" x14ac:dyDescent="0.25">
      <c r="A219" s="2">
        <v>2016</v>
      </c>
      <c r="B219" s="2">
        <v>462</v>
      </c>
      <c r="C219" s="2" t="s">
        <v>1641</v>
      </c>
      <c r="D219" s="2" t="s">
        <v>1642</v>
      </c>
      <c r="E219" s="2" t="s">
        <v>1643</v>
      </c>
      <c r="F219" s="2" t="s">
        <v>868</v>
      </c>
      <c r="G219" s="2" t="s">
        <v>869</v>
      </c>
      <c r="H219" s="2"/>
      <c r="I219" s="2" t="s">
        <v>393</v>
      </c>
      <c r="J219" s="2" t="s">
        <v>293</v>
      </c>
      <c r="K219" s="2" t="s">
        <v>1674</v>
      </c>
      <c r="L219" s="2" t="s">
        <v>4636</v>
      </c>
      <c r="M219" s="3">
        <v>42376</v>
      </c>
      <c r="N219" s="2" t="s">
        <v>1645</v>
      </c>
      <c r="O219" s="2" t="s">
        <v>1231</v>
      </c>
      <c r="P219" s="2" t="s">
        <v>1664</v>
      </c>
      <c r="Q219" s="2" t="s">
        <v>3340</v>
      </c>
      <c r="R219" s="2" t="s">
        <v>3870</v>
      </c>
      <c r="S219" s="2" t="s">
        <v>3414</v>
      </c>
      <c r="T219" s="2" t="s">
        <v>4642</v>
      </c>
      <c r="U219" s="2">
        <v>0.03</v>
      </c>
      <c r="V219" s="2">
        <v>1710</v>
      </c>
      <c r="W219" s="2">
        <v>0.03</v>
      </c>
      <c r="X219" s="11">
        <v>1775</v>
      </c>
      <c r="Y219" s="2" t="s">
        <v>342</v>
      </c>
      <c r="Z219" s="2" t="s">
        <v>335</v>
      </c>
      <c r="AA219" s="2" t="s">
        <v>3332</v>
      </c>
      <c r="AB219" s="2" t="s">
        <v>43</v>
      </c>
      <c r="AC219" s="2" t="s">
        <v>42</v>
      </c>
      <c r="AD219" s="2"/>
      <c r="AE219" s="4"/>
    </row>
    <row r="220" spans="1:31" hidden="1" x14ac:dyDescent="0.25">
      <c r="A220" s="2">
        <v>2016</v>
      </c>
      <c r="B220" s="2">
        <v>463</v>
      </c>
      <c r="C220" s="2" t="s">
        <v>1641</v>
      </c>
      <c r="D220" s="2" t="s">
        <v>1642</v>
      </c>
      <c r="E220" s="2" t="s">
        <v>1643</v>
      </c>
      <c r="F220" s="2" t="s">
        <v>868</v>
      </c>
      <c r="G220" s="2" t="s">
        <v>869</v>
      </c>
      <c r="H220" s="2"/>
      <c r="I220" s="2" t="s">
        <v>393</v>
      </c>
      <c r="J220" s="2" t="s">
        <v>340</v>
      </c>
      <c r="K220" s="2" t="s">
        <v>1644</v>
      </c>
      <c r="L220" s="2" t="s">
        <v>4636</v>
      </c>
      <c r="M220" s="3">
        <v>42376</v>
      </c>
      <c r="N220" s="2" t="s">
        <v>1645</v>
      </c>
      <c r="O220" s="2" t="s">
        <v>1231</v>
      </c>
      <c r="P220" s="2" t="s">
        <v>1664</v>
      </c>
      <c r="Q220" s="2" t="s">
        <v>3340</v>
      </c>
      <c r="R220" s="2" t="s">
        <v>3350</v>
      </c>
      <c r="S220" s="2" t="s">
        <v>3414</v>
      </c>
      <c r="T220" s="2" t="s">
        <v>4642</v>
      </c>
      <c r="U220" s="2">
        <v>0.03</v>
      </c>
      <c r="V220" s="2">
        <v>1656</v>
      </c>
      <c r="W220" s="2">
        <v>0.03</v>
      </c>
      <c r="X220" s="11">
        <v>1775</v>
      </c>
      <c r="Y220" s="2" t="s">
        <v>342</v>
      </c>
      <c r="Z220" s="2" t="s">
        <v>335</v>
      </c>
      <c r="AA220" s="2" t="s">
        <v>3332</v>
      </c>
      <c r="AB220" s="2" t="s">
        <v>43</v>
      </c>
      <c r="AC220" s="2" t="s">
        <v>42</v>
      </c>
      <c r="AD220" s="2"/>
      <c r="AE220" s="4"/>
    </row>
    <row r="221" spans="1:31" hidden="1" x14ac:dyDescent="0.25">
      <c r="A221" s="2">
        <v>2016</v>
      </c>
      <c r="B221" s="2">
        <v>461</v>
      </c>
      <c r="C221" s="2" t="s">
        <v>1641</v>
      </c>
      <c r="D221" s="2" t="s">
        <v>1642</v>
      </c>
      <c r="E221" s="2" t="s">
        <v>1643</v>
      </c>
      <c r="F221" s="2" t="s">
        <v>868</v>
      </c>
      <c r="G221" s="2" t="s">
        <v>869</v>
      </c>
      <c r="H221" s="2"/>
      <c r="I221" s="2" t="s">
        <v>393</v>
      </c>
      <c r="J221" s="2" t="s">
        <v>291</v>
      </c>
      <c r="K221" s="2" t="s">
        <v>1668</v>
      </c>
      <c r="L221" s="2" t="s">
        <v>4636</v>
      </c>
      <c r="M221" s="3">
        <v>42376</v>
      </c>
      <c r="N221" s="2" t="s">
        <v>1645</v>
      </c>
      <c r="O221" s="2" t="s">
        <v>1231</v>
      </c>
      <c r="P221" s="2" t="s">
        <v>1664</v>
      </c>
      <c r="Q221" s="2" t="s">
        <v>3340</v>
      </c>
      <c r="R221" s="2" t="s">
        <v>3870</v>
      </c>
      <c r="S221" s="2" t="s">
        <v>3871</v>
      </c>
      <c r="T221" s="2" t="s">
        <v>4642</v>
      </c>
      <c r="U221" s="2">
        <v>0.03</v>
      </c>
      <c r="V221" s="2">
        <v>1710</v>
      </c>
      <c r="W221" s="2">
        <v>0.03</v>
      </c>
      <c r="X221" s="11">
        <v>1775</v>
      </c>
      <c r="Y221" s="2" t="s">
        <v>342</v>
      </c>
      <c r="Z221" s="2" t="s">
        <v>335</v>
      </c>
      <c r="AA221" s="2" t="s">
        <v>3332</v>
      </c>
      <c r="AB221" s="2" t="s">
        <v>43</v>
      </c>
      <c r="AC221" s="2" t="s">
        <v>42</v>
      </c>
      <c r="AD221" s="2"/>
      <c r="AE221" s="4"/>
    </row>
    <row r="222" spans="1:31" hidden="1" x14ac:dyDescent="0.25">
      <c r="A222" s="2">
        <v>2014</v>
      </c>
      <c r="B222" s="2">
        <v>552</v>
      </c>
      <c r="C222" s="2" t="s">
        <v>1641</v>
      </c>
      <c r="D222" s="2" t="s">
        <v>1642</v>
      </c>
      <c r="E222" s="2" t="s">
        <v>1643</v>
      </c>
      <c r="F222" s="2" t="s">
        <v>868</v>
      </c>
      <c r="G222" s="2" t="s">
        <v>869</v>
      </c>
      <c r="H222" s="2"/>
      <c r="I222" s="2" t="s">
        <v>393</v>
      </c>
      <c r="J222" s="2" t="s">
        <v>346</v>
      </c>
      <c r="K222" s="2" t="s">
        <v>1712</v>
      </c>
      <c r="L222" s="2" t="s">
        <v>4636</v>
      </c>
      <c r="M222" s="3">
        <v>41680</v>
      </c>
      <c r="N222" s="2" t="s">
        <v>1645</v>
      </c>
      <c r="O222" s="2" t="s">
        <v>2475</v>
      </c>
      <c r="P222" s="2" t="s">
        <v>1664</v>
      </c>
      <c r="Q222" s="2" t="s">
        <v>2488</v>
      </c>
      <c r="R222" s="2" t="s">
        <v>2524</v>
      </c>
      <c r="S222" s="2" t="s">
        <v>2526</v>
      </c>
      <c r="T222" s="2" t="s">
        <v>4642</v>
      </c>
      <c r="U222" s="2">
        <v>0.03</v>
      </c>
      <c r="V222" s="2">
        <v>1593</v>
      </c>
      <c r="W222" s="2">
        <v>0.03</v>
      </c>
      <c r="X222" s="11">
        <v>1775</v>
      </c>
      <c r="Y222" s="2" t="s">
        <v>342</v>
      </c>
      <c r="Z222" s="2" t="s">
        <v>335</v>
      </c>
      <c r="AA222" s="2" t="s">
        <v>41</v>
      </c>
      <c r="AB222" s="2" t="s">
        <v>42</v>
      </c>
      <c r="AC222" s="2" t="s">
        <v>43</v>
      </c>
      <c r="AD222" s="2"/>
      <c r="AE222" s="4"/>
    </row>
    <row r="223" spans="1:31" hidden="1" x14ac:dyDescent="0.25">
      <c r="A223" s="2">
        <v>2014</v>
      </c>
      <c r="B223" s="2">
        <v>580</v>
      </c>
      <c r="C223" s="2" t="s">
        <v>1641</v>
      </c>
      <c r="D223" s="2" t="s">
        <v>1642</v>
      </c>
      <c r="E223" s="2" t="s">
        <v>1643</v>
      </c>
      <c r="F223" s="2" t="s">
        <v>868</v>
      </c>
      <c r="G223" s="2" t="s">
        <v>869</v>
      </c>
      <c r="H223" s="2"/>
      <c r="I223" s="2" t="s">
        <v>393</v>
      </c>
      <c r="J223" s="2" t="s">
        <v>346</v>
      </c>
      <c r="K223" s="2" t="s">
        <v>1712</v>
      </c>
      <c r="L223" s="2" t="s">
        <v>4636</v>
      </c>
      <c r="M223" s="3">
        <v>41681</v>
      </c>
      <c r="N223" s="2" t="s">
        <v>1645</v>
      </c>
      <c r="O223" s="2" t="s">
        <v>2475</v>
      </c>
      <c r="P223" s="2" t="s">
        <v>1664</v>
      </c>
      <c r="Q223" s="2" t="s">
        <v>2488</v>
      </c>
      <c r="R223" s="2" t="s">
        <v>2524</v>
      </c>
      <c r="S223" s="2" t="s">
        <v>2526</v>
      </c>
      <c r="T223" s="2" t="s">
        <v>4642</v>
      </c>
      <c r="U223" s="2">
        <v>0.03</v>
      </c>
      <c r="V223" s="2">
        <v>1593</v>
      </c>
      <c r="W223" s="2">
        <v>0.03</v>
      </c>
      <c r="X223" s="11">
        <v>1775</v>
      </c>
      <c r="Y223" s="2" t="s">
        <v>342</v>
      </c>
      <c r="Z223" s="2" t="s">
        <v>335</v>
      </c>
      <c r="AA223" s="2" t="s">
        <v>41</v>
      </c>
      <c r="AB223" s="2" t="s">
        <v>42</v>
      </c>
      <c r="AC223" s="2" t="s">
        <v>43</v>
      </c>
      <c r="AD223" s="2"/>
      <c r="AE223" s="4"/>
    </row>
    <row r="224" spans="1:31" hidden="1" x14ac:dyDescent="0.25">
      <c r="A224" s="2">
        <v>2014</v>
      </c>
      <c r="B224" s="2">
        <v>611</v>
      </c>
      <c r="C224" s="2" t="s">
        <v>1641</v>
      </c>
      <c r="D224" s="2" t="s">
        <v>1642</v>
      </c>
      <c r="E224" s="2" t="s">
        <v>1643</v>
      </c>
      <c r="F224" s="2" t="s">
        <v>868</v>
      </c>
      <c r="G224" s="2" t="s">
        <v>869</v>
      </c>
      <c r="H224" s="2"/>
      <c r="I224" s="2" t="s">
        <v>393</v>
      </c>
      <c r="J224" s="2" t="s">
        <v>346</v>
      </c>
      <c r="K224" s="2" t="s">
        <v>1712</v>
      </c>
      <c r="L224" s="2" t="s">
        <v>4636</v>
      </c>
      <c r="M224" s="3">
        <v>41682</v>
      </c>
      <c r="N224" s="2" t="s">
        <v>1645</v>
      </c>
      <c r="O224" s="2" t="s">
        <v>2475</v>
      </c>
      <c r="P224" s="2" t="s">
        <v>1664</v>
      </c>
      <c r="Q224" s="2" t="s">
        <v>2488</v>
      </c>
      <c r="R224" s="2" t="s">
        <v>2524</v>
      </c>
      <c r="S224" s="2" t="s">
        <v>2526</v>
      </c>
      <c r="T224" s="2" t="s">
        <v>4642</v>
      </c>
      <c r="U224" s="2">
        <v>0.03</v>
      </c>
      <c r="V224" s="2">
        <v>1593</v>
      </c>
      <c r="W224" s="2">
        <v>0.03</v>
      </c>
      <c r="X224" s="11">
        <v>1775</v>
      </c>
      <c r="Y224" s="2" t="s">
        <v>342</v>
      </c>
      <c r="Z224" s="2" t="s">
        <v>335</v>
      </c>
      <c r="AA224" s="2" t="s">
        <v>41</v>
      </c>
      <c r="AB224" s="2" t="s">
        <v>42</v>
      </c>
      <c r="AC224" s="2" t="s">
        <v>43</v>
      </c>
      <c r="AD224" s="2"/>
      <c r="AE224" s="4"/>
    </row>
    <row r="225" spans="1:31" hidden="1" x14ac:dyDescent="0.25">
      <c r="A225" s="2">
        <v>2013</v>
      </c>
      <c r="B225" s="2">
        <v>210</v>
      </c>
      <c r="C225" s="2" t="s">
        <v>1641</v>
      </c>
      <c r="D225" s="2" t="s">
        <v>1642</v>
      </c>
      <c r="E225" s="2" t="s">
        <v>1643</v>
      </c>
      <c r="F225" s="2" t="s">
        <v>868</v>
      </c>
      <c r="G225" s="2" t="s">
        <v>869</v>
      </c>
      <c r="H225" s="2"/>
      <c r="I225" s="2" t="s">
        <v>393</v>
      </c>
      <c r="J225" s="2" t="s">
        <v>411</v>
      </c>
      <c r="K225" s="2" t="s">
        <v>1687</v>
      </c>
      <c r="L225" s="2" t="s">
        <v>4636</v>
      </c>
      <c r="M225" s="3">
        <v>41341</v>
      </c>
      <c r="N225" s="2" t="s">
        <v>1645</v>
      </c>
      <c r="O225" s="2" t="s">
        <v>1688</v>
      </c>
      <c r="P225" s="2" t="s">
        <v>1675</v>
      </c>
      <c r="Q225" s="2" t="s">
        <v>1650</v>
      </c>
      <c r="R225" s="2" t="s">
        <v>1689</v>
      </c>
      <c r="S225" s="2" t="s">
        <v>1690</v>
      </c>
      <c r="T225" s="2" t="s">
        <v>4642</v>
      </c>
      <c r="U225" s="2">
        <v>0.03</v>
      </c>
      <c r="V225" s="2">
        <v>1661</v>
      </c>
      <c r="W225" s="2">
        <v>0.03</v>
      </c>
      <c r="X225" s="11">
        <v>1775</v>
      </c>
      <c r="Y225" s="2" t="s">
        <v>342</v>
      </c>
      <c r="Z225" s="2" t="s">
        <v>335</v>
      </c>
      <c r="AA225" s="2" t="s">
        <v>41</v>
      </c>
      <c r="AB225" s="2" t="s">
        <v>42</v>
      </c>
      <c r="AC225" s="2" t="s">
        <v>43</v>
      </c>
      <c r="AD225" s="2" t="s">
        <v>1652</v>
      </c>
      <c r="AE225" s="4"/>
    </row>
    <row r="226" spans="1:31" hidden="1" x14ac:dyDescent="0.25">
      <c r="A226" s="2">
        <v>2014</v>
      </c>
      <c r="B226" s="2">
        <v>1830</v>
      </c>
      <c r="C226" s="2" t="s">
        <v>2321</v>
      </c>
      <c r="D226" s="2" t="s">
        <v>2322</v>
      </c>
      <c r="E226" s="2" t="s">
        <v>2323</v>
      </c>
      <c r="F226" s="2" t="s">
        <v>2324</v>
      </c>
      <c r="G226" s="2" t="s">
        <v>687</v>
      </c>
      <c r="H226" s="2"/>
      <c r="I226" s="2" t="s">
        <v>488</v>
      </c>
      <c r="J226" s="2" t="s">
        <v>347</v>
      </c>
      <c r="K226" s="2" t="s">
        <v>2537</v>
      </c>
      <c r="L226" s="2"/>
      <c r="M226" s="3">
        <v>41988</v>
      </c>
      <c r="N226" s="2" t="s">
        <v>3004</v>
      </c>
      <c r="O226" s="2" t="s">
        <v>1688</v>
      </c>
      <c r="P226" s="2" t="s">
        <v>2327</v>
      </c>
      <c r="Q226" s="2" t="s">
        <v>2919</v>
      </c>
      <c r="R226" s="2" t="s">
        <v>2538</v>
      </c>
      <c r="S226" s="2" t="s">
        <v>2986</v>
      </c>
      <c r="T226" s="2" t="s">
        <v>4642</v>
      </c>
      <c r="U226" s="2">
        <v>3.1E-2</v>
      </c>
      <c r="V226" s="2">
        <v>1014</v>
      </c>
      <c r="W226" s="2">
        <v>3.1E-2</v>
      </c>
      <c r="X226" s="2"/>
      <c r="Y226" s="2" t="s">
        <v>342</v>
      </c>
      <c r="Z226" s="2" t="s">
        <v>335</v>
      </c>
      <c r="AA226" s="2" t="s">
        <v>41</v>
      </c>
      <c r="AB226" s="2" t="s">
        <v>42</v>
      </c>
      <c r="AC226" s="2" t="s">
        <v>43</v>
      </c>
      <c r="AD226" s="2"/>
      <c r="AE226" s="4"/>
    </row>
    <row r="227" spans="1:31" hidden="1" x14ac:dyDescent="0.25">
      <c r="A227" s="2">
        <v>2014</v>
      </c>
      <c r="B227" s="2">
        <v>1843</v>
      </c>
      <c r="C227" s="2" t="s">
        <v>2321</v>
      </c>
      <c r="D227" s="2" t="s">
        <v>2322</v>
      </c>
      <c r="E227" s="2" t="s">
        <v>2323</v>
      </c>
      <c r="F227" s="2" t="s">
        <v>2324</v>
      </c>
      <c r="G227" s="2" t="s">
        <v>687</v>
      </c>
      <c r="H227" s="2"/>
      <c r="I227" s="2" t="s">
        <v>488</v>
      </c>
      <c r="J227" s="2" t="s">
        <v>347</v>
      </c>
      <c r="K227" s="2" t="s">
        <v>2537</v>
      </c>
      <c r="L227" s="2"/>
      <c r="M227" s="3">
        <v>41989</v>
      </c>
      <c r="N227" s="2" t="s">
        <v>3004</v>
      </c>
      <c r="O227" s="2" t="s">
        <v>1688</v>
      </c>
      <c r="P227" s="2" t="s">
        <v>2327</v>
      </c>
      <c r="Q227" s="2" t="s">
        <v>2919</v>
      </c>
      <c r="R227" s="2" t="s">
        <v>2538</v>
      </c>
      <c r="S227" s="2" t="s">
        <v>2986</v>
      </c>
      <c r="T227" s="2" t="s">
        <v>4642</v>
      </c>
      <c r="U227" s="2">
        <v>3.1E-2</v>
      </c>
      <c r="V227" s="2">
        <v>1014</v>
      </c>
      <c r="W227" s="2">
        <v>3.1E-2</v>
      </c>
      <c r="X227" s="2"/>
      <c r="Y227" s="2" t="s">
        <v>342</v>
      </c>
      <c r="Z227" s="2" t="s">
        <v>335</v>
      </c>
      <c r="AA227" s="2" t="s">
        <v>41</v>
      </c>
      <c r="AB227" s="2" t="s">
        <v>42</v>
      </c>
      <c r="AC227" s="2" t="s">
        <v>43</v>
      </c>
      <c r="AD227" s="2"/>
      <c r="AE227" s="4"/>
    </row>
    <row r="228" spans="1:31" x14ac:dyDescent="0.25">
      <c r="A228" s="2">
        <v>2014</v>
      </c>
      <c r="B228" s="2">
        <v>1790</v>
      </c>
      <c r="C228" s="2" t="s">
        <v>2366</v>
      </c>
      <c r="D228" s="2" t="s">
        <v>2367</v>
      </c>
      <c r="E228" s="2" t="s">
        <v>2368</v>
      </c>
      <c r="F228" s="2" t="s">
        <v>2324</v>
      </c>
      <c r="G228" s="2" t="s">
        <v>687</v>
      </c>
      <c r="H228" s="2"/>
      <c r="I228" s="2" t="s">
        <v>488</v>
      </c>
      <c r="J228" s="2" t="s">
        <v>203</v>
      </c>
      <c r="K228" s="2" t="s">
        <v>1898</v>
      </c>
      <c r="L228" s="2" t="s">
        <v>4635</v>
      </c>
      <c r="M228" s="3">
        <v>41984</v>
      </c>
      <c r="N228" s="2" t="s">
        <v>2370</v>
      </c>
      <c r="O228" s="2" t="s">
        <v>1656</v>
      </c>
      <c r="P228" s="2" t="s">
        <v>2357</v>
      </c>
      <c r="Q228" s="2" t="s">
        <v>2919</v>
      </c>
      <c r="R228" s="2" t="s">
        <v>2483</v>
      </c>
      <c r="S228" s="2" t="s">
        <v>2990</v>
      </c>
      <c r="T228" s="2" t="s">
        <v>4642</v>
      </c>
      <c r="U228" s="2">
        <v>3.3000000000000002E-2</v>
      </c>
      <c r="V228" s="2">
        <v>1824</v>
      </c>
      <c r="W228" s="2">
        <v>3.3000000000000002E-2</v>
      </c>
      <c r="X228" s="2">
        <v>1980</v>
      </c>
      <c r="Y228" s="2" t="s">
        <v>342</v>
      </c>
      <c r="Z228" s="2" t="s">
        <v>335</v>
      </c>
      <c r="AA228" s="2" t="s">
        <v>41</v>
      </c>
      <c r="AB228" s="2" t="s">
        <v>42</v>
      </c>
      <c r="AC228" s="2" t="s">
        <v>43</v>
      </c>
      <c r="AD228" s="2"/>
      <c r="AE228" s="4"/>
    </row>
    <row r="229" spans="1:31" x14ac:dyDescent="0.25">
      <c r="A229" s="2">
        <v>2014</v>
      </c>
      <c r="B229" s="2">
        <v>1801</v>
      </c>
      <c r="C229" s="2" t="s">
        <v>2366</v>
      </c>
      <c r="D229" s="2" t="s">
        <v>2367</v>
      </c>
      <c r="E229" s="2" t="s">
        <v>2368</v>
      </c>
      <c r="F229" s="2" t="s">
        <v>2324</v>
      </c>
      <c r="G229" s="2" t="s">
        <v>687</v>
      </c>
      <c r="H229" s="2"/>
      <c r="I229" s="2" t="s">
        <v>488</v>
      </c>
      <c r="J229" s="2" t="s">
        <v>203</v>
      </c>
      <c r="K229" s="2" t="s">
        <v>1898</v>
      </c>
      <c r="L229" s="2" t="s">
        <v>4635</v>
      </c>
      <c r="M229" s="3">
        <v>41985</v>
      </c>
      <c r="N229" s="2" t="s">
        <v>2370</v>
      </c>
      <c r="O229" s="2" t="s">
        <v>1656</v>
      </c>
      <c r="P229" s="2" t="s">
        <v>2357</v>
      </c>
      <c r="Q229" s="2" t="s">
        <v>2919</v>
      </c>
      <c r="R229" s="2" t="s">
        <v>2483</v>
      </c>
      <c r="S229" s="2" t="s">
        <v>2990</v>
      </c>
      <c r="T229" s="2" t="s">
        <v>4642</v>
      </c>
      <c r="U229" s="2">
        <v>3.3000000000000002E-2</v>
      </c>
      <c r="V229" s="2">
        <v>1824</v>
      </c>
      <c r="W229" s="2">
        <v>3.3000000000000002E-2</v>
      </c>
      <c r="X229" s="2">
        <v>1980</v>
      </c>
      <c r="Y229" s="2" t="s">
        <v>342</v>
      </c>
      <c r="Z229" s="2" t="s">
        <v>335</v>
      </c>
      <c r="AA229" s="2" t="s">
        <v>41</v>
      </c>
      <c r="AB229" s="2" t="s">
        <v>42</v>
      </c>
      <c r="AC229" s="2" t="s">
        <v>43</v>
      </c>
      <c r="AD229" s="2"/>
      <c r="AE229" s="4"/>
    </row>
    <row r="230" spans="1:31" hidden="1" x14ac:dyDescent="0.25">
      <c r="A230" s="2">
        <v>2016</v>
      </c>
      <c r="B230" s="2">
        <v>1384</v>
      </c>
      <c r="C230" s="2" t="s">
        <v>3990</v>
      </c>
      <c r="D230" s="2" t="s">
        <v>3991</v>
      </c>
      <c r="E230" s="2" t="s">
        <v>3992</v>
      </c>
      <c r="F230" s="2" t="s">
        <v>486</v>
      </c>
      <c r="G230" s="2" t="s">
        <v>487</v>
      </c>
      <c r="H230" s="2"/>
      <c r="I230" s="2" t="s">
        <v>488</v>
      </c>
      <c r="J230" s="2" t="s">
        <v>50</v>
      </c>
      <c r="K230" s="2" t="s">
        <v>3993</v>
      </c>
      <c r="L230" s="2" t="s">
        <v>4636</v>
      </c>
      <c r="M230" s="3">
        <v>42509</v>
      </c>
      <c r="N230" s="2" t="s">
        <v>3887</v>
      </c>
      <c r="O230" s="2" t="s">
        <v>1892</v>
      </c>
      <c r="P230" s="2" t="s">
        <v>3418</v>
      </c>
      <c r="Q230" s="2" t="s">
        <v>4301</v>
      </c>
      <c r="R230" s="2" t="s">
        <v>3994</v>
      </c>
      <c r="S230" s="2" t="s">
        <v>748</v>
      </c>
      <c r="T230" s="2" t="s">
        <v>4641</v>
      </c>
      <c r="U230" s="2">
        <v>0.22</v>
      </c>
      <c r="V230" s="2">
        <v>2889</v>
      </c>
      <c r="W230" s="2">
        <f>U230*454/V230</f>
        <v>3.4572516441675319E-2</v>
      </c>
      <c r="X230" s="2"/>
      <c r="Y230" s="2" t="s">
        <v>342</v>
      </c>
      <c r="Z230" s="2" t="s">
        <v>335</v>
      </c>
      <c r="AA230" s="2" t="s">
        <v>3332</v>
      </c>
      <c r="AB230" s="2" t="s">
        <v>43</v>
      </c>
      <c r="AC230" s="2" t="s">
        <v>42</v>
      </c>
      <c r="AD230" s="2"/>
      <c r="AE230" s="4"/>
    </row>
    <row r="231" spans="1:31" hidden="1" x14ac:dyDescent="0.25">
      <c r="A231" s="2">
        <v>2015</v>
      </c>
      <c r="B231" s="2">
        <v>847</v>
      </c>
      <c r="C231" s="2" t="s">
        <v>3505</v>
      </c>
      <c r="D231" s="2" t="s">
        <v>3506</v>
      </c>
      <c r="E231" s="2" t="s">
        <v>3507</v>
      </c>
      <c r="F231" s="2" t="s">
        <v>2324</v>
      </c>
      <c r="G231" s="2" t="s">
        <v>687</v>
      </c>
      <c r="H231" s="2"/>
      <c r="I231" s="2" t="s">
        <v>488</v>
      </c>
      <c r="J231" s="2" t="s">
        <v>31</v>
      </c>
      <c r="K231" s="2" t="s">
        <v>3448</v>
      </c>
      <c r="L231" s="2"/>
      <c r="M231" s="3">
        <v>42180</v>
      </c>
      <c r="N231" s="2" t="s">
        <v>2689</v>
      </c>
      <c r="O231" s="2" t="s">
        <v>2158</v>
      </c>
      <c r="P231" s="2" t="s">
        <v>3438</v>
      </c>
      <c r="Q231" s="2" t="s">
        <v>1894</v>
      </c>
      <c r="R231" s="2" t="s">
        <v>3508</v>
      </c>
      <c r="S231" s="2" t="s">
        <v>3679</v>
      </c>
      <c r="T231" s="2" t="s">
        <v>4642</v>
      </c>
      <c r="U231" s="2">
        <v>3.6999999999999998E-2</v>
      </c>
      <c r="V231" s="2">
        <v>92</v>
      </c>
      <c r="W231" s="2">
        <v>3.6999999999999998E-2</v>
      </c>
      <c r="X231" s="12"/>
      <c r="Y231" s="2" t="s">
        <v>2180</v>
      </c>
      <c r="Z231" s="2" t="s">
        <v>335</v>
      </c>
      <c r="AA231" s="2" t="s">
        <v>3332</v>
      </c>
      <c r="AB231" s="2" t="s">
        <v>42</v>
      </c>
      <c r="AC231" s="2" t="s">
        <v>43</v>
      </c>
      <c r="AD231" s="2"/>
      <c r="AE231" s="4"/>
    </row>
    <row r="232" spans="1:31" hidden="1" x14ac:dyDescent="0.25">
      <c r="A232" s="2">
        <v>2015</v>
      </c>
      <c r="B232" s="2">
        <v>829</v>
      </c>
      <c r="C232" s="2" t="s">
        <v>3640</v>
      </c>
      <c r="D232" s="2" t="s">
        <v>3641</v>
      </c>
      <c r="E232" s="2" t="s">
        <v>3642</v>
      </c>
      <c r="F232" s="2" t="s">
        <v>2347</v>
      </c>
      <c r="G232" s="2" t="s">
        <v>2248</v>
      </c>
      <c r="H232" s="2"/>
      <c r="I232" s="2" t="s">
        <v>488</v>
      </c>
      <c r="J232" s="2" t="s">
        <v>31</v>
      </c>
      <c r="K232" s="2" t="s">
        <v>2348</v>
      </c>
      <c r="L232" s="2"/>
      <c r="M232" s="3">
        <v>42081</v>
      </c>
      <c r="N232" s="2" t="s">
        <v>780</v>
      </c>
      <c r="O232" s="2" t="s">
        <v>2153</v>
      </c>
      <c r="P232" s="2" t="s">
        <v>3438</v>
      </c>
      <c r="Q232" s="2" t="s">
        <v>1894</v>
      </c>
      <c r="R232" s="2" t="s">
        <v>3643</v>
      </c>
      <c r="S232" s="2" t="s">
        <v>3670</v>
      </c>
      <c r="T232" s="2" t="s">
        <v>4642</v>
      </c>
      <c r="U232" s="2">
        <v>3.9E-2</v>
      </c>
      <c r="V232" s="2">
        <v>57</v>
      </c>
      <c r="W232" s="2">
        <v>3.9E-2</v>
      </c>
      <c r="X232" s="2"/>
      <c r="Y232" s="2" t="s">
        <v>2180</v>
      </c>
      <c r="Z232" s="2" t="s">
        <v>335</v>
      </c>
      <c r="AA232" s="2" t="s">
        <v>3332</v>
      </c>
      <c r="AB232" s="2" t="s">
        <v>42</v>
      </c>
      <c r="AC232" s="2" t="s">
        <v>338</v>
      </c>
      <c r="AD232" s="2"/>
      <c r="AE232" s="4"/>
    </row>
    <row r="233" spans="1:31" hidden="1" x14ac:dyDescent="0.25">
      <c r="A233" s="2">
        <v>2015</v>
      </c>
      <c r="B233" s="2">
        <v>875</v>
      </c>
      <c r="C233" s="2" t="s">
        <v>2301</v>
      </c>
      <c r="D233" s="2" t="s">
        <v>2302</v>
      </c>
      <c r="E233" s="2" t="s">
        <v>2303</v>
      </c>
      <c r="F233" s="2" t="s">
        <v>1080</v>
      </c>
      <c r="G233" s="2" t="s">
        <v>1081</v>
      </c>
      <c r="H233" s="2"/>
      <c r="I233" s="2" t="s">
        <v>815</v>
      </c>
      <c r="J233" s="2" t="s">
        <v>50</v>
      </c>
      <c r="K233" s="2" t="s">
        <v>2304</v>
      </c>
      <c r="L233" s="2" t="s">
        <v>4636</v>
      </c>
      <c r="M233" s="3">
        <v>42121</v>
      </c>
      <c r="N233" s="2" t="s">
        <v>3463</v>
      </c>
      <c r="O233" s="2" t="s">
        <v>1688</v>
      </c>
      <c r="P233" s="2" t="s">
        <v>3464</v>
      </c>
      <c r="Q233" s="2" t="s">
        <v>2523</v>
      </c>
      <c r="R233" s="2" t="s">
        <v>3465</v>
      </c>
      <c r="S233" s="2" t="s">
        <v>1939</v>
      </c>
      <c r="T233" s="2" t="s">
        <v>4642</v>
      </c>
      <c r="U233" s="2">
        <v>0.04</v>
      </c>
      <c r="V233" s="2">
        <v>4125</v>
      </c>
      <c r="W233" s="2">
        <v>0.04</v>
      </c>
      <c r="X233" s="2"/>
      <c r="Y233" s="2" t="s">
        <v>342</v>
      </c>
      <c r="Z233" s="2" t="s">
        <v>335</v>
      </c>
      <c r="AA233" s="2" t="s">
        <v>3332</v>
      </c>
      <c r="AB233" s="2" t="s">
        <v>42</v>
      </c>
      <c r="AC233" s="2" t="s">
        <v>43</v>
      </c>
      <c r="AD233" s="2"/>
      <c r="AE233" s="4"/>
    </row>
    <row r="234" spans="1:31" hidden="1" x14ac:dyDescent="0.25">
      <c r="A234" s="2">
        <v>2015</v>
      </c>
      <c r="B234" s="2">
        <v>878</v>
      </c>
      <c r="C234" s="2" t="s">
        <v>2301</v>
      </c>
      <c r="D234" s="2" t="s">
        <v>2302</v>
      </c>
      <c r="E234" s="2" t="s">
        <v>2303</v>
      </c>
      <c r="F234" s="2" t="s">
        <v>1080</v>
      </c>
      <c r="G234" s="2" t="s">
        <v>1081</v>
      </c>
      <c r="H234" s="2"/>
      <c r="I234" s="2" t="s">
        <v>815</v>
      </c>
      <c r="J234" s="2" t="s">
        <v>31</v>
      </c>
      <c r="K234" s="2" t="s">
        <v>2395</v>
      </c>
      <c r="L234" s="2" t="s">
        <v>4636</v>
      </c>
      <c r="M234" s="3">
        <v>42121</v>
      </c>
      <c r="N234" s="2" t="s">
        <v>3463</v>
      </c>
      <c r="O234" s="2" t="s">
        <v>1688</v>
      </c>
      <c r="P234" s="2" t="s">
        <v>3464</v>
      </c>
      <c r="Q234" s="2" t="s">
        <v>2523</v>
      </c>
      <c r="R234" s="2" t="s">
        <v>1003</v>
      </c>
      <c r="S234" s="2" t="s">
        <v>1939</v>
      </c>
      <c r="T234" s="2" t="s">
        <v>4642</v>
      </c>
      <c r="U234" s="2">
        <v>0.04</v>
      </c>
      <c r="V234" s="2">
        <v>4072</v>
      </c>
      <c r="W234" s="2">
        <v>0.04</v>
      </c>
      <c r="X234" s="2"/>
      <c r="Y234" s="2" t="s">
        <v>342</v>
      </c>
      <c r="Z234" s="2" t="s">
        <v>335</v>
      </c>
      <c r="AA234" s="2" t="s">
        <v>3332</v>
      </c>
      <c r="AB234" s="2" t="s">
        <v>42</v>
      </c>
      <c r="AC234" s="2" t="s">
        <v>43</v>
      </c>
      <c r="AD234" s="2"/>
      <c r="AE234" s="4"/>
    </row>
    <row r="235" spans="1:31" x14ac:dyDescent="0.25">
      <c r="A235" s="2">
        <v>2016</v>
      </c>
      <c r="B235" s="2">
        <v>1182</v>
      </c>
      <c r="C235" s="2" t="s">
        <v>1885</v>
      </c>
      <c r="D235" s="2" t="s">
        <v>1886</v>
      </c>
      <c r="E235" s="2" t="s">
        <v>3905</v>
      </c>
      <c r="F235" s="2" t="s">
        <v>1888</v>
      </c>
      <c r="G235" s="2" t="s">
        <v>1889</v>
      </c>
      <c r="H235" s="2"/>
      <c r="I235" s="2" t="s">
        <v>484</v>
      </c>
      <c r="J235" s="2" t="s">
        <v>293</v>
      </c>
      <c r="K235" s="2" t="s">
        <v>3906</v>
      </c>
      <c r="L235" s="2" t="s">
        <v>4635</v>
      </c>
      <c r="M235" s="3">
        <v>42599</v>
      </c>
      <c r="N235" s="2" t="s">
        <v>1891</v>
      </c>
      <c r="O235" s="2" t="s">
        <v>3417</v>
      </c>
      <c r="P235" s="2" t="s">
        <v>2357</v>
      </c>
      <c r="Q235" s="2" t="s">
        <v>2562</v>
      </c>
      <c r="R235" s="2" t="s">
        <v>3907</v>
      </c>
      <c r="S235" s="2" t="s">
        <v>1939</v>
      </c>
      <c r="T235" s="2" t="s">
        <v>4642</v>
      </c>
      <c r="U235" s="2">
        <v>0.04</v>
      </c>
      <c r="V235" s="2">
        <v>1757</v>
      </c>
      <c r="W235" s="2">
        <v>0.04</v>
      </c>
      <c r="X235" s="2">
        <v>1980</v>
      </c>
      <c r="Y235" s="2" t="s">
        <v>342</v>
      </c>
      <c r="Z235" s="2" t="s">
        <v>335</v>
      </c>
      <c r="AA235" s="2" t="s">
        <v>3332</v>
      </c>
      <c r="AB235" s="2" t="s">
        <v>43</v>
      </c>
      <c r="AC235" s="2" t="s">
        <v>42</v>
      </c>
      <c r="AD235" s="2"/>
      <c r="AE235" s="4"/>
    </row>
    <row r="236" spans="1:31" hidden="1" x14ac:dyDescent="0.25">
      <c r="A236" s="2">
        <v>2016</v>
      </c>
      <c r="B236" s="2">
        <v>1331</v>
      </c>
      <c r="C236" s="2" t="s">
        <v>2125</v>
      </c>
      <c r="D236" s="2" t="s">
        <v>2126</v>
      </c>
      <c r="E236" s="2" t="s">
        <v>2127</v>
      </c>
      <c r="F236" s="2" t="s">
        <v>1967</v>
      </c>
      <c r="G236" s="2" t="s">
        <v>1968</v>
      </c>
      <c r="H236" s="2"/>
      <c r="I236" s="2" t="s">
        <v>488</v>
      </c>
      <c r="J236" s="2" t="s">
        <v>31</v>
      </c>
      <c r="K236" s="2" t="s">
        <v>2424</v>
      </c>
      <c r="L236" s="2" t="s">
        <v>4636</v>
      </c>
      <c r="M236" s="3">
        <v>42527</v>
      </c>
      <c r="N236" s="2" t="s">
        <v>2425</v>
      </c>
      <c r="O236" s="2" t="s">
        <v>2091</v>
      </c>
      <c r="P236" s="2" t="s">
        <v>1675</v>
      </c>
      <c r="Q236" s="2" t="s">
        <v>2562</v>
      </c>
      <c r="R236" s="2" t="s">
        <v>3915</v>
      </c>
      <c r="S236" s="2" t="s">
        <v>1939</v>
      </c>
      <c r="T236" s="2" t="s">
        <v>4642</v>
      </c>
      <c r="U236" s="2">
        <v>0.04</v>
      </c>
      <c r="V236" s="2">
        <v>1695</v>
      </c>
      <c r="W236" s="2">
        <v>0.04</v>
      </c>
      <c r="X236" s="2">
        <v>1775</v>
      </c>
      <c r="Y236" s="2" t="s">
        <v>861</v>
      </c>
      <c r="Z236" s="2" t="s">
        <v>335</v>
      </c>
      <c r="AA236" s="2" t="s">
        <v>3332</v>
      </c>
      <c r="AB236" s="2" t="s">
        <v>43</v>
      </c>
      <c r="AC236" s="2" t="s">
        <v>42</v>
      </c>
      <c r="AD236" s="2"/>
      <c r="AE236" s="4"/>
    </row>
    <row r="237" spans="1:31" hidden="1" x14ac:dyDescent="0.25">
      <c r="A237" s="2">
        <v>2016</v>
      </c>
      <c r="B237" s="2">
        <v>1334</v>
      </c>
      <c r="C237" s="2" t="s">
        <v>2125</v>
      </c>
      <c r="D237" s="2" t="s">
        <v>2126</v>
      </c>
      <c r="E237" s="2" t="s">
        <v>2127</v>
      </c>
      <c r="F237" s="2" t="s">
        <v>1967</v>
      </c>
      <c r="G237" s="2" t="s">
        <v>1968</v>
      </c>
      <c r="H237" s="2"/>
      <c r="I237" s="2" t="s">
        <v>488</v>
      </c>
      <c r="J237" s="2" t="s">
        <v>111</v>
      </c>
      <c r="K237" s="2" t="s">
        <v>2335</v>
      </c>
      <c r="L237" s="2" t="s">
        <v>4636</v>
      </c>
      <c r="M237" s="3">
        <v>42527</v>
      </c>
      <c r="N237" s="2" t="s">
        <v>2336</v>
      </c>
      <c r="O237" s="2" t="s">
        <v>2091</v>
      </c>
      <c r="P237" s="2" t="s">
        <v>1675</v>
      </c>
      <c r="Q237" s="2" t="s">
        <v>2562</v>
      </c>
      <c r="R237" s="2" t="s">
        <v>35</v>
      </c>
      <c r="S237" s="2" t="s">
        <v>1939</v>
      </c>
      <c r="T237" s="2" t="s">
        <v>4642</v>
      </c>
      <c r="U237" s="2">
        <v>0.04</v>
      </c>
      <c r="V237" s="2">
        <v>1680</v>
      </c>
      <c r="W237" s="2">
        <v>0.04</v>
      </c>
      <c r="X237" s="2">
        <v>1775</v>
      </c>
      <c r="Y237" s="2" t="s">
        <v>861</v>
      </c>
      <c r="Z237" s="2" t="s">
        <v>335</v>
      </c>
      <c r="AA237" s="2" t="s">
        <v>3332</v>
      </c>
      <c r="AB237" s="2" t="s">
        <v>43</v>
      </c>
      <c r="AC237" s="2" t="s">
        <v>42</v>
      </c>
      <c r="AD237" s="2"/>
      <c r="AE237" s="4"/>
    </row>
    <row r="238" spans="1:31" hidden="1" x14ac:dyDescent="0.25">
      <c r="A238" s="2">
        <v>2016</v>
      </c>
      <c r="B238" s="2">
        <v>1368</v>
      </c>
      <c r="C238" s="2" t="s">
        <v>3586</v>
      </c>
      <c r="D238" s="2" t="s">
        <v>3587</v>
      </c>
      <c r="E238" s="2" t="s">
        <v>3588</v>
      </c>
      <c r="F238" s="2" t="s">
        <v>486</v>
      </c>
      <c r="G238" s="2" t="s">
        <v>487</v>
      </c>
      <c r="H238" s="2"/>
      <c r="I238" s="2" t="s">
        <v>488</v>
      </c>
      <c r="J238" s="2" t="s">
        <v>394</v>
      </c>
      <c r="K238" s="2" t="s">
        <v>4179</v>
      </c>
      <c r="L238" s="2"/>
      <c r="M238" s="3">
        <v>42425</v>
      </c>
      <c r="N238" s="2" t="s">
        <v>4180</v>
      </c>
      <c r="O238" s="2" t="s">
        <v>2176</v>
      </c>
      <c r="P238" s="2" t="s">
        <v>35</v>
      </c>
      <c r="Q238" s="2" t="s">
        <v>1939</v>
      </c>
      <c r="R238" s="2" t="s">
        <v>4181</v>
      </c>
      <c r="S238" s="2" t="s">
        <v>1939</v>
      </c>
      <c r="T238" s="2" t="s">
        <v>4642</v>
      </c>
      <c r="U238" s="2">
        <v>0.04</v>
      </c>
      <c r="V238" s="2">
        <v>1534</v>
      </c>
      <c r="W238" s="2">
        <v>0.04</v>
      </c>
      <c r="X238" s="2"/>
      <c r="Y238" s="2" t="s">
        <v>2180</v>
      </c>
      <c r="Z238" s="2" t="s">
        <v>335</v>
      </c>
      <c r="AA238" s="2" t="s">
        <v>3332</v>
      </c>
      <c r="AB238" s="2" t="s">
        <v>43</v>
      </c>
      <c r="AC238" s="2" t="s">
        <v>42</v>
      </c>
      <c r="AD238" s="2"/>
      <c r="AE238" s="4"/>
    </row>
    <row r="239" spans="1:31" x14ac:dyDescent="0.25">
      <c r="A239" s="2">
        <v>2016</v>
      </c>
      <c r="B239" s="2">
        <v>1484</v>
      </c>
      <c r="C239" s="2" t="s">
        <v>3776</v>
      </c>
      <c r="D239" s="2" t="s">
        <v>3777</v>
      </c>
      <c r="E239" s="2" t="s">
        <v>3778</v>
      </c>
      <c r="F239" s="2" t="s">
        <v>3779</v>
      </c>
      <c r="G239" s="2" t="s">
        <v>1081</v>
      </c>
      <c r="H239" s="2"/>
      <c r="I239" s="2" t="s">
        <v>153</v>
      </c>
      <c r="J239" s="2" t="s">
        <v>291</v>
      </c>
      <c r="K239" s="2" t="s">
        <v>3780</v>
      </c>
      <c r="L239" s="2" t="s">
        <v>4635</v>
      </c>
      <c r="M239" s="3">
        <v>42396</v>
      </c>
      <c r="N239" s="2" t="s">
        <v>4331</v>
      </c>
      <c r="O239" s="2" t="s">
        <v>2176</v>
      </c>
      <c r="P239" s="2" t="s">
        <v>35</v>
      </c>
      <c r="Q239" s="2" t="s">
        <v>2523</v>
      </c>
      <c r="R239" s="2" t="s">
        <v>4261</v>
      </c>
      <c r="S239" s="2" t="s">
        <v>1939</v>
      </c>
      <c r="T239" s="2" t="s">
        <v>4642</v>
      </c>
      <c r="U239" s="2">
        <v>0.04</v>
      </c>
      <c r="V239" s="2">
        <v>1542</v>
      </c>
      <c r="W239" s="2">
        <v>0.04</v>
      </c>
      <c r="X239" s="2"/>
      <c r="Y239" s="2" t="s">
        <v>2180</v>
      </c>
      <c r="Z239" s="2" t="s">
        <v>335</v>
      </c>
      <c r="AA239" s="2" t="s">
        <v>3332</v>
      </c>
      <c r="AB239" s="2" t="s">
        <v>43</v>
      </c>
      <c r="AC239" s="2" t="s">
        <v>42</v>
      </c>
      <c r="AD239" s="2"/>
      <c r="AE239" s="4"/>
    </row>
    <row r="240" spans="1:31" hidden="1" x14ac:dyDescent="0.25">
      <c r="A240" s="2">
        <v>2016</v>
      </c>
      <c r="B240" s="2">
        <v>1521</v>
      </c>
      <c r="C240" s="2" t="s">
        <v>3918</v>
      </c>
      <c r="D240" s="2" t="s">
        <v>3919</v>
      </c>
      <c r="E240" s="2" t="s">
        <v>3920</v>
      </c>
      <c r="F240" s="2" t="s">
        <v>3896</v>
      </c>
      <c r="G240" s="2" t="s">
        <v>3897</v>
      </c>
      <c r="H240" s="2"/>
      <c r="I240" s="2" t="s">
        <v>153</v>
      </c>
      <c r="J240" s="2" t="s">
        <v>31</v>
      </c>
      <c r="K240" s="2" t="s">
        <v>3898</v>
      </c>
      <c r="L240" s="2"/>
      <c r="M240" s="3">
        <v>42640</v>
      </c>
      <c r="N240" s="2" t="s">
        <v>2689</v>
      </c>
      <c r="O240" s="2" t="s">
        <v>3899</v>
      </c>
      <c r="P240" s="2" t="s">
        <v>3900</v>
      </c>
      <c r="Q240" s="2" t="s">
        <v>1894</v>
      </c>
      <c r="R240" s="2" t="s">
        <v>3901</v>
      </c>
      <c r="S240" s="2" t="s">
        <v>1939</v>
      </c>
      <c r="T240" s="2" t="s">
        <v>4642</v>
      </c>
      <c r="U240" s="2">
        <v>0.04</v>
      </c>
      <c r="V240" s="2">
        <v>1500</v>
      </c>
      <c r="W240" s="2">
        <v>0.04</v>
      </c>
      <c r="X240" s="12"/>
      <c r="Y240" s="2" t="s">
        <v>2180</v>
      </c>
      <c r="Z240" s="2" t="s">
        <v>335</v>
      </c>
      <c r="AA240" s="2" t="s">
        <v>3332</v>
      </c>
      <c r="AB240" s="2" t="s">
        <v>43</v>
      </c>
      <c r="AC240" s="2" t="s">
        <v>42</v>
      </c>
      <c r="AD240" s="2"/>
      <c r="AE240" s="4"/>
    </row>
    <row r="241" spans="1:31" hidden="1" x14ac:dyDescent="0.25">
      <c r="A241" s="2">
        <v>2016</v>
      </c>
      <c r="B241" s="2">
        <v>1524</v>
      </c>
      <c r="C241" s="2" t="s">
        <v>3893</v>
      </c>
      <c r="D241" s="2" t="s">
        <v>3894</v>
      </c>
      <c r="E241" s="2" t="s">
        <v>3895</v>
      </c>
      <c r="F241" s="2" t="s">
        <v>3896</v>
      </c>
      <c r="G241" s="2" t="s">
        <v>3897</v>
      </c>
      <c r="H241" s="2"/>
      <c r="I241" s="2" t="s">
        <v>153</v>
      </c>
      <c r="J241" s="2" t="s">
        <v>31</v>
      </c>
      <c r="K241" s="2" t="s">
        <v>3898</v>
      </c>
      <c r="L241" s="2"/>
      <c r="M241" s="3">
        <v>42640</v>
      </c>
      <c r="N241" s="2" t="s">
        <v>2689</v>
      </c>
      <c r="O241" s="2" t="s">
        <v>3899</v>
      </c>
      <c r="P241" s="2" t="s">
        <v>3900</v>
      </c>
      <c r="Q241" s="2" t="s">
        <v>1894</v>
      </c>
      <c r="R241" s="2" t="s">
        <v>3901</v>
      </c>
      <c r="S241" s="2" t="s">
        <v>1939</v>
      </c>
      <c r="T241" s="2" t="s">
        <v>4642</v>
      </c>
      <c r="U241" s="2">
        <v>0.04</v>
      </c>
      <c r="V241" s="2">
        <v>1500</v>
      </c>
      <c r="W241" s="2">
        <v>0.04</v>
      </c>
      <c r="X241" s="12"/>
      <c r="Y241" s="2" t="s">
        <v>2180</v>
      </c>
      <c r="Z241" s="2" t="s">
        <v>335</v>
      </c>
      <c r="AA241" s="2" t="s">
        <v>3332</v>
      </c>
      <c r="AB241" s="2" t="s">
        <v>43</v>
      </c>
      <c r="AC241" s="2" t="s">
        <v>42</v>
      </c>
      <c r="AD241" s="2"/>
      <c r="AE241" s="4"/>
    </row>
    <row r="242" spans="1:31" hidden="1" x14ac:dyDescent="0.25">
      <c r="A242" s="2">
        <v>2016</v>
      </c>
      <c r="B242" s="2">
        <v>1558</v>
      </c>
      <c r="C242" s="2" t="s">
        <v>4354</v>
      </c>
      <c r="D242" s="2" t="s">
        <v>4355</v>
      </c>
      <c r="E242" s="2" t="s">
        <v>4356</v>
      </c>
      <c r="F242" s="2" t="s">
        <v>150</v>
      </c>
      <c r="G242" s="2" t="s">
        <v>151</v>
      </c>
      <c r="H242" s="2"/>
      <c r="I242" s="2" t="s">
        <v>153</v>
      </c>
      <c r="J242" s="2" t="s">
        <v>31</v>
      </c>
      <c r="K242" s="2" t="s">
        <v>3898</v>
      </c>
      <c r="L242" s="2"/>
      <c r="M242" s="3">
        <v>42405</v>
      </c>
      <c r="N242" s="2" t="s">
        <v>2689</v>
      </c>
      <c r="O242" s="2" t="s">
        <v>4357</v>
      </c>
      <c r="P242" s="2" t="s">
        <v>4358</v>
      </c>
      <c r="Q242" s="2" t="s">
        <v>1894</v>
      </c>
      <c r="R242" s="2" t="s">
        <v>4359</v>
      </c>
      <c r="S242" s="2" t="s">
        <v>1939</v>
      </c>
      <c r="T242" s="2" t="s">
        <v>4642</v>
      </c>
      <c r="U242" s="2">
        <v>0.04</v>
      </c>
      <c r="V242" s="2">
        <v>379</v>
      </c>
      <c r="W242" s="2">
        <v>0.04</v>
      </c>
      <c r="X242" s="12"/>
      <c r="Y242" s="2" t="s">
        <v>861</v>
      </c>
      <c r="Z242" s="2" t="s">
        <v>335</v>
      </c>
      <c r="AA242" s="2" t="s">
        <v>3332</v>
      </c>
      <c r="AB242" s="2" t="s">
        <v>338</v>
      </c>
      <c r="AC242" s="2" t="s">
        <v>42</v>
      </c>
      <c r="AD242" s="2"/>
      <c r="AE242" s="4"/>
    </row>
    <row r="243" spans="1:31" hidden="1" x14ac:dyDescent="0.25">
      <c r="A243" s="2">
        <v>2016</v>
      </c>
      <c r="B243" s="2">
        <v>1601</v>
      </c>
      <c r="C243" s="2" t="s">
        <v>2301</v>
      </c>
      <c r="D243" s="2" t="s">
        <v>2302</v>
      </c>
      <c r="E243" s="2" t="s">
        <v>2303</v>
      </c>
      <c r="F243" s="2" t="s">
        <v>1080</v>
      </c>
      <c r="G243" s="2" t="s">
        <v>1081</v>
      </c>
      <c r="H243" s="2"/>
      <c r="I243" s="2" t="s">
        <v>815</v>
      </c>
      <c r="J243" s="2" t="s">
        <v>50</v>
      </c>
      <c r="K243" s="2" t="s">
        <v>2304</v>
      </c>
      <c r="L243" s="2" t="s">
        <v>4636</v>
      </c>
      <c r="M243" s="3">
        <v>42446</v>
      </c>
      <c r="N243" s="2" t="s">
        <v>3463</v>
      </c>
      <c r="O243" s="2" t="s">
        <v>3399</v>
      </c>
      <c r="P243" s="2" t="s">
        <v>3464</v>
      </c>
      <c r="Q243" s="2" t="s">
        <v>2523</v>
      </c>
      <c r="R243" s="2" t="s">
        <v>4045</v>
      </c>
      <c r="S243" s="2" t="s">
        <v>1939</v>
      </c>
      <c r="T243" s="2" t="s">
        <v>4642</v>
      </c>
      <c r="U243" s="2">
        <v>0.04</v>
      </c>
      <c r="V243" s="2">
        <v>4182</v>
      </c>
      <c r="W243" s="2">
        <v>0.04</v>
      </c>
      <c r="X243" s="2"/>
      <c r="Y243" s="2" t="s">
        <v>342</v>
      </c>
      <c r="Z243" s="2" t="s">
        <v>335</v>
      </c>
      <c r="AA243" s="2" t="s">
        <v>3332</v>
      </c>
      <c r="AB243" s="2" t="s">
        <v>43</v>
      </c>
      <c r="AC243" s="2" t="s">
        <v>42</v>
      </c>
      <c r="AD243" s="2"/>
      <c r="AE243" s="4"/>
    </row>
    <row r="244" spans="1:31" hidden="1" x14ac:dyDescent="0.25">
      <c r="A244" s="2">
        <v>2016</v>
      </c>
      <c r="B244" s="2">
        <v>1602</v>
      </c>
      <c r="C244" s="2" t="s">
        <v>2301</v>
      </c>
      <c r="D244" s="2" t="s">
        <v>2302</v>
      </c>
      <c r="E244" s="2" t="s">
        <v>2303</v>
      </c>
      <c r="F244" s="2" t="s">
        <v>1080</v>
      </c>
      <c r="G244" s="2" t="s">
        <v>1081</v>
      </c>
      <c r="H244" s="2"/>
      <c r="I244" s="2" t="s">
        <v>815</v>
      </c>
      <c r="J244" s="2" t="s">
        <v>31</v>
      </c>
      <c r="K244" s="2" t="s">
        <v>2395</v>
      </c>
      <c r="L244" s="2" t="s">
        <v>4636</v>
      </c>
      <c r="M244" s="3">
        <v>42446</v>
      </c>
      <c r="N244" s="2" t="s">
        <v>3463</v>
      </c>
      <c r="O244" s="2" t="s">
        <v>3399</v>
      </c>
      <c r="P244" s="2" t="s">
        <v>3464</v>
      </c>
      <c r="Q244" s="2" t="s">
        <v>2523</v>
      </c>
      <c r="R244" s="2" t="s">
        <v>4046</v>
      </c>
      <c r="S244" s="2" t="s">
        <v>1939</v>
      </c>
      <c r="T244" s="2" t="s">
        <v>4642</v>
      </c>
      <c r="U244" s="2">
        <v>0.04</v>
      </c>
      <c r="V244" s="2">
        <v>4187</v>
      </c>
      <c r="W244" s="2">
        <v>0.04</v>
      </c>
      <c r="X244" s="2"/>
      <c r="Y244" s="2" t="s">
        <v>342</v>
      </c>
      <c r="Z244" s="2" t="s">
        <v>335</v>
      </c>
      <c r="AA244" s="2" t="s">
        <v>3332</v>
      </c>
      <c r="AB244" s="2" t="s">
        <v>43</v>
      </c>
      <c r="AC244" s="2" t="s">
        <v>42</v>
      </c>
      <c r="AD244" s="2"/>
      <c r="AE244" s="4"/>
    </row>
    <row r="245" spans="1:31" hidden="1" x14ac:dyDescent="0.25">
      <c r="A245" s="2">
        <v>2014</v>
      </c>
      <c r="B245" s="2">
        <v>425</v>
      </c>
      <c r="C245" s="2" t="s">
        <v>2098</v>
      </c>
      <c r="D245" s="2" t="s">
        <v>2099</v>
      </c>
      <c r="E245" s="2" t="s">
        <v>2100</v>
      </c>
      <c r="F245" s="2" t="s">
        <v>1610</v>
      </c>
      <c r="G245" s="2" t="s">
        <v>1968</v>
      </c>
      <c r="H245" s="2"/>
      <c r="I245" s="2" t="s">
        <v>393</v>
      </c>
      <c r="J245" s="2" t="s">
        <v>50</v>
      </c>
      <c r="K245" s="2" t="s">
        <v>2205</v>
      </c>
      <c r="L245" s="2" t="s">
        <v>4636</v>
      </c>
      <c r="M245" s="3">
        <v>41988</v>
      </c>
      <c r="N245" s="2" t="s">
        <v>2102</v>
      </c>
      <c r="O245" s="2" t="s">
        <v>1613</v>
      </c>
      <c r="P245" s="2" t="s">
        <v>1999</v>
      </c>
      <c r="Q245" s="2" t="s">
        <v>2339</v>
      </c>
      <c r="R245" s="2" t="s">
        <v>2340</v>
      </c>
      <c r="S245" s="2" t="s">
        <v>2341</v>
      </c>
      <c r="T245" s="2" t="s">
        <v>4642</v>
      </c>
      <c r="U245" s="2">
        <v>0.04</v>
      </c>
      <c r="V245" s="2">
        <v>1651</v>
      </c>
      <c r="W245" s="2">
        <v>0.04</v>
      </c>
      <c r="X245" s="11">
        <v>1775</v>
      </c>
      <c r="Y245" s="2" t="s">
        <v>342</v>
      </c>
      <c r="Z245" s="2" t="s">
        <v>335</v>
      </c>
      <c r="AA245" s="2" t="s">
        <v>41</v>
      </c>
      <c r="AB245" s="2" t="s">
        <v>42</v>
      </c>
      <c r="AC245" s="2" t="s">
        <v>43</v>
      </c>
      <c r="AD245" s="2"/>
      <c r="AE245" s="4"/>
    </row>
    <row r="246" spans="1:31" hidden="1" x14ac:dyDescent="0.25">
      <c r="A246" s="2">
        <v>2014</v>
      </c>
      <c r="B246" s="2">
        <v>455</v>
      </c>
      <c r="C246" s="2" t="s">
        <v>2098</v>
      </c>
      <c r="D246" s="2" t="s">
        <v>2099</v>
      </c>
      <c r="E246" s="2" t="s">
        <v>2100</v>
      </c>
      <c r="F246" s="2" t="s">
        <v>1610</v>
      </c>
      <c r="G246" s="2" t="s">
        <v>1968</v>
      </c>
      <c r="H246" s="2"/>
      <c r="I246" s="2" t="s">
        <v>393</v>
      </c>
      <c r="J246" s="2" t="s">
        <v>50</v>
      </c>
      <c r="K246" s="2" t="s">
        <v>2205</v>
      </c>
      <c r="L246" s="2" t="s">
        <v>4636</v>
      </c>
      <c r="M246" s="3">
        <v>41989</v>
      </c>
      <c r="N246" s="2" t="s">
        <v>2102</v>
      </c>
      <c r="O246" s="2" t="s">
        <v>1613</v>
      </c>
      <c r="P246" s="2" t="s">
        <v>1999</v>
      </c>
      <c r="Q246" s="2" t="s">
        <v>2339</v>
      </c>
      <c r="R246" s="2" t="s">
        <v>2340</v>
      </c>
      <c r="S246" s="2" t="s">
        <v>2341</v>
      </c>
      <c r="T246" s="2" t="s">
        <v>4642</v>
      </c>
      <c r="U246" s="2">
        <v>0.04</v>
      </c>
      <c r="V246" s="2">
        <v>1651</v>
      </c>
      <c r="W246" s="2">
        <v>0.04</v>
      </c>
      <c r="X246" s="11">
        <v>1775</v>
      </c>
      <c r="Y246" s="2" t="s">
        <v>342</v>
      </c>
      <c r="Z246" s="2" t="s">
        <v>335</v>
      </c>
      <c r="AA246" s="2" t="s">
        <v>41</v>
      </c>
      <c r="AB246" s="2" t="s">
        <v>42</v>
      </c>
      <c r="AC246" s="2" t="s">
        <v>43</v>
      </c>
      <c r="AD246" s="2"/>
      <c r="AE246" s="4"/>
    </row>
    <row r="247" spans="1:31" hidden="1" x14ac:dyDescent="0.25">
      <c r="A247" s="2">
        <v>2014</v>
      </c>
      <c r="B247" s="2">
        <v>485</v>
      </c>
      <c r="C247" s="2" t="s">
        <v>2098</v>
      </c>
      <c r="D247" s="2" t="s">
        <v>2099</v>
      </c>
      <c r="E247" s="2" t="s">
        <v>2100</v>
      </c>
      <c r="F247" s="2" t="s">
        <v>1610</v>
      </c>
      <c r="G247" s="2" t="s">
        <v>1968</v>
      </c>
      <c r="H247" s="2"/>
      <c r="I247" s="2" t="s">
        <v>393</v>
      </c>
      <c r="J247" s="2" t="s">
        <v>50</v>
      </c>
      <c r="K247" s="2" t="s">
        <v>2205</v>
      </c>
      <c r="L247" s="2" t="s">
        <v>4636</v>
      </c>
      <c r="M247" s="3">
        <v>41990</v>
      </c>
      <c r="N247" s="2" t="s">
        <v>2102</v>
      </c>
      <c r="O247" s="2" t="s">
        <v>1613</v>
      </c>
      <c r="P247" s="2" t="s">
        <v>1999</v>
      </c>
      <c r="Q247" s="2" t="s">
        <v>2339</v>
      </c>
      <c r="R247" s="2" t="s">
        <v>2340</v>
      </c>
      <c r="S247" s="2" t="s">
        <v>2341</v>
      </c>
      <c r="T247" s="2" t="s">
        <v>4642</v>
      </c>
      <c r="U247" s="2">
        <v>0.04</v>
      </c>
      <c r="V247" s="2">
        <v>1651</v>
      </c>
      <c r="W247" s="2">
        <v>0.04</v>
      </c>
      <c r="X247" s="11">
        <v>1775</v>
      </c>
      <c r="Y247" s="2" t="s">
        <v>342</v>
      </c>
      <c r="Z247" s="2" t="s">
        <v>335</v>
      </c>
      <c r="AA247" s="2" t="s">
        <v>41</v>
      </c>
      <c r="AB247" s="2" t="s">
        <v>42</v>
      </c>
      <c r="AC247" s="2" t="s">
        <v>43</v>
      </c>
      <c r="AD247" s="2"/>
      <c r="AE247" s="4"/>
    </row>
    <row r="248" spans="1:31" hidden="1" x14ac:dyDescent="0.25">
      <c r="A248" s="2">
        <v>2014</v>
      </c>
      <c r="B248" s="2">
        <v>428</v>
      </c>
      <c r="C248" s="2" t="s">
        <v>2098</v>
      </c>
      <c r="D248" s="2" t="s">
        <v>2099</v>
      </c>
      <c r="E248" s="2" t="s">
        <v>2100</v>
      </c>
      <c r="F248" s="2" t="s">
        <v>1610</v>
      </c>
      <c r="G248" s="2" t="s">
        <v>1968</v>
      </c>
      <c r="H248" s="2"/>
      <c r="I248" s="2" t="s">
        <v>393</v>
      </c>
      <c r="J248" s="2" t="s">
        <v>31</v>
      </c>
      <c r="K248" s="2" t="s">
        <v>2211</v>
      </c>
      <c r="L248" s="2" t="s">
        <v>4636</v>
      </c>
      <c r="M248" s="3">
        <v>41988</v>
      </c>
      <c r="N248" s="2" t="s">
        <v>2102</v>
      </c>
      <c r="O248" s="2" t="s">
        <v>1613</v>
      </c>
      <c r="P248" s="2" t="s">
        <v>1999</v>
      </c>
      <c r="Q248" s="2" t="s">
        <v>2339</v>
      </c>
      <c r="R248" s="2" t="s">
        <v>2354</v>
      </c>
      <c r="S248" s="2" t="s">
        <v>2355</v>
      </c>
      <c r="T248" s="2" t="s">
        <v>4642</v>
      </c>
      <c r="U248" s="2">
        <v>0.04</v>
      </c>
      <c r="V248" s="2">
        <v>1633</v>
      </c>
      <c r="W248" s="2">
        <v>0.04</v>
      </c>
      <c r="X248" s="11">
        <v>1775</v>
      </c>
      <c r="Y248" s="2" t="s">
        <v>342</v>
      </c>
      <c r="Z248" s="2" t="s">
        <v>335</v>
      </c>
      <c r="AA248" s="2" t="s">
        <v>41</v>
      </c>
      <c r="AB248" s="2" t="s">
        <v>42</v>
      </c>
      <c r="AC248" s="2" t="s">
        <v>43</v>
      </c>
      <c r="AD248" s="2"/>
      <c r="AE248" s="4"/>
    </row>
    <row r="249" spans="1:31" hidden="1" x14ac:dyDescent="0.25">
      <c r="A249" s="2">
        <v>2014</v>
      </c>
      <c r="B249" s="2">
        <v>457</v>
      </c>
      <c r="C249" s="2" t="s">
        <v>2098</v>
      </c>
      <c r="D249" s="2" t="s">
        <v>2099</v>
      </c>
      <c r="E249" s="2" t="s">
        <v>2100</v>
      </c>
      <c r="F249" s="2" t="s">
        <v>1610</v>
      </c>
      <c r="G249" s="2" t="s">
        <v>1968</v>
      </c>
      <c r="H249" s="2"/>
      <c r="I249" s="2" t="s">
        <v>393</v>
      </c>
      <c r="J249" s="2" t="s">
        <v>31</v>
      </c>
      <c r="K249" s="2" t="s">
        <v>2211</v>
      </c>
      <c r="L249" s="2" t="s">
        <v>4636</v>
      </c>
      <c r="M249" s="3">
        <v>41989</v>
      </c>
      <c r="N249" s="2" t="s">
        <v>2102</v>
      </c>
      <c r="O249" s="2" t="s">
        <v>1613</v>
      </c>
      <c r="P249" s="2" t="s">
        <v>1999</v>
      </c>
      <c r="Q249" s="2" t="s">
        <v>2339</v>
      </c>
      <c r="R249" s="2" t="s">
        <v>2354</v>
      </c>
      <c r="S249" s="2" t="s">
        <v>2355</v>
      </c>
      <c r="T249" s="2" t="s">
        <v>4642</v>
      </c>
      <c r="U249" s="2">
        <v>0.04</v>
      </c>
      <c r="V249" s="2">
        <v>1633</v>
      </c>
      <c r="W249" s="2">
        <v>0.04</v>
      </c>
      <c r="X249" s="11">
        <v>1775</v>
      </c>
      <c r="Y249" s="2" t="s">
        <v>342</v>
      </c>
      <c r="Z249" s="2" t="s">
        <v>335</v>
      </c>
      <c r="AA249" s="2" t="s">
        <v>41</v>
      </c>
      <c r="AB249" s="2" t="s">
        <v>42</v>
      </c>
      <c r="AC249" s="2" t="s">
        <v>43</v>
      </c>
      <c r="AD249" s="2"/>
      <c r="AE249" s="4"/>
    </row>
    <row r="250" spans="1:31" hidden="1" x14ac:dyDescent="0.25">
      <c r="A250" s="2">
        <v>2014</v>
      </c>
      <c r="B250" s="2">
        <v>487</v>
      </c>
      <c r="C250" s="2" t="s">
        <v>2098</v>
      </c>
      <c r="D250" s="2" t="s">
        <v>2099</v>
      </c>
      <c r="E250" s="2" t="s">
        <v>2100</v>
      </c>
      <c r="F250" s="2" t="s">
        <v>1610</v>
      </c>
      <c r="G250" s="2" t="s">
        <v>1968</v>
      </c>
      <c r="H250" s="2"/>
      <c r="I250" s="2" t="s">
        <v>393</v>
      </c>
      <c r="J250" s="2" t="s">
        <v>31</v>
      </c>
      <c r="K250" s="2" t="s">
        <v>2211</v>
      </c>
      <c r="L250" s="2" t="s">
        <v>4636</v>
      </c>
      <c r="M250" s="3">
        <v>41990</v>
      </c>
      <c r="N250" s="2" t="s">
        <v>2102</v>
      </c>
      <c r="O250" s="2" t="s">
        <v>1613</v>
      </c>
      <c r="P250" s="2" t="s">
        <v>1999</v>
      </c>
      <c r="Q250" s="2" t="s">
        <v>2339</v>
      </c>
      <c r="R250" s="2" t="s">
        <v>2354</v>
      </c>
      <c r="S250" s="2" t="s">
        <v>2355</v>
      </c>
      <c r="T250" s="2" t="s">
        <v>4642</v>
      </c>
      <c r="U250" s="2">
        <v>0.04</v>
      </c>
      <c r="V250" s="2">
        <v>1633</v>
      </c>
      <c r="W250" s="2">
        <v>0.04</v>
      </c>
      <c r="X250" s="11">
        <v>1775</v>
      </c>
      <c r="Y250" s="2" t="s">
        <v>342</v>
      </c>
      <c r="Z250" s="2" t="s">
        <v>335</v>
      </c>
      <c r="AA250" s="2" t="s">
        <v>41</v>
      </c>
      <c r="AB250" s="2" t="s">
        <v>42</v>
      </c>
      <c r="AC250" s="2" t="s">
        <v>43</v>
      </c>
      <c r="AD250" s="2"/>
      <c r="AE250" s="4"/>
    </row>
    <row r="251" spans="1:31" hidden="1" x14ac:dyDescent="0.25">
      <c r="A251" s="2">
        <v>2015</v>
      </c>
      <c r="B251" s="2">
        <v>233</v>
      </c>
      <c r="C251" s="2" t="s">
        <v>1641</v>
      </c>
      <c r="D251" s="2" t="s">
        <v>1642</v>
      </c>
      <c r="E251" s="2" t="s">
        <v>1643</v>
      </c>
      <c r="F251" s="2" t="s">
        <v>868</v>
      </c>
      <c r="G251" s="2" t="s">
        <v>869</v>
      </c>
      <c r="H251" s="2"/>
      <c r="I251" s="2" t="s">
        <v>393</v>
      </c>
      <c r="J251" s="2" t="s">
        <v>291</v>
      </c>
      <c r="K251" s="2" t="s">
        <v>1668</v>
      </c>
      <c r="L251" s="2" t="s">
        <v>4636</v>
      </c>
      <c r="M251" s="3">
        <v>42024</v>
      </c>
      <c r="N251" s="2" t="s">
        <v>1645</v>
      </c>
      <c r="O251" s="2" t="s">
        <v>1231</v>
      </c>
      <c r="P251" s="2" t="s">
        <v>1664</v>
      </c>
      <c r="Q251" s="2" t="s">
        <v>3340</v>
      </c>
      <c r="R251" s="2" t="s">
        <v>3337</v>
      </c>
      <c r="S251" s="2" t="s">
        <v>3401</v>
      </c>
      <c r="T251" s="2" t="s">
        <v>4642</v>
      </c>
      <c r="U251" s="2">
        <v>0.04</v>
      </c>
      <c r="V251" s="2">
        <v>1599</v>
      </c>
      <c r="W251" s="2">
        <v>0.04</v>
      </c>
      <c r="X251" s="11">
        <v>1775</v>
      </c>
      <c r="Y251" s="2" t="s">
        <v>342</v>
      </c>
      <c r="Z251" s="2" t="s">
        <v>335</v>
      </c>
      <c r="AA251" s="2" t="s">
        <v>3332</v>
      </c>
      <c r="AB251" s="2" t="s">
        <v>42</v>
      </c>
      <c r="AC251" s="2" t="s">
        <v>43</v>
      </c>
      <c r="AD251" s="2" t="s">
        <v>3339</v>
      </c>
      <c r="AE251" s="4"/>
    </row>
    <row r="252" spans="1:31" hidden="1" x14ac:dyDescent="0.25">
      <c r="A252" s="2">
        <v>2015</v>
      </c>
      <c r="B252" s="2">
        <v>258</v>
      </c>
      <c r="C252" s="2" t="s">
        <v>1641</v>
      </c>
      <c r="D252" s="2" t="s">
        <v>1642</v>
      </c>
      <c r="E252" s="2" t="s">
        <v>1643</v>
      </c>
      <c r="F252" s="2" t="s">
        <v>868</v>
      </c>
      <c r="G252" s="2" t="s">
        <v>869</v>
      </c>
      <c r="H252" s="2"/>
      <c r="I252" s="2" t="s">
        <v>393</v>
      </c>
      <c r="J252" s="2" t="s">
        <v>291</v>
      </c>
      <c r="K252" s="2" t="s">
        <v>1668</v>
      </c>
      <c r="L252" s="2" t="s">
        <v>4636</v>
      </c>
      <c r="M252" s="3">
        <v>42025</v>
      </c>
      <c r="N252" s="2" t="s">
        <v>1645</v>
      </c>
      <c r="O252" s="2" t="s">
        <v>1231</v>
      </c>
      <c r="P252" s="2" t="s">
        <v>1664</v>
      </c>
      <c r="Q252" s="2" t="s">
        <v>3340</v>
      </c>
      <c r="R252" s="2" t="s">
        <v>3337</v>
      </c>
      <c r="S252" s="2" t="s">
        <v>3401</v>
      </c>
      <c r="T252" s="2" t="s">
        <v>4642</v>
      </c>
      <c r="U252" s="2">
        <v>0.04</v>
      </c>
      <c r="V252" s="2">
        <v>1599</v>
      </c>
      <c r="W252" s="2">
        <v>0.04</v>
      </c>
      <c r="X252" s="11">
        <v>1775</v>
      </c>
      <c r="Y252" s="2" t="s">
        <v>342</v>
      </c>
      <c r="Z252" s="2" t="s">
        <v>335</v>
      </c>
      <c r="AA252" s="2" t="s">
        <v>3332</v>
      </c>
      <c r="AB252" s="2" t="s">
        <v>42</v>
      </c>
      <c r="AC252" s="2" t="s">
        <v>43</v>
      </c>
      <c r="AD252" s="2" t="s">
        <v>3339</v>
      </c>
      <c r="AE252" s="4"/>
    </row>
    <row r="253" spans="1:31" hidden="1" x14ac:dyDescent="0.25">
      <c r="A253" s="2">
        <v>2015</v>
      </c>
      <c r="B253" s="2">
        <v>288</v>
      </c>
      <c r="C253" s="2" t="s">
        <v>1641</v>
      </c>
      <c r="D253" s="2" t="s">
        <v>1642</v>
      </c>
      <c r="E253" s="2" t="s">
        <v>1643</v>
      </c>
      <c r="F253" s="2" t="s">
        <v>868</v>
      </c>
      <c r="G253" s="2" t="s">
        <v>869</v>
      </c>
      <c r="H253" s="2"/>
      <c r="I253" s="2" t="s">
        <v>393</v>
      </c>
      <c r="J253" s="2" t="s">
        <v>291</v>
      </c>
      <c r="K253" s="2" t="s">
        <v>1668</v>
      </c>
      <c r="L253" s="2" t="s">
        <v>4636</v>
      </c>
      <c r="M253" s="3">
        <v>42026</v>
      </c>
      <c r="N253" s="2" t="s">
        <v>1645</v>
      </c>
      <c r="O253" s="2" t="s">
        <v>1231</v>
      </c>
      <c r="P253" s="2" t="s">
        <v>1664</v>
      </c>
      <c r="Q253" s="2" t="s">
        <v>3340</v>
      </c>
      <c r="R253" s="2" t="s">
        <v>3337</v>
      </c>
      <c r="S253" s="2" t="s">
        <v>3401</v>
      </c>
      <c r="T253" s="2" t="s">
        <v>4642</v>
      </c>
      <c r="U253" s="2">
        <v>0.04</v>
      </c>
      <c r="V253" s="2">
        <v>1599</v>
      </c>
      <c r="W253" s="2">
        <v>0.04</v>
      </c>
      <c r="X253" s="11">
        <v>1775</v>
      </c>
      <c r="Y253" s="2" t="s">
        <v>342</v>
      </c>
      <c r="Z253" s="2" t="s">
        <v>335</v>
      </c>
      <c r="AA253" s="2" t="s">
        <v>3332</v>
      </c>
      <c r="AB253" s="2" t="s">
        <v>42</v>
      </c>
      <c r="AC253" s="2" t="s">
        <v>43</v>
      </c>
      <c r="AD253" s="2" t="s">
        <v>3339</v>
      </c>
      <c r="AE253" s="4"/>
    </row>
    <row r="254" spans="1:31" hidden="1" x14ac:dyDescent="0.25">
      <c r="A254" s="2">
        <v>2015</v>
      </c>
      <c r="B254" s="2">
        <v>108</v>
      </c>
      <c r="C254" s="2" t="s">
        <v>1641</v>
      </c>
      <c r="D254" s="2" t="s">
        <v>1642</v>
      </c>
      <c r="E254" s="2" t="s">
        <v>1643</v>
      </c>
      <c r="F254" s="2" t="s">
        <v>868</v>
      </c>
      <c r="G254" s="2" t="s">
        <v>869</v>
      </c>
      <c r="H254" s="2"/>
      <c r="I254" s="2" t="s">
        <v>393</v>
      </c>
      <c r="J254" s="2" t="s">
        <v>293</v>
      </c>
      <c r="K254" s="2" t="s">
        <v>1674</v>
      </c>
      <c r="L254" s="2" t="s">
        <v>4636</v>
      </c>
      <c r="M254" s="3">
        <v>42024</v>
      </c>
      <c r="N254" s="2" t="s">
        <v>1645</v>
      </c>
      <c r="O254" s="2" t="s">
        <v>1231</v>
      </c>
      <c r="P254" s="2" t="s">
        <v>1664</v>
      </c>
      <c r="Q254" s="2" t="s">
        <v>3340</v>
      </c>
      <c r="R254" s="2" t="s">
        <v>3341</v>
      </c>
      <c r="S254" s="2" t="s">
        <v>3342</v>
      </c>
      <c r="T254" s="2" t="s">
        <v>4642</v>
      </c>
      <c r="U254" s="2">
        <v>0.04</v>
      </c>
      <c r="V254" s="2">
        <v>1602</v>
      </c>
      <c r="W254" s="2">
        <v>0.04</v>
      </c>
      <c r="X254" s="11">
        <v>1775</v>
      </c>
      <c r="Y254" s="2" t="s">
        <v>342</v>
      </c>
      <c r="Z254" s="2" t="s">
        <v>335</v>
      </c>
      <c r="AA254" s="2" t="s">
        <v>3332</v>
      </c>
      <c r="AB254" s="2" t="s">
        <v>42</v>
      </c>
      <c r="AC254" s="2" t="s">
        <v>43</v>
      </c>
      <c r="AD254" s="2" t="s">
        <v>3339</v>
      </c>
      <c r="AE254" s="4"/>
    </row>
    <row r="255" spans="1:31" hidden="1" x14ac:dyDescent="0.25">
      <c r="A255" s="2">
        <v>2015</v>
      </c>
      <c r="B255" s="2">
        <v>232</v>
      </c>
      <c r="C255" s="2" t="s">
        <v>1641</v>
      </c>
      <c r="D255" s="2" t="s">
        <v>1642</v>
      </c>
      <c r="E255" s="2" t="s">
        <v>1643</v>
      </c>
      <c r="F255" s="2" t="s">
        <v>868</v>
      </c>
      <c r="G255" s="2" t="s">
        <v>869</v>
      </c>
      <c r="H255" s="2"/>
      <c r="I255" s="2" t="s">
        <v>393</v>
      </c>
      <c r="J255" s="2" t="s">
        <v>289</v>
      </c>
      <c r="K255" s="2" t="s">
        <v>1661</v>
      </c>
      <c r="L255" s="2" t="s">
        <v>4636</v>
      </c>
      <c r="M255" s="3">
        <v>42024</v>
      </c>
      <c r="N255" s="2" t="s">
        <v>1645</v>
      </c>
      <c r="O255" s="2" t="s">
        <v>1231</v>
      </c>
      <c r="P255" s="2" t="s">
        <v>1664</v>
      </c>
      <c r="Q255" s="2" t="s">
        <v>3340</v>
      </c>
      <c r="R255" s="2" t="s">
        <v>3391</v>
      </c>
      <c r="S255" s="2" t="s">
        <v>3342</v>
      </c>
      <c r="T255" s="2" t="s">
        <v>4642</v>
      </c>
      <c r="U255" s="2">
        <v>0.04</v>
      </c>
      <c r="V255" s="2">
        <v>1597</v>
      </c>
      <c r="W255" s="2">
        <v>0.04</v>
      </c>
      <c r="X255" s="11">
        <v>1775</v>
      </c>
      <c r="Y255" s="2" t="s">
        <v>342</v>
      </c>
      <c r="Z255" s="2" t="s">
        <v>335</v>
      </c>
      <c r="AA255" s="2" t="s">
        <v>3332</v>
      </c>
      <c r="AB255" s="2" t="s">
        <v>42</v>
      </c>
      <c r="AC255" s="2" t="s">
        <v>43</v>
      </c>
      <c r="AD255" s="2" t="s">
        <v>3339</v>
      </c>
      <c r="AE255" s="4"/>
    </row>
    <row r="256" spans="1:31" hidden="1" x14ac:dyDescent="0.25">
      <c r="A256" s="2">
        <v>2015</v>
      </c>
      <c r="B256" s="2">
        <v>246</v>
      </c>
      <c r="C256" s="2" t="s">
        <v>1641</v>
      </c>
      <c r="D256" s="2" t="s">
        <v>1642</v>
      </c>
      <c r="E256" s="2" t="s">
        <v>1643</v>
      </c>
      <c r="F256" s="2" t="s">
        <v>868</v>
      </c>
      <c r="G256" s="2" t="s">
        <v>869</v>
      </c>
      <c r="H256" s="2"/>
      <c r="I256" s="2" t="s">
        <v>393</v>
      </c>
      <c r="J256" s="2" t="s">
        <v>346</v>
      </c>
      <c r="K256" s="2" t="s">
        <v>1712</v>
      </c>
      <c r="L256" s="2" t="s">
        <v>4636</v>
      </c>
      <c r="M256" s="3">
        <v>42024</v>
      </c>
      <c r="N256" s="2" t="s">
        <v>1645</v>
      </c>
      <c r="O256" s="2" t="s">
        <v>1231</v>
      </c>
      <c r="P256" s="2" t="s">
        <v>1664</v>
      </c>
      <c r="Q256" s="2" t="s">
        <v>3340</v>
      </c>
      <c r="R256" s="2" t="s">
        <v>3422</v>
      </c>
      <c r="S256" s="2" t="s">
        <v>3342</v>
      </c>
      <c r="T256" s="2" t="s">
        <v>4642</v>
      </c>
      <c r="U256" s="2">
        <v>0.04</v>
      </c>
      <c r="V256" s="2">
        <v>1660</v>
      </c>
      <c r="W256" s="2">
        <v>0.04</v>
      </c>
      <c r="X256" s="11">
        <v>1775</v>
      </c>
      <c r="Y256" s="2" t="s">
        <v>342</v>
      </c>
      <c r="Z256" s="2" t="s">
        <v>335</v>
      </c>
      <c r="AA256" s="2" t="s">
        <v>3332</v>
      </c>
      <c r="AB256" s="2" t="s">
        <v>42</v>
      </c>
      <c r="AC256" s="2" t="s">
        <v>43</v>
      </c>
      <c r="AD256" s="2" t="s">
        <v>3339</v>
      </c>
      <c r="AE256" s="4"/>
    </row>
    <row r="257" spans="1:31" hidden="1" x14ac:dyDescent="0.25">
      <c r="A257" s="2">
        <v>2015</v>
      </c>
      <c r="B257" s="2">
        <v>256</v>
      </c>
      <c r="C257" s="2" t="s">
        <v>1641</v>
      </c>
      <c r="D257" s="2" t="s">
        <v>1642</v>
      </c>
      <c r="E257" s="2" t="s">
        <v>1643</v>
      </c>
      <c r="F257" s="2" t="s">
        <v>868</v>
      </c>
      <c r="G257" s="2" t="s">
        <v>869</v>
      </c>
      <c r="H257" s="2"/>
      <c r="I257" s="2" t="s">
        <v>393</v>
      </c>
      <c r="J257" s="2" t="s">
        <v>289</v>
      </c>
      <c r="K257" s="2" t="s">
        <v>1661</v>
      </c>
      <c r="L257" s="2" t="s">
        <v>4636</v>
      </c>
      <c r="M257" s="3">
        <v>42025</v>
      </c>
      <c r="N257" s="2" t="s">
        <v>1645</v>
      </c>
      <c r="O257" s="2" t="s">
        <v>1231</v>
      </c>
      <c r="P257" s="2" t="s">
        <v>1664</v>
      </c>
      <c r="Q257" s="2" t="s">
        <v>3340</v>
      </c>
      <c r="R257" s="2" t="s">
        <v>3391</v>
      </c>
      <c r="S257" s="2" t="s">
        <v>3342</v>
      </c>
      <c r="T257" s="2" t="s">
        <v>4642</v>
      </c>
      <c r="U257" s="2">
        <v>0.04</v>
      </c>
      <c r="V257" s="2">
        <v>1597</v>
      </c>
      <c r="W257" s="2">
        <v>0.04</v>
      </c>
      <c r="X257" s="11">
        <v>1775</v>
      </c>
      <c r="Y257" s="2" t="s">
        <v>342</v>
      </c>
      <c r="Z257" s="2" t="s">
        <v>335</v>
      </c>
      <c r="AA257" s="2" t="s">
        <v>3332</v>
      </c>
      <c r="AB257" s="2" t="s">
        <v>42</v>
      </c>
      <c r="AC257" s="2" t="s">
        <v>43</v>
      </c>
      <c r="AD257" s="2" t="s">
        <v>3339</v>
      </c>
      <c r="AE257" s="4"/>
    </row>
    <row r="258" spans="1:31" hidden="1" x14ac:dyDescent="0.25">
      <c r="A258" s="2">
        <v>2015</v>
      </c>
      <c r="B258" s="2">
        <v>260</v>
      </c>
      <c r="C258" s="2" t="s">
        <v>1641</v>
      </c>
      <c r="D258" s="2" t="s">
        <v>1642</v>
      </c>
      <c r="E258" s="2" t="s">
        <v>1643</v>
      </c>
      <c r="F258" s="2" t="s">
        <v>868</v>
      </c>
      <c r="G258" s="2" t="s">
        <v>869</v>
      </c>
      <c r="H258" s="2"/>
      <c r="I258" s="2" t="s">
        <v>393</v>
      </c>
      <c r="J258" s="2" t="s">
        <v>293</v>
      </c>
      <c r="K258" s="2" t="s">
        <v>1674</v>
      </c>
      <c r="L258" s="2" t="s">
        <v>4636</v>
      </c>
      <c r="M258" s="3">
        <v>42025</v>
      </c>
      <c r="N258" s="2" t="s">
        <v>1645</v>
      </c>
      <c r="O258" s="2" t="s">
        <v>1231</v>
      </c>
      <c r="P258" s="2" t="s">
        <v>1664</v>
      </c>
      <c r="Q258" s="2" t="s">
        <v>3340</v>
      </c>
      <c r="R258" s="2" t="s">
        <v>3341</v>
      </c>
      <c r="S258" s="2" t="s">
        <v>3342</v>
      </c>
      <c r="T258" s="2" t="s">
        <v>4642</v>
      </c>
      <c r="U258" s="2">
        <v>0.04</v>
      </c>
      <c r="V258" s="2">
        <v>1602</v>
      </c>
      <c r="W258" s="2">
        <v>0.04</v>
      </c>
      <c r="X258" s="11">
        <v>1775</v>
      </c>
      <c r="Y258" s="2" t="s">
        <v>342</v>
      </c>
      <c r="Z258" s="2" t="s">
        <v>335</v>
      </c>
      <c r="AA258" s="2" t="s">
        <v>3332</v>
      </c>
      <c r="AB258" s="2" t="s">
        <v>42</v>
      </c>
      <c r="AC258" s="2" t="s">
        <v>43</v>
      </c>
      <c r="AD258" s="2" t="s">
        <v>3339</v>
      </c>
      <c r="AE258" s="4"/>
    </row>
    <row r="259" spans="1:31" hidden="1" x14ac:dyDescent="0.25">
      <c r="A259" s="2">
        <v>2015</v>
      </c>
      <c r="B259" s="2">
        <v>275</v>
      </c>
      <c r="C259" s="2" t="s">
        <v>1641</v>
      </c>
      <c r="D259" s="2" t="s">
        <v>1642</v>
      </c>
      <c r="E259" s="2" t="s">
        <v>1643</v>
      </c>
      <c r="F259" s="2" t="s">
        <v>868</v>
      </c>
      <c r="G259" s="2" t="s">
        <v>869</v>
      </c>
      <c r="H259" s="2"/>
      <c r="I259" s="2" t="s">
        <v>393</v>
      </c>
      <c r="J259" s="2" t="s">
        <v>346</v>
      </c>
      <c r="K259" s="2" t="s">
        <v>1712</v>
      </c>
      <c r="L259" s="2" t="s">
        <v>4636</v>
      </c>
      <c r="M259" s="3">
        <v>42025</v>
      </c>
      <c r="N259" s="2" t="s">
        <v>1645</v>
      </c>
      <c r="O259" s="2" t="s">
        <v>1231</v>
      </c>
      <c r="P259" s="2" t="s">
        <v>1664</v>
      </c>
      <c r="Q259" s="2" t="s">
        <v>3340</v>
      </c>
      <c r="R259" s="2" t="s">
        <v>3422</v>
      </c>
      <c r="S259" s="2" t="s">
        <v>3342</v>
      </c>
      <c r="T259" s="2" t="s">
        <v>4642</v>
      </c>
      <c r="U259" s="2">
        <v>0.04</v>
      </c>
      <c r="V259" s="2">
        <v>1660</v>
      </c>
      <c r="W259" s="2">
        <v>0.04</v>
      </c>
      <c r="X259" s="11">
        <v>1775</v>
      </c>
      <c r="Y259" s="2" t="s">
        <v>342</v>
      </c>
      <c r="Z259" s="2" t="s">
        <v>335</v>
      </c>
      <c r="AA259" s="2" t="s">
        <v>3332</v>
      </c>
      <c r="AB259" s="2" t="s">
        <v>42</v>
      </c>
      <c r="AC259" s="2" t="s">
        <v>43</v>
      </c>
      <c r="AD259" s="2" t="s">
        <v>3339</v>
      </c>
      <c r="AE259" s="4"/>
    </row>
    <row r="260" spans="1:31" hidden="1" x14ac:dyDescent="0.25">
      <c r="A260" s="2">
        <v>2015</v>
      </c>
      <c r="B260" s="2">
        <v>284</v>
      </c>
      <c r="C260" s="2" t="s">
        <v>1641</v>
      </c>
      <c r="D260" s="2" t="s">
        <v>1642</v>
      </c>
      <c r="E260" s="2" t="s">
        <v>1643</v>
      </c>
      <c r="F260" s="2" t="s">
        <v>868</v>
      </c>
      <c r="G260" s="2" t="s">
        <v>869</v>
      </c>
      <c r="H260" s="2"/>
      <c r="I260" s="2" t="s">
        <v>393</v>
      </c>
      <c r="J260" s="2" t="s">
        <v>289</v>
      </c>
      <c r="K260" s="2" t="s">
        <v>1661</v>
      </c>
      <c r="L260" s="2" t="s">
        <v>4636</v>
      </c>
      <c r="M260" s="3">
        <v>42026</v>
      </c>
      <c r="N260" s="2" t="s">
        <v>1645</v>
      </c>
      <c r="O260" s="2" t="s">
        <v>1231</v>
      </c>
      <c r="P260" s="2" t="s">
        <v>1664</v>
      </c>
      <c r="Q260" s="2" t="s">
        <v>3340</v>
      </c>
      <c r="R260" s="2" t="s">
        <v>3391</v>
      </c>
      <c r="S260" s="2" t="s">
        <v>3342</v>
      </c>
      <c r="T260" s="2" t="s">
        <v>4642</v>
      </c>
      <c r="U260" s="2">
        <v>0.04</v>
      </c>
      <c r="V260" s="2">
        <v>1597</v>
      </c>
      <c r="W260" s="2">
        <v>0.04</v>
      </c>
      <c r="X260" s="11">
        <v>1775</v>
      </c>
      <c r="Y260" s="2" t="s">
        <v>342</v>
      </c>
      <c r="Z260" s="2" t="s">
        <v>335</v>
      </c>
      <c r="AA260" s="2" t="s">
        <v>3332</v>
      </c>
      <c r="AB260" s="2" t="s">
        <v>42</v>
      </c>
      <c r="AC260" s="2" t="s">
        <v>43</v>
      </c>
      <c r="AD260" s="2" t="s">
        <v>3339</v>
      </c>
      <c r="AE260" s="4"/>
    </row>
    <row r="261" spans="1:31" hidden="1" x14ac:dyDescent="0.25">
      <c r="A261" s="2">
        <v>2015</v>
      </c>
      <c r="B261" s="2">
        <v>292</v>
      </c>
      <c r="C261" s="2" t="s">
        <v>1641</v>
      </c>
      <c r="D261" s="2" t="s">
        <v>1642</v>
      </c>
      <c r="E261" s="2" t="s">
        <v>1643</v>
      </c>
      <c r="F261" s="2" t="s">
        <v>868</v>
      </c>
      <c r="G261" s="2" t="s">
        <v>869</v>
      </c>
      <c r="H261" s="2"/>
      <c r="I261" s="2" t="s">
        <v>393</v>
      </c>
      <c r="J261" s="2" t="s">
        <v>293</v>
      </c>
      <c r="K261" s="2" t="s">
        <v>1674</v>
      </c>
      <c r="L261" s="2" t="s">
        <v>4636</v>
      </c>
      <c r="M261" s="3">
        <v>42026</v>
      </c>
      <c r="N261" s="2" t="s">
        <v>1645</v>
      </c>
      <c r="O261" s="2" t="s">
        <v>1231</v>
      </c>
      <c r="P261" s="2" t="s">
        <v>1664</v>
      </c>
      <c r="Q261" s="2" t="s">
        <v>3340</v>
      </c>
      <c r="R261" s="2" t="s">
        <v>3341</v>
      </c>
      <c r="S261" s="2" t="s">
        <v>3342</v>
      </c>
      <c r="T261" s="2" t="s">
        <v>4642</v>
      </c>
      <c r="U261" s="2">
        <v>0.04</v>
      </c>
      <c r="V261" s="2">
        <v>1602</v>
      </c>
      <c r="W261" s="2">
        <v>0.04</v>
      </c>
      <c r="X261" s="11">
        <v>1775</v>
      </c>
      <c r="Y261" s="2" t="s">
        <v>342</v>
      </c>
      <c r="Z261" s="2" t="s">
        <v>335</v>
      </c>
      <c r="AA261" s="2" t="s">
        <v>3332</v>
      </c>
      <c r="AB261" s="2" t="s">
        <v>42</v>
      </c>
      <c r="AC261" s="2" t="s">
        <v>43</v>
      </c>
      <c r="AD261" s="2" t="s">
        <v>3339</v>
      </c>
      <c r="AE261" s="4"/>
    </row>
    <row r="262" spans="1:31" hidden="1" x14ac:dyDescent="0.25">
      <c r="A262" s="2">
        <v>2015</v>
      </c>
      <c r="B262" s="2">
        <v>307</v>
      </c>
      <c r="C262" s="2" t="s">
        <v>1641</v>
      </c>
      <c r="D262" s="2" t="s">
        <v>1642</v>
      </c>
      <c r="E262" s="2" t="s">
        <v>1643</v>
      </c>
      <c r="F262" s="2" t="s">
        <v>868</v>
      </c>
      <c r="G262" s="2" t="s">
        <v>869</v>
      </c>
      <c r="H262" s="2"/>
      <c r="I262" s="2" t="s">
        <v>393</v>
      </c>
      <c r="J262" s="2" t="s">
        <v>346</v>
      </c>
      <c r="K262" s="2" t="s">
        <v>1712</v>
      </c>
      <c r="L262" s="2" t="s">
        <v>4636</v>
      </c>
      <c r="M262" s="3">
        <v>42026</v>
      </c>
      <c r="N262" s="2" t="s">
        <v>1645</v>
      </c>
      <c r="O262" s="2" t="s">
        <v>1231</v>
      </c>
      <c r="P262" s="2" t="s">
        <v>1664</v>
      </c>
      <c r="Q262" s="2" t="s">
        <v>3340</v>
      </c>
      <c r="R262" s="2" t="s">
        <v>3422</v>
      </c>
      <c r="S262" s="2" t="s">
        <v>3342</v>
      </c>
      <c r="T262" s="2" t="s">
        <v>4642</v>
      </c>
      <c r="U262" s="2">
        <v>0.04</v>
      </c>
      <c r="V262" s="2">
        <v>1660</v>
      </c>
      <c r="W262" s="2">
        <v>0.04</v>
      </c>
      <c r="X262" s="11">
        <v>1775</v>
      </c>
      <c r="Y262" s="2" t="s">
        <v>342</v>
      </c>
      <c r="Z262" s="2" t="s">
        <v>335</v>
      </c>
      <c r="AA262" s="2" t="s">
        <v>3332</v>
      </c>
      <c r="AB262" s="2" t="s">
        <v>42</v>
      </c>
      <c r="AC262" s="2" t="s">
        <v>43</v>
      </c>
      <c r="AD262" s="2" t="s">
        <v>3339</v>
      </c>
      <c r="AE262" s="4"/>
    </row>
    <row r="263" spans="1:31" hidden="1" x14ac:dyDescent="0.25">
      <c r="A263" s="2">
        <v>2015</v>
      </c>
      <c r="B263" s="2">
        <v>236</v>
      </c>
      <c r="C263" s="2" t="s">
        <v>1641</v>
      </c>
      <c r="D263" s="2" t="s">
        <v>1642</v>
      </c>
      <c r="E263" s="2" t="s">
        <v>1643</v>
      </c>
      <c r="F263" s="2" t="s">
        <v>868</v>
      </c>
      <c r="G263" s="2" t="s">
        <v>869</v>
      </c>
      <c r="H263" s="2"/>
      <c r="I263" s="2" t="s">
        <v>393</v>
      </c>
      <c r="J263" s="2" t="s">
        <v>394</v>
      </c>
      <c r="K263" s="2" t="s">
        <v>1655</v>
      </c>
      <c r="L263" s="2" t="s">
        <v>4636</v>
      </c>
      <c r="M263" s="3">
        <v>42024</v>
      </c>
      <c r="N263" s="2" t="s">
        <v>1645</v>
      </c>
      <c r="O263" s="2" t="s">
        <v>1231</v>
      </c>
      <c r="P263" s="2" t="s">
        <v>1664</v>
      </c>
      <c r="Q263" s="2" t="s">
        <v>3340</v>
      </c>
      <c r="R263" s="2" t="s">
        <v>3406</v>
      </c>
      <c r="S263" s="2" t="s">
        <v>3407</v>
      </c>
      <c r="T263" s="2" t="s">
        <v>4642</v>
      </c>
      <c r="U263" s="2">
        <v>0.04</v>
      </c>
      <c r="V263" s="2">
        <v>1636</v>
      </c>
      <c r="W263" s="2">
        <v>0.04</v>
      </c>
      <c r="X263" s="11">
        <v>1775</v>
      </c>
      <c r="Y263" s="2" t="s">
        <v>342</v>
      </c>
      <c r="Z263" s="2" t="s">
        <v>335</v>
      </c>
      <c r="AA263" s="2" t="s">
        <v>3332</v>
      </c>
      <c r="AB263" s="2" t="s">
        <v>42</v>
      </c>
      <c r="AC263" s="2" t="s">
        <v>43</v>
      </c>
      <c r="AD263" s="2" t="s">
        <v>3339</v>
      </c>
      <c r="AE263" s="4"/>
    </row>
    <row r="264" spans="1:31" hidden="1" x14ac:dyDescent="0.25">
      <c r="A264" s="2">
        <v>2015</v>
      </c>
      <c r="B264" s="2">
        <v>268</v>
      </c>
      <c r="C264" s="2" t="s">
        <v>1641</v>
      </c>
      <c r="D264" s="2" t="s">
        <v>1642</v>
      </c>
      <c r="E264" s="2" t="s">
        <v>1643</v>
      </c>
      <c r="F264" s="2" t="s">
        <v>868</v>
      </c>
      <c r="G264" s="2" t="s">
        <v>869</v>
      </c>
      <c r="H264" s="2"/>
      <c r="I264" s="2" t="s">
        <v>393</v>
      </c>
      <c r="J264" s="2" t="s">
        <v>394</v>
      </c>
      <c r="K264" s="2" t="s">
        <v>1655</v>
      </c>
      <c r="L264" s="2" t="s">
        <v>4636</v>
      </c>
      <c r="M264" s="3">
        <v>42025</v>
      </c>
      <c r="N264" s="2" t="s">
        <v>1645</v>
      </c>
      <c r="O264" s="2" t="s">
        <v>1231</v>
      </c>
      <c r="P264" s="2" t="s">
        <v>1664</v>
      </c>
      <c r="Q264" s="2" t="s">
        <v>3340</v>
      </c>
      <c r="R264" s="2" t="s">
        <v>3406</v>
      </c>
      <c r="S264" s="2" t="s">
        <v>3407</v>
      </c>
      <c r="T264" s="2" t="s">
        <v>4642</v>
      </c>
      <c r="U264" s="2">
        <v>0.04</v>
      </c>
      <c r="V264" s="2">
        <v>1636</v>
      </c>
      <c r="W264" s="2">
        <v>0.04</v>
      </c>
      <c r="X264" s="11">
        <v>1775</v>
      </c>
      <c r="Y264" s="2" t="s">
        <v>342</v>
      </c>
      <c r="Z264" s="2" t="s">
        <v>335</v>
      </c>
      <c r="AA264" s="2" t="s">
        <v>3332</v>
      </c>
      <c r="AB264" s="2" t="s">
        <v>42</v>
      </c>
      <c r="AC264" s="2" t="s">
        <v>43</v>
      </c>
      <c r="AD264" s="2" t="s">
        <v>3339</v>
      </c>
      <c r="AE264" s="4"/>
    </row>
    <row r="265" spans="1:31" hidden="1" x14ac:dyDescent="0.25">
      <c r="A265" s="2">
        <v>2015</v>
      </c>
      <c r="B265" s="2">
        <v>296</v>
      </c>
      <c r="C265" s="2" t="s">
        <v>1641</v>
      </c>
      <c r="D265" s="2" t="s">
        <v>1642</v>
      </c>
      <c r="E265" s="2" t="s">
        <v>1643</v>
      </c>
      <c r="F265" s="2" t="s">
        <v>868</v>
      </c>
      <c r="G265" s="2" t="s">
        <v>869</v>
      </c>
      <c r="H265" s="2"/>
      <c r="I265" s="2" t="s">
        <v>393</v>
      </c>
      <c r="J265" s="2" t="s">
        <v>394</v>
      </c>
      <c r="K265" s="2" t="s">
        <v>1655</v>
      </c>
      <c r="L265" s="2" t="s">
        <v>4636</v>
      </c>
      <c r="M265" s="3">
        <v>42026</v>
      </c>
      <c r="N265" s="2" t="s">
        <v>1645</v>
      </c>
      <c r="O265" s="2" t="s">
        <v>1231</v>
      </c>
      <c r="P265" s="2" t="s">
        <v>1664</v>
      </c>
      <c r="Q265" s="2" t="s">
        <v>3340</v>
      </c>
      <c r="R265" s="2" t="s">
        <v>3406</v>
      </c>
      <c r="S265" s="2" t="s">
        <v>3407</v>
      </c>
      <c r="T265" s="2" t="s">
        <v>4642</v>
      </c>
      <c r="U265" s="2">
        <v>0.04</v>
      </c>
      <c r="V265" s="2">
        <v>1636</v>
      </c>
      <c r="W265" s="2">
        <v>0.04</v>
      </c>
      <c r="X265" s="11">
        <v>1775</v>
      </c>
      <c r="Y265" s="2" t="s">
        <v>342</v>
      </c>
      <c r="Z265" s="2" t="s">
        <v>335</v>
      </c>
      <c r="AA265" s="2" t="s">
        <v>3332</v>
      </c>
      <c r="AB265" s="2" t="s">
        <v>42</v>
      </c>
      <c r="AC265" s="2" t="s">
        <v>43</v>
      </c>
      <c r="AD265" s="2" t="s">
        <v>3339</v>
      </c>
      <c r="AE265" s="4"/>
    </row>
    <row r="266" spans="1:31" hidden="1" x14ac:dyDescent="0.25">
      <c r="A266" s="2">
        <v>2016</v>
      </c>
      <c r="B266" s="2">
        <v>464</v>
      </c>
      <c r="C266" s="2" t="s">
        <v>1641</v>
      </c>
      <c r="D266" s="2" t="s">
        <v>1642</v>
      </c>
      <c r="E266" s="2" t="s">
        <v>1643</v>
      </c>
      <c r="F266" s="2" t="s">
        <v>868</v>
      </c>
      <c r="G266" s="2" t="s">
        <v>869</v>
      </c>
      <c r="H266" s="2"/>
      <c r="I266" s="2" t="s">
        <v>393</v>
      </c>
      <c r="J266" s="2" t="s">
        <v>394</v>
      </c>
      <c r="K266" s="2" t="s">
        <v>1655</v>
      </c>
      <c r="L266" s="2" t="s">
        <v>4636</v>
      </c>
      <c r="M266" s="3">
        <v>42376</v>
      </c>
      <c r="N266" s="2" t="s">
        <v>1645</v>
      </c>
      <c r="O266" s="2" t="s">
        <v>1231</v>
      </c>
      <c r="P266" s="2" t="s">
        <v>1664</v>
      </c>
      <c r="Q266" s="2" t="s">
        <v>3340</v>
      </c>
      <c r="R266" s="2" t="s">
        <v>3406</v>
      </c>
      <c r="S266" s="2" t="s">
        <v>3407</v>
      </c>
      <c r="T266" s="2" t="s">
        <v>4642</v>
      </c>
      <c r="U266" s="2">
        <v>0.04</v>
      </c>
      <c r="V266" s="2">
        <v>1636</v>
      </c>
      <c r="W266" s="2">
        <v>0.04</v>
      </c>
      <c r="X266" s="11">
        <v>1775</v>
      </c>
      <c r="Y266" s="2" t="s">
        <v>342</v>
      </c>
      <c r="Z266" s="2" t="s">
        <v>335</v>
      </c>
      <c r="AA266" s="2" t="s">
        <v>3332</v>
      </c>
      <c r="AB266" s="2" t="s">
        <v>43</v>
      </c>
      <c r="AC266" s="2" t="s">
        <v>42</v>
      </c>
      <c r="AD266" s="2"/>
      <c r="AE266" s="4"/>
    </row>
    <row r="267" spans="1:31" hidden="1" x14ac:dyDescent="0.25">
      <c r="A267" s="2">
        <v>2016</v>
      </c>
      <c r="B267" s="2">
        <v>467</v>
      </c>
      <c r="C267" s="2" t="s">
        <v>1641</v>
      </c>
      <c r="D267" s="2" t="s">
        <v>1642</v>
      </c>
      <c r="E267" s="2" t="s">
        <v>1643</v>
      </c>
      <c r="F267" s="2" t="s">
        <v>868</v>
      </c>
      <c r="G267" s="2" t="s">
        <v>869</v>
      </c>
      <c r="H267" s="2"/>
      <c r="I267" s="2" t="s">
        <v>393</v>
      </c>
      <c r="J267" s="2" t="s">
        <v>346</v>
      </c>
      <c r="K267" s="2" t="s">
        <v>1712</v>
      </c>
      <c r="L267" s="2" t="s">
        <v>4636</v>
      </c>
      <c r="M267" s="3">
        <v>42376</v>
      </c>
      <c r="N267" s="2" t="s">
        <v>1645</v>
      </c>
      <c r="O267" s="2" t="s">
        <v>1231</v>
      </c>
      <c r="P267" s="2" t="s">
        <v>1664</v>
      </c>
      <c r="Q267" s="2" t="s">
        <v>3340</v>
      </c>
      <c r="R267" s="2" t="s">
        <v>3873</v>
      </c>
      <c r="S267" s="2" t="s">
        <v>3874</v>
      </c>
      <c r="T267" s="2" t="s">
        <v>4642</v>
      </c>
      <c r="U267" s="2">
        <v>0.04</v>
      </c>
      <c r="V267" s="2">
        <v>1662</v>
      </c>
      <c r="W267" s="2">
        <v>0.04</v>
      </c>
      <c r="X267" s="11">
        <v>1775</v>
      </c>
      <c r="Y267" s="2" t="s">
        <v>342</v>
      </c>
      <c r="Z267" s="2" t="s">
        <v>335</v>
      </c>
      <c r="AA267" s="2" t="s">
        <v>3332</v>
      </c>
      <c r="AB267" s="2" t="s">
        <v>43</v>
      </c>
      <c r="AC267" s="2" t="s">
        <v>42</v>
      </c>
      <c r="AD267" s="2"/>
      <c r="AE267" s="4"/>
    </row>
    <row r="268" spans="1:31" hidden="1" x14ac:dyDescent="0.25">
      <c r="A268" s="2">
        <v>2013</v>
      </c>
      <c r="B268" s="2">
        <v>193</v>
      </c>
      <c r="C268" s="2" t="s">
        <v>1641</v>
      </c>
      <c r="D268" s="2" t="s">
        <v>1642</v>
      </c>
      <c r="E268" s="2" t="s">
        <v>1643</v>
      </c>
      <c r="F268" s="2" t="s">
        <v>868</v>
      </c>
      <c r="G268" s="2" t="s">
        <v>869</v>
      </c>
      <c r="H268" s="2"/>
      <c r="I268" s="2" t="s">
        <v>393</v>
      </c>
      <c r="J268" s="2" t="s">
        <v>340</v>
      </c>
      <c r="K268" s="2" t="s">
        <v>1644</v>
      </c>
      <c r="L268" s="2" t="s">
        <v>4636</v>
      </c>
      <c r="M268" s="3">
        <v>41339</v>
      </c>
      <c r="N268" s="2" t="s">
        <v>1645</v>
      </c>
      <c r="O268" s="2" t="s">
        <v>1646</v>
      </c>
      <c r="P268" s="2" t="s">
        <v>1571</v>
      </c>
      <c r="Q268" s="2" t="s">
        <v>1650</v>
      </c>
      <c r="R268" s="2" t="s">
        <v>1648</v>
      </c>
      <c r="S268" s="2" t="s">
        <v>1651</v>
      </c>
      <c r="T268" s="2" t="s">
        <v>4642</v>
      </c>
      <c r="U268" s="2">
        <v>0.04</v>
      </c>
      <c r="V268" s="2">
        <v>1652</v>
      </c>
      <c r="W268" s="2">
        <v>0.04</v>
      </c>
      <c r="X268" s="11">
        <v>1775</v>
      </c>
      <c r="Y268" s="2" t="s">
        <v>342</v>
      </c>
      <c r="Z268" s="2" t="s">
        <v>335</v>
      </c>
      <c r="AA268" s="2" t="s">
        <v>41</v>
      </c>
      <c r="AB268" s="2" t="s">
        <v>42</v>
      </c>
      <c r="AC268" s="2" t="s">
        <v>43</v>
      </c>
      <c r="AD268" s="2" t="s">
        <v>1652</v>
      </c>
      <c r="AE268" s="4"/>
    </row>
    <row r="269" spans="1:31" hidden="1" x14ac:dyDescent="0.25">
      <c r="A269" s="2">
        <v>2014</v>
      </c>
      <c r="B269" s="2">
        <v>538</v>
      </c>
      <c r="C269" s="2" t="s">
        <v>1641</v>
      </c>
      <c r="D269" s="2" t="s">
        <v>1642</v>
      </c>
      <c r="E269" s="2" t="s">
        <v>1643</v>
      </c>
      <c r="F269" s="2" t="s">
        <v>868</v>
      </c>
      <c r="G269" s="2" t="s">
        <v>869</v>
      </c>
      <c r="H269" s="2"/>
      <c r="I269" s="2" t="s">
        <v>393</v>
      </c>
      <c r="J269" s="2" t="s">
        <v>340</v>
      </c>
      <c r="K269" s="2" t="s">
        <v>1644</v>
      </c>
      <c r="L269" s="2" t="s">
        <v>4636</v>
      </c>
      <c r="M269" s="3">
        <v>41680</v>
      </c>
      <c r="N269" s="2" t="s">
        <v>1645</v>
      </c>
      <c r="O269" s="2" t="s">
        <v>2475</v>
      </c>
      <c r="P269" s="2" t="s">
        <v>1664</v>
      </c>
      <c r="Q269" s="2" t="s">
        <v>2488</v>
      </c>
      <c r="R269" s="2" t="s">
        <v>2502</v>
      </c>
      <c r="S269" s="2" t="s">
        <v>2503</v>
      </c>
      <c r="T269" s="2" t="s">
        <v>4642</v>
      </c>
      <c r="U269" s="2">
        <v>0.04</v>
      </c>
      <c r="V269" s="2">
        <v>1623</v>
      </c>
      <c r="W269" s="2">
        <v>0.04</v>
      </c>
      <c r="X269" s="11">
        <v>1775</v>
      </c>
      <c r="Y269" s="2" t="s">
        <v>342</v>
      </c>
      <c r="Z269" s="2" t="s">
        <v>335</v>
      </c>
      <c r="AA269" s="2" t="s">
        <v>41</v>
      </c>
      <c r="AB269" s="2" t="s">
        <v>42</v>
      </c>
      <c r="AC269" s="2" t="s">
        <v>43</v>
      </c>
      <c r="AD269" s="2"/>
      <c r="AE269" s="4"/>
    </row>
    <row r="270" spans="1:31" hidden="1" x14ac:dyDescent="0.25">
      <c r="A270" s="2">
        <v>2014</v>
      </c>
      <c r="B270" s="2">
        <v>569</v>
      </c>
      <c r="C270" s="2" t="s">
        <v>1641</v>
      </c>
      <c r="D270" s="2" t="s">
        <v>1642</v>
      </c>
      <c r="E270" s="2" t="s">
        <v>1643</v>
      </c>
      <c r="F270" s="2" t="s">
        <v>868</v>
      </c>
      <c r="G270" s="2" t="s">
        <v>869</v>
      </c>
      <c r="H270" s="2"/>
      <c r="I270" s="2" t="s">
        <v>393</v>
      </c>
      <c r="J270" s="2" t="s">
        <v>340</v>
      </c>
      <c r="K270" s="2" t="s">
        <v>1644</v>
      </c>
      <c r="L270" s="2" t="s">
        <v>4636</v>
      </c>
      <c r="M270" s="3">
        <v>41681</v>
      </c>
      <c r="N270" s="2" t="s">
        <v>1645</v>
      </c>
      <c r="O270" s="2" t="s">
        <v>2475</v>
      </c>
      <c r="P270" s="2" t="s">
        <v>1664</v>
      </c>
      <c r="Q270" s="2" t="s">
        <v>2488</v>
      </c>
      <c r="R270" s="2" t="s">
        <v>2502</v>
      </c>
      <c r="S270" s="2" t="s">
        <v>2503</v>
      </c>
      <c r="T270" s="2" t="s">
        <v>4642</v>
      </c>
      <c r="U270" s="2">
        <v>0.04</v>
      </c>
      <c r="V270" s="2">
        <v>1623</v>
      </c>
      <c r="W270" s="2">
        <v>0.04</v>
      </c>
      <c r="X270" s="11">
        <v>1775</v>
      </c>
      <c r="Y270" s="2" t="s">
        <v>342</v>
      </c>
      <c r="Z270" s="2" t="s">
        <v>335</v>
      </c>
      <c r="AA270" s="2" t="s">
        <v>41</v>
      </c>
      <c r="AB270" s="2" t="s">
        <v>42</v>
      </c>
      <c r="AC270" s="2" t="s">
        <v>43</v>
      </c>
      <c r="AD270" s="2"/>
      <c r="AE270" s="4"/>
    </row>
    <row r="271" spans="1:31" hidden="1" x14ac:dyDescent="0.25">
      <c r="A271" s="2">
        <v>2014</v>
      </c>
      <c r="B271" s="2">
        <v>600</v>
      </c>
      <c r="C271" s="2" t="s">
        <v>1641</v>
      </c>
      <c r="D271" s="2" t="s">
        <v>1642</v>
      </c>
      <c r="E271" s="2" t="s">
        <v>1643</v>
      </c>
      <c r="F271" s="2" t="s">
        <v>868</v>
      </c>
      <c r="G271" s="2" t="s">
        <v>869</v>
      </c>
      <c r="H271" s="2"/>
      <c r="I271" s="2" t="s">
        <v>393</v>
      </c>
      <c r="J271" s="2" t="s">
        <v>340</v>
      </c>
      <c r="K271" s="2" t="s">
        <v>1644</v>
      </c>
      <c r="L271" s="2" t="s">
        <v>4636</v>
      </c>
      <c r="M271" s="3">
        <v>41682</v>
      </c>
      <c r="N271" s="2" t="s">
        <v>1645</v>
      </c>
      <c r="O271" s="2" t="s">
        <v>2475</v>
      </c>
      <c r="P271" s="2" t="s">
        <v>1664</v>
      </c>
      <c r="Q271" s="2" t="s">
        <v>2488</v>
      </c>
      <c r="R271" s="2" t="s">
        <v>2502</v>
      </c>
      <c r="S271" s="2" t="s">
        <v>2503</v>
      </c>
      <c r="T271" s="2" t="s">
        <v>4642</v>
      </c>
      <c r="U271" s="2">
        <v>0.04</v>
      </c>
      <c r="V271" s="2">
        <v>1623</v>
      </c>
      <c r="W271" s="2">
        <v>0.04</v>
      </c>
      <c r="X271" s="11">
        <v>1775</v>
      </c>
      <c r="Y271" s="2" t="s">
        <v>342</v>
      </c>
      <c r="Z271" s="2" t="s">
        <v>335</v>
      </c>
      <c r="AA271" s="2" t="s">
        <v>41</v>
      </c>
      <c r="AB271" s="2" t="s">
        <v>42</v>
      </c>
      <c r="AC271" s="2" t="s">
        <v>43</v>
      </c>
      <c r="AD271" s="2"/>
      <c r="AE271" s="4"/>
    </row>
    <row r="272" spans="1:31" hidden="1" x14ac:dyDescent="0.25">
      <c r="A272" s="2">
        <v>2014</v>
      </c>
      <c r="B272" s="2">
        <v>537</v>
      </c>
      <c r="C272" s="2" t="s">
        <v>1641</v>
      </c>
      <c r="D272" s="2" t="s">
        <v>1642</v>
      </c>
      <c r="E272" s="2" t="s">
        <v>1643</v>
      </c>
      <c r="F272" s="2" t="s">
        <v>868</v>
      </c>
      <c r="G272" s="2" t="s">
        <v>869</v>
      </c>
      <c r="H272" s="2"/>
      <c r="I272" s="2" t="s">
        <v>393</v>
      </c>
      <c r="J272" s="2" t="s">
        <v>293</v>
      </c>
      <c r="K272" s="2" t="s">
        <v>1674</v>
      </c>
      <c r="L272" s="2" t="s">
        <v>4636</v>
      </c>
      <c r="M272" s="3">
        <v>41680</v>
      </c>
      <c r="N272" s="2" t="s">
        <v>1645</v>
      </c>
      <c r="O272" s="2" t="s">
        <v>2475</v>
      </c>
      <c r="P272" s="2" t="s">
        <v>1664</v>
      </c>
      <c r="Q272" s="2" t="s">
        <v>2488</v>
      </c>
      <c r="R272" s="2" t="s">
        <v>2495</v>
      </c>
      <c r="S272" s="2" t="s">
        <v>2501</v>
      </c>
      <c r="T272" s="2" t="s">
        <v>4642</v>
      </c>
      <c r="U272" s="2">
        <v>0.04</v>
      </c>
      <c r="V272" s="2">
        <v>1622</v>
      </c>
      <c r="W272" s="2">
        <v>0.04</v>
      </c>
      <c r="X272" s="11">
        <v>1775</v>
      </c>
      <c r="Y272" s="2" t="s">
        <v>342</v>
      </c>
      <c r="Z272" s="2" t="s">
        <v>335</v>
      </c>
      <c r="AA272" s="2" t="s">
        <v>41</v>
      </c>
      <c r="AB272" s="2" t="s">
        <v>42</v>
      </c>
      <c r="AC272" s="2" t="s">
        <v>43</v>
      </c>
      <c r="AD272" s="2"/>
      <c r="AE272" s="4"/>
    </row>
    <row r="273" spans="1:31" hidden="1" x14ac:dyDescent="0.25">
      <c r="A273" s="2">
        <v>2014</v>
      </c>
      <c r="B273" s="2">
        <v>565</v>
      </c>
      <c r="C273" s="2" t="s">
        <v>1641</v>
      </c>
      <c r="D273" s="2" t="s">
        <v>1642</v>
      </c>
      <c r="E273" s="2" t="s">
        <v>1643</v>
      </c>
      <c r="F273" s="2" t="s">
        <v>868</v>
      </c>
      <c r="G273" s="2" t="s">
        <v>869</v>
      </c>
      <c r="H273" s="2"/>
      <c r="I273" s="2" t="s">
        <v>393</v>
      </c>
      <c r="J273" s="2" t="s">
        <v>293</v>
      </c>
      <c r="K273" s="2" t="s">
        <v>1674</v>
      </c>
      <c r="L273" s="2" t="s">
        <v>4636</v>
      </c>
      <c r="M273" s="3">
        <v>41681</v>
      </c>
      <c r="N273" s="2" t="s">
        <v>1645</v>
      </c>
      <c r="O273" s="2" t="s">
        <v>2475</v>
      </c>
      <c r="P273" s="2" t="s">
        <v>1664</v>
      </c>
      <c r="Q273" s="2" t="s">
        <v>2488</v>
      </c>
      <c r="R273" s="2" t="s">
        <v>2495</v>
      </c>
      <c r="S273" s="2" t="s">
        <v>2501</v>
      </c>
      <c r="T273" s="2" t="s">
        <v>4642</v>
      </c>
      <c r="U273" s="2">
        <v>0.04</v>
      </c>
      <c r="V273" s="2">
        <v>1622</v>
      </c>
      <c r="W273" s="2">
        <v>0.04</v>
      </c>
      <c r="X273" s="11">
        <v>1775</v>
      </c>
      <c r="Y273" s="2" t="s">
        <v>342</v>
      </c>
      <c r="Z273" s="2" t="s">
        <v>335</v>
      </c>
      <c r="AA273" s="2" t="s">
        <v>41</v>
      </c>
      <c r="AB273" s="2" t="s">
        <v>42</v>
      </c>
      <c r="AC273" s="2" t="s">
        <v>43</v>
      </c>
      <c r="AD273" s="2"/>
      <c r="AE273" s="4"/>
    </row>
    <row r="274" spans="1:31" hidden="1" x14ac:dyDescent="0.25">
      <c r="A274" s="2">
        <v>2014</v>
      </c>
      <c r="B274" s="2">
        <v>596</v>
      </c>
      <c r="C274" s="2" t="s">
        <v>1641</v>
      </c>
      <c r="D274" s="2" t="s">
        <v>1642</v>
      </c>
      <c r="E274" s="2" t="s">
        <v>1643</v>
      </c>
      <c r="F274" s="2" t="s">
        <v>868</v>
      </c>
      <c r="G274" s="2" t="s">
        <v>869</v>
      </c>
      <c r="H274" s="2"/>
      <c r="I274" s="2" t="s">
        <v>393</v>
      </c>
      <c r="J274" s="2" t="s">
        <v>293</v>
      </c>
      <c r="K274" s="2" t="s">
        <v>1674</v>
      </c>
      <c r="L274" s="2" t="s">
        <v>4636</v>
      </c>
      <c r="M274" s="3">
        <v>41682</v>
      </c>
      <c r="N274" s="2" t="s">
        <v>1645</v>
      </c>
      <c r="O274" s="2" t="s">
        <v>2475</v>
      </c>
      <c r="P274" s="2" t="s">
        <v>1664</v>
      </c>
      <c r="Q274" s="2" t="s">
        <v>2488</v>
      </c>
      <c r="R274" s="2" t="s">
        <v>2495</v>
      </c>
      <c r="S274" s="2" t="s">
        <v>2501</v>
      </c>
      <c r="T274" s="2" t="s">
        <v>4642</v>
      </c>
      <c r="U274" s="2">
        <v>0.04</v>
      </c>
      <c r="V274" s="2">
        <v>1622</v>
      </c>
      <c r="W274" s="2">
        <v>0.04</v>
      </c>
      <c r="X274" s="11">
        <v>1775</v>
      </c>
      <c r="Y274" s="2" t="s">
        <v>342</v>
      </c>
      <c r="Z274" s="2" t="s">
        <v>335</v>
      </c>
      <c r="AA274" s="2" t="s">
        <v>41</v>
      </c>
      <c r="AB274" s="2" t="s">
        <v>42</v>
      </c>
      <c r="AC274" s="2" t="s">
        <v>43</v>
      </c>
      <c r="AD274" s="2"/>
      <c r="AE274" s="4"/>
    </row>
    <row r="275" spans="1:31" hidden="1" x14ac:dyDescent="0.25">
      <c r="A275" s="2">
        <v>2014</v>
      </c>
      <c r="B275" s="2">
        <v>530</v>
      </c>
      <c r="C275" s="2" t="s">
        <v>1641</v>
      </c>
      <c r="D275" s="2" t="s">
        <v>1642</v>
      </c>
      <c r="E275" s="2" t="s">
        <v>1643</v>
      </c>
      <c r="F275" s="2" t="s">
        <v>868</v>
      </c>
      <c r="G275" s="2" t="s">
        <v>869</v>
      </c>
      <c r="H275" s="2"/>
      <c r="I275" s="2" t="s">
        <v>393</v>
      </c>
      <c r="J275" s="2" t="s">
        <v>289</v>
      </c>
      <c r="K275" s="2" t="s">
        <v>1661</v>
      </c>
      <c r="L275" s="2" t="s">
        <v>4636</v>
      </c>
      <c r="M275" s="3">
        <v>41680</v>
      </c>
      <c r="N275" s="2" t="s">
        <v>1645</v>
      </c>
      <c r="O275" s="2" t="s">
        <v>2475</v>
      </c>
      <c r="P275" s="2" t="s">
        <v>1664</v>
      </c>
      <c r="Q275" s="2" t="s">
        <v>2488</v>
      </c>
      <c r="R275" s="2" t="s">
        <v>2486</v>
      </c>
      <c r="S275" s="2" t="s">
        <v>2489</v>
      </c>
      <c r="T275" s="2" t="s">
        <v>4642</v>
      </c>
      <c r="U275" s="2">
        <v>0.04</v>
      </c>
      <c r="V275" s="2">
        <v>1617</v>
      </c>
      <c r="W275" s="2">
        <v>0.04</v>
      </c>
      <c r="X275" s="11">
        <v>1775</v>
      </c>
      <c r="Y275" s="2" t="s">
        <v>342</v>
      </c>
      <c r="Z275" s="2" t="s">
        <v>335</v>
      </c>
      <c r="AA275" s="2" t="s">
        <v>41</v>
      </c>
      <c r="AB275" s="2" t="s">
        <v>42</v>
      </c>
      <c r="AC275" s="2" t="s">
        <v>43</v>
      </c>
      <c r="AD275" s="2"/>
      <c r="AE275" s="4"/>
    </row>
    <row r="276" spans="1:31" hidden="1" x14ac:dyDescent="0.25">
      <c r="A276" s="2">
        <v>2014</v>
      </c>
      <c r="B276" s="2">
        <v>560</v>
      </c>
      <c r="C276" s="2" t="s">
        <v>1641</v>
      </c>
      <c r="D276" s="2" t="s">
        <v>1642</v>
      </c>
      <c r="E276" s="2" t="s">
        <v>1643</v>
      </c>
      <c r="F276" s="2" t="s">
        <v>868</v>
      </c>
      <c r="G276" s="2" t="s">
        <v>869</v>
      </c>
      <c r="H276" s="2"/>
      <c r="I276" s="2" t="s">
        <v>393</v>
      </c>
      <c r="J276" s="2" t="s">
        <v>289</v>
      </c>
      <c r="K276" s="2" t="s">
        <v>1661</v>
      </c>
      <c r="L276" s="2" t="s">
        <v>4636</v>
      </c>
      <c r="M276" s="3">
        <v>41681</v>
      </c>
      <c r="N276" s="2" t="s">
        <v>1645</v>
      </c>
      <c r="O276" s="2" t="s">
        <v>2475</v>
      </c>
      <c r="P276" s="2" t="s">
        <v>1664</v>
      </c>
      <c r="Q276" s="2" t="s">
        <v>2488</v>
      </c>
      <c r="R276" s="2" t="s">
        <v>2486</v>
      </c>
      <c r="S276" s="2" t="s">
        <v>2489</v>
      </c>
      <c r="T276" s="2" t="s">
        <v>4642</v>
      </c>
      <c r="U276" s="2">
        <v>0.04</v>
      </c>
      <c r="V276" s="2">
        <v>1617</v>
      </c>
      <c r="W276" s="2">
        <v>0.04</v>
      </c>
      <c r="X276" s="11">
        <v>1775</v>
      </c>
      <c r="Y276" s="2" t="s">
        <v>342</v>
      </c>
      <c r="Z276" s="2" t="s">
        <v>335</v>
      </c>
      <c r="AA276" s="2" t="s">
        <v>41</v>
      </c>
      <c r="AB276" s="2" t="s">
        <v>42</v>
      </c>
      <c r="AC276" s="2" t="s">
        <v>43</v>
      </c>
      <c r="AD276" s="2"/>
      <c r="AE276" s="4"/>
    </row>
    <row r="277" spans="1:31" hidden="1" x14ac:dyDescent="0.25">
      <c r="A277" s="2">
        <v>2014</v>
      </c>
      <c r="B277" s="2">
        <v>591</v>
      </c>
      <c r="C277" s="2" t="s">
        <v>1641</v>
      </c>
      <c r="D277" s="2" t="s">
        <v>1642</v>
      </c>
      <c r="E277" s="2" t="s">
        <v>1643</v>
      </c>
      <c r="F277" s="2" t="s">
        <v>868</v>
      </c>
      <c r="G277" s="2" t="s">
        <v>869</v>
      </c>
      <c r="H277" s="2"/>
      <c r="I277" s="2" t="s">
        <v>393</v>
      </c>
      <c r="J277" s="2" t="s">
        <v>289</v>
      </c>
      <c r="K277" s="2" t="s">
        <v>1661</v>
      </c>
      <c r="L277" s="2" t="s">
        <v>4636</v>
      </c>
      <c r="M277" s="3">
        <v>41682</v>
      </c>
      <c r="N277" s="2" t="s">
        <v>1645</v>
      </c>
      <c r="O277" s="2" t="s">
        <v>2475</v>
      </c>
      <c r="P277" s="2" t="s">
        <v>1664</v>
      </c>
      <c r="Q277" s="2" t="s">
        <v>2488</v>
      </c>
      <c r="R277" s="2" t="s">
        <v>2486</v>
      </c>
      <c r="S277" s="2" t="s">
        <v>2489</v>
      </c>
      <c r="T277" s="2" t="s">
        <v>4642</v>
      </c>
      <c r="U277" s="2">
        <v>0.04</v>
      </c>
      <c r="V277" s="2">
        <v>1617</v>
      </c>
      <c r="W277" s="2">
        <v>0.04</v>
      </c>
      <c r="X277" s="11">
        <v>1775</v>
      </c>
      <c r="Y277" s="2" t="s">
        <v>342</v>
      </c>
      <c r="Z277" s="2" t="s">
        <v>335</v>
      </c>
      <c r="AA277" s="2" t="s">
        <v>41</v>
      </c>
      <c r="AB277" s="2" t="s">
        <v>42</v>
      </c>
      <c r="AC277" s="2" t="s">
        <v>43</v>
      </c>
      <c r="AD277" s="2"/>
      <c r="AE277" s="4"/>
    </row>
    <row r="278" spans="1:31" hidden="1" x14ac:dyDescent="0.25">
      <c r="A278" s="2">
        <v>2014</v>
      </c>
      <c r="B278" s="2">
        <v>543</v>
      </c>
      <c r="C278" s="2" t="s">
        <v>1641</v>
      </c>
      <c r="D278" s="2" t="s">
        <v>1642</v>
      </c>
      <c r="E278" s="2" t="s">
        <v>1643</v>
      </c>
      <c r="F278" s="2" t="s">
        <v>868</v>
      </c>
      <c r="G278" s="2" t="s">
        <v>869</v>
      </c>
      <c r="H278" s="2"/>
      <c r="I278" s="2" t="s">
        <v>393</v>
      </c>
      <c r="J278" s="2" t="s">
        <v>394</v>
      </c>
      <c r="K278" s="2" t="s">
        <v>1655</v>
      </c>
      <c r="L278" s="2" t="s">
        <v>4636</v>
      </c>
      <c r="M278" s="3">
        <v>41680</v>
      </c>
      <c r="N278" s="2" t="s">
        <v>1645</v>
      </c>
      <c r="O278" s="2" t="s">
        <v>2475</v>
      </c>
      <c r="P278" s="2" t="s">
        <v>1664</v>
      </c>
      <c r="Q278" s="2" t="s">
        <v>2488</v>
      </c>
      <c r="R278" s="2" t="s">
        <v>2505</v>
      </c>
      <c r="S278" s="2" t="s">
        <v>2515</v>
      </c>
      <c r="T278" s="2" t="s">
        <v>4642</v>
      </c>
      <c r="U278" s="2">
        <v>0.04</v>
      </c>
      <c r="V278" s="2">
        <v>1615</v>
      </c>
      <c r="W278" s="2">
        <v>0.04</v>
      </c>
      <c r="X278" s="11">
        <v>1775</v>
      </c>
      <c r="Y278" s="2" t="s">
        <v>342</v>
      </c>
      <c r="Z278" s="2" t="s">
        <v>335</v>
      </c>
      <c r="AA278" s="2" t="s">
        <v>41</v>
      </c>
      <c r="AB278" s="2" t="s">
        <v>42</v>
      </c>
      <c r="AC278" s="2" t="s">
        <v>43</v>
      </c>
      <c r="AD278" s="2"/>
      <c r="AE278" s="4"/>
    </row>
    <row r="279" spans="1:31" hidden="1" x14ac:dyDescent="0.25">
      <c r="A279" s="2">
        <v>2014</v>
      </c>
      <c r="B279" s="2">
        <v>572</v>
      </c>
      <c r="C279" s="2" t="s">
        <v>1641</v>
      </c>
      <c r="D279" s="2" t="s">
        <v>1642</v>
      </c>
      <c r="E279" s="2" t="s">
        <v>1643</v>
      </c>
      <c r="F279" s="2" t="s">
        <v>868</v>
      </c>
      <c r="G279" s="2" t="s">
        <v>869</v>
      </c>
      <c r="H279" s="2"/>
      <c r="I279" s="2" t="s">
        <v>393</v>
      </c>
      <c r="J279" s="2" t="s">
        <v>394</v>
      </c>
      <c r="K279" s="2" t="s">
        <v>1655</v>
      </c>
      <c r="L279" s="2" t="s">
        <v>4636</v>
      </c>
      <c r="M279" s="3">
        <v>41681</v>
      </c>
      <c r="N279" s="2" t="s">
        <v>1645</v>
      </c>
      <c r="O279" s="2" t="s">
        <v>2475</v>
      </c>
      <c r="P279" s="2" t="s">
        <v>1664</v>
      </c>
      <c r="Q279" s="2" t="s">
        <v>2488</v>
      </c>
      <c r="R279" s="2" t="s">
        <v>2505</v>
      </c>
      <c r="S279" s="2" t="s">
        <v>2515</v>
      </c>
      <c r="T279" s="2" t="s">
        <v>4642</v>
      </c>
      <c r="U279" s="2">
        <v>0.04</v>
      </c>
      <c r="V279" s="2">
        <v>1615</v>
      </c>
      <c r="W279" s="2">
        <v>0.04</v>
      </c>
      <c r="X279" s="11">
        <v>1775</v>
      </c>
      <c r="Y279" s="2" t="s">
        <v>342</v>
      </c>
      <c r="Z279" s="2" t="s">
        <v>335</v>
      </c>
      <c r="AA279" s="2" t="s">
        <v>41</v>
      </c>
      <c r="AB279" s="2" t="s">
        <v>42</v>
      </c>
      <c r="AC279" s="2" t="s">
        <v>43</v>
      </c>
      <c r="AD279" s="2"/>
      <c r="AE279" s="4"/>
    </row>
    <row r="280" spans="1:31" hidden="1" x14ac:dyDescent="0.25">
      <c r="A280" s="2">
        <v>2014</v>
      </c>
      <c r="B280" s="2">
        <v>601</v>
      </c>
      <c r="C280" s="2" t="s">
        <v>1641</v>
      </c>
      <c r="D280" s="2" t="s">
        <v>1642</v>
      </c>
      <c r="E280" s="2" t="s">
        <v>1643</v>
      </c>
      <c r="F280" s="2" t="s">
        <v>868</v>
      </c>
      <c r="G280" s="2" t="s">
        <v>869</v>
      </c>
      <c r="H280" s="2"/>
      <c r="I280" s="2" t="s">
        <v>393</v>
      </c>
      <c r="J280" s="2" t="s">
        <v>394</v>
      </c>
      <c r="K280" s="2" t="s">
        <v>1655</v>
      </c>
      <c r="L280" s="2" t="s">
        <v>4636</v>
      </c>
      <c r="M280" s="3">
        <v>41682</v>
      </c>
      <c r="N280" s="2" t="s">
        <v>1645</v>
      </c>
      <c r="O280" s="2" t="s">
        <v>2475</v>
      </c>
      <c r="P280" s="2" t="s">
        <v>1664</v>
      </c>
      <c r="Q280" s="2" t="s">
        <v>2488</v>
      </c>
      <c r="R280" s="2" t="s">
        <v>2505</v>
      </c>
      <c r="S280" s="2" t="s">
        <v>2515</v>
      </c>
      <c r="T280" s="2" t="s">
        <v>4642</v>
      </c>
      <c r="U280" s="2">
        <v>0.04</v>
      </c>
      <c r="V280" s="2">
        <v>1615</v>
      </c>
      <c r="W280" s="2">
        <v>0.04</v>
      </c>
      <c r="X280" s="11">
        <v>1775</v>
      </c>
      <c r="Y280" s="2" t="s">
        <v>342</v>
      </c>
      <c r="Z280" s="2" t="s">
        <v>335</v>
      </c>
      <c r="AA280" s="2" t="s">
        <v>41</v>
      </c>
      <c r="AB280" s="2" t="s">
        <v>42</v>
      </c>
      <c r="AC280" s="2" t="s">
        <v>43</v>
      </c>
      <c r="AD280" s="2"/>
      <c r="AE280" s="4"/>
    </row>
    <row r="281" spans="1:31" hidden="1" x14ac:dyDescent="0.25">
      <c r="A281" s="2">
        <v>2014</v>
      </c>
      <c r="B281" s="2">
        <v>533</v>
      </c>
      <c r="C281" s="2" t="s">
        <v>1641</v>
      </c>
      <c r="D281" s="2" t="s">
        <v>1642</v>
      </c>
      <c r="E281" s="2" t="s">
        <v>1643</v>
      </c>
      <c r="F281" s="2" t="s">
        <v>868</v>
      </c>
      <c r="G281" s="2" t="s">
        <v>869</v>
      </c>
      <c r="H281" s="2"/>
      <c r="I281" s="2" t="s">
        <v>393</v>
      </c>
      <c r="J281" s="2" t="s">
        <v>291</v>
      </c>
      <c r="K281" s="2" t="s">
        <v>1668</v>
      </c>
      <c r="L281" s="2" t="s">
        <v>4636</v>
      </c>
      <c r="M281" s="3">
        <v>41680</v>
      </c>
      <c r="N281" s="2" t="s">
        <v>1645</v>
      </c>
      <c r="O281" s="2" t="s">
        <v>2475</v>
      </c>
      <c r="P281" s="2" t="s">
        <v>1664</v>
      </c>
      <c r="Q281" s="2" t="s">
        <v>2488</v>
      </c>
      <c r="R281" s="2" t="s">
        <v>2490</v>
      </c>
      <c r="S281" s="2" t="s">
        <v>2492</v>
      </c>
      <c r="T281" s="2" t="s">
        <v>4642</v>
      </c>
      <c r="U281" s="2">
        <v>0.04</v>
      </c>
      <c r="V281" s="2">
        <v>1613</v>
      </c>
      <c r="W281" s="2">
        <v>0.04</v>
      </c>
      <c r="X281" s="11">
        <v>1775</v>
      </c>
      <c r="Y281" s="2" t="s">
        <v>342</v>
      </c>
      <c r="Z281" s="2" t="s">
        <v>335</v>
      </c>
      <c r="AA281" s="2" t="s">
        <v>41</v>
      </c>
      <c r="AB281" s="2" t="s">
        <v>42</v>
      </c>
      <c r="AC281" s="2" t="s">
        <v>43</v>
      </c>
      <c r="AD281" s="2"/>
      <c r="AE281" s="4"/>
    </row>
    <row r="282" spans="1:31" hidden="1" x14ac:dyDescent="0.25">
      <c r="A282" s="2">
        <v>2014</v>
      </c>
      <c r="B282" s="2">
        <v>563</v>
      </c>
      <c r="C282" s="2" t="s">
        <v>1641</v>
      </c>
      <c r="D282" s="2" t="s">
        <v>1642</v>
      </c>
      <c r="E282" s="2" t="s">
        <v>1643</v>
      </c>
      <c r="F282" s="2" t="s">
        <v>868</v>
      </c>
      <c r="G282" s="2" t="s">
        <v>869</v>
      </c>
      <c r="H282" s="2"/>
      <c r="I282" s="2" t="s">
        <v>393</v>
      </c>
      <c r="J282" s="2" t="s">
        <v>291</v>
      </c>
      <c r="K282" s="2" t="s">
        <v>1668</v>
      </c>
      <c r="L282" s="2" t="s">
        <v>4636</v>
      </c>
      <c r="M282" s="3">
        <v>41681</v>
      </c>
      <c r="N282" s="2" t="s">
        <v>1645</v>
      </c>
      <c r="O282" s="2" t="s">
        <v>2475</v>
      </c>
      <c r="P282" s="2" t="s">
        <v>1664</v>
      </c>
      <c r="Q282" s="2" t="s">
        <v>2488</v>
      </c>
      <c r="R282" s="2" t="s">
        <v>2490</v>
      </c>
      <c r="S282" s="2" t="s">
        <v>2492</v>
      </c>
      <c r="T282" s="2" t="s">
        <v>4642</v>
      </c>
      <c r="U282" s="2">
        <v>0.04</v>
      </c>
      <c r="V282" s="2">
        <v>1613</v>
      </c>
      <c r="W282" s="2">
        <v>0.04</v>
      </c>
      <c r="X282" s="11">
        <v>1775</v>
      </c>
      <c r="Y282" s="2" t="s">
        <v>342</v>
      </c>
      <c r="Z282" s="2" t="s">
        <v>335</v>
      </c>
      <c r="AA282" s="2" t="s">
        <v>41</v>
      </c>
      <c r="AB282" s="2" t="s">
        <v>42</v>
      </c>
      <c r="AC282" s="2" t="s">
        <v>43</v>
      </c>
      <c r="AD282" s="2"/>
      <c r="AE282" s="4"/>
    </row>
    <row r="283" spans="1:31" hidden="1" x14ac:dyDescent="0.25">
      <c r="A283" s="2">
        <v>2014</v>
      </c>
      <c r="B283" s="2">
        <v>594</v>
      </c>
      <c r="C283" s="2" t="s">
        <v>1641</v>
      </c>
      <c r="D283" s="2" t="s">
        <v>1642</v>
      </c>
      <c r="E283" s="2" t="s">
        <v>1643</v>
      </c>
      <c r="F283" s="2" t="s">
        <v>868</v>
      </c>
      <c r="G283" s="2" t="s">
        <v>869</v>
      </c>
      <c r="H283" s="2"/>
      <c r="I283" s="2" t="s">
        <v>393</v>
      </c>
      <c r="J283" s="2" t="s">
        <v>291</v>
      </c>
      <c r="K283" s="2" t="s">
        <v>1668</v>
      </c>
      <c r="L283" s="2" t="s">
        <v>4636</v>
      </c>
      <c r="M283" s="3">
        <v>41682</v>
      </c>
      <c r="N283" s="2" t="s">
        <v>1645</v>
      </c>
      <c r="O283" s="2" t="s">
        <v>2475</v>
      </c>
      <c r="P283" s="2" t="s">
        <v>1664</v>
      </c>
      <c r="Q283" s="2" t="s">
        <v>2488</v>
      </c>
      <c r="R283" s="2" t="s">
        <v>2490</v>
      </c>
      <c r="S283" s="2" t="s">
        <v>2492</v>
      </c>
      <c r="T283" s="2" t="s">
        <v>4642</v>
      </c>
      <c r="U283" s="2">
        <v>0.04</v>
      </c>
      <c r="V283" s="2">
        <v>1613</v>
      </c>
      <c r="W283" s="2">
        <v>0.04</v>
      </c>
      <c r="X283" s="11">
        <v>1775</v>
      </c>
      <c r="Y283" s="2" t="s">
        <v>342</v>
      </c>
      <c r="Z283" s="2" t="s">
        <v>335</v>
      </c>
      <c r="AA283" s="2" t="s">
        <v>41</v>
      </c>
      <c r="AB283" s="2" t="s">
        <v>42</v>
      </c>
      <c r="AC283" s="2" t="s">
        <v>43</v>
      </c>
      <c r="AD283" s="2"/>
      <c r="AE283" s="4"/>
    </row>
    <row r="284" spans="1:31" hidden="1" x14ac:dyDescent="0.25">
      <c r="A284" s="2">
        <v>2013</v>
      </c>
      <c r="B284" s="2">
        <v>214</v>
      </c>
      <c r="C284" s="2" t="s">
        <v>1641</v>
      </c>
      <c r="D284" s="2" t="s">
        <v>1642</v>
      </c>
      <c r="E284" s="2" t="s">
        <v>1643</v>
      </c>
      <c r="F284" s="2" t="s">
        <v>868</v>
      </c>
      <c r="G284" s="2" t="s">
        <v>869</v>
      </c>
      <c r="H284" s="2"/>
      <c r="I284" s="2" t="s">
        <v>393</v>
      </c>
      <c r="J284" s="2" t="s">
        <v>203</v>
      </c>
      <c r="K284" s="2" t="s">
        <v>1694</v>
      </c>
      <c r="L284" s="2" t="s">
        <v>4636</v>
      </c>
      <c r="M284" s="3">
        <v>41395</v>
      </c>
      <c r="N284" s="2" t="s">
        <v>1645</v>
      </c>
      <c r="O284" s="2" t="s">
        <v>1646</v>
      </c>
      <c r="P284" s="2" t="s">
        <v>1571</v>
      </c>
      <c r="Q284" s="2" t="s">
        <v>1699</v>
      </c>
      <c r="R284" s="2" t="s">
        <v>1700</v>
      </c>
      <c r="S284" s="2" t="s">
        <v>1701</v>
      </c>
      <c r="T284" s="2" t="s">
        <v>4642</v>
      </c>
      <c r="U284" s="2">
        <v>0.04</v>
      </c>
      <c r="V284" s="2">
        <v>1678</v>
      </c>
      <c r="W284" s="2">
        <v>0.04</v>
      </c>
      <c r="X284" s="11">
        <v>1775</v>
      </c>
      <c r="Y284" s="2" t="s">
        <v>342</v>
      </c>
      <c r="Z284" s="2" t="s">
        <v>335</v>
      </c>
      <c r="AA284" s="2" t="s">
        <v>41</v>
      </c>
      <c r="AB284" s="2" t="s">
        <v>42</v>
      </c>
      <c r="AC284" s="2" t="s">
        <v>43</v>
      </c>
      <c r="AD284" s="2"/>
      <c r="AE284" s="4"/>
    </row>
    <row r="285" spans="1:31" hidden="1" x14ac:dyDescent="0.25">
      <c r="A285" s="2">
        <v>2014</v>
      </c>
      <c r="B285" s="2">
        <v>544</v>
      </c>
      <c r="C285" s="2" t="s">
        <v>1641</v>
      </c>
      <c r="D285" s="2" t="s">
        <v>1642</v>
      </c>
      <c r="E285" s="2" t="s">
        <v>1643</v>
      </c>
      <c r="F285" s="2" t="s">
        <v>868</v>
      </c>
      <c r="G285" s="2" t="s">
        <v>869</v>
      </c>
      <c r="H285" s="2"/>
      <c r="I285" s="2" t="s">
        <v>393</v>
      </c>
      <c r="J285" s="2" t="s">
        <v>347</v>
      </c>
      <c r="K285" s="2" t="s">
        <v>1681</v>
      </c>
      <c r="L285" s="2" t="s">
        <v>4636</v>
      </c>
      <c r="M285" s="3">
        <v>41680</v>
      </c>
      <c r="N285" s="2" t="s">
        <v>1645</v>
      </c>
      <c r="O285" s="2" t="s">
        <v>2475</v>
      </c>
      <c r="P285" s="2" t="s">
        <v>1664</v>
      </c>
      <c r="Q285" s="2" t="s">
        <v>2488</v>
      </c>
      <c r="R285" s="2" t="s">
        <v>1708</v>
      </c>
      <c r="S285" s="2" t="s">
        <v>2516</v>
      </c>
      <c r="T285" s="2" t="s">
        <v>4642</v>
      </c>
      <c r="U285" s="2">
        <v>0.04</v>
      </c>
      <c r="V285" s="2">
        <v>1620</v>
      </c>
      <c r="W285" s="2">
        <v>0.04</v>
      </c>
      <c r="X285" s="11">
        <v>1775</v>
      </c>
      <c r="Y285" s="2" t="s">
        <v>342</v>
      </c>
      <c r="Z285" s="2" t="s">
        <v>335</v>
      </c>
      <c r="AA285" s="2" t="s">
        <v>41</v>
      </c>
      <c r="AB285" s="2" t="s">
        <v>42</v>
      </c>
      <c r="AC285" s="2" t="s">
        <v>43</v>
      </c>
      <c r="AD285" s="2"/>
      <c r="AE285" s="4"/>
    </row>
    <row r="286" spans="1:31" hidden="1" x14ac:dyDescent="0.25">
      <c r="A286" s="2">
        <v>2014</v>
      </c>
      <c r="B286" s="2">
        <v>576</v>
      </c>
      <c r="C286" s="2" t="s">
        <v>1641</v>
      </c>
      <c r="D286" s="2" t="s">
        <v>1642</v>
      </c>
      <c r="E286" s="2" t="s">
        <v>1643</v>
      </c>
      <c r="F286" s="2" t="s">
        <v>868</v>
      </c>
      <c r="G286" s="2" t="s">
        <v>869</v>
      </c>
      <c r="H286" s="2"/>
      <c r="I286" s="2" t="s">
        <v>393</v>
      </c>
      <c r="J286" s="2" t="s">
        <v>347</v>
      </c>
      <c r="K286" s="2" t="s">
        <v>1681</v>
      </c>
      <c r="L286" s="2" t="s">
        <v>4636</v>
      </c>
      <c r="M286" s="3">
        <v>41681</v>
      </c>
      <c r="N286" s="2" t="s">
        <v>1645</v>
      </c>
      <c r="O286" s="2" t="s">
        <v>2475</v>
      </c>
      <c r="P286" s="2" t="s">
        <v>1664</v>
      </c>
      <c r="Q286" s="2" t="s">
        <v>2488</v>
      </c>
      <c r="R286" s="2" t="s">
        <v>1708</v>
      </c>
      <c r="S286" s="2" t="s">
        <v>2516</v>
      </c>
      <c r="T286" s="2" t="s">
        <v>4642</v>
      </c>
      <c r="U286" s="2">
        <v>0.04</v>
      </c>
      <c r="V286" s="2">
        <v>1620</v>
      </c>
      <c r="W286" s="2">
        <v>0.04</v>
      </c>
      <c r="X286" s="11">
        <v>1775</v>
      </c>
      <c r="Y286" s="2" t="s">
        <v>342</v>
      </c>
      <c r="Z286" s="2" t="s">
        <v>335</v>
      </c>
      <c r="AA286" s="2" t="s">
        <v>41</v>
      </c>
      <c r="AB286" s="2" t="s">
        <v>42</v>
      </c>
      <c r="AC286" s="2" t="s">
        <v>43</v>
      </c>
      <c r="AD286" s="2"/>
      <c r="AE286" s="4"/>
    </row>
    <row r="287" spans="1:31" hidden="1" x14ac:dyDescent="0.25">
      <c r="A287" s="2">
        <v>2014</v>
      </c>
      <c r="B287" s="2">
        <v>605</v>
      </c>
      <c r="C287" s="2" t="s">
        <v>1641</v>
      </c>
      <c r="D287" s="2" t="s">
        <v>1642</v>
      </c>
      <c r="E287" s="2" t="s">
        <v>1643</v>
      </c>
      <c r="F287" s="2" t="s">
        <v>868</v>
      </c>
      <c r="G287" s="2" t="s">
        <v>869</v>
      </c>
      <c r="H287" s="2"/>
      <c r="I287" s="2" t="s">
        <v>393</v>
      </c>
      <c r="J287" s="2" t="s">
        <v>347</v>
      </c>
      <c r="K287" s="2" t="s">
        <v>1681</v>
      </c>
      <c r="L287" s="2" t="s">
        <v>4636</v>
      </c>
      <c r="M287" s="3">
        <v>41682</v>
      </c>
      <c r="N287" s="2" t="s">
        <v>1645</v>
      </c>
      <c r="O287" s="2" t="s">
        <v>2475</v>
      </c>
      <c r="P287" s="2" t="s">
        <v>1664</v>
      </c>
      <c r="Q287" s="2" t="s">
        <v>2488</v>
      </c>
      <c r="R287" s="2" t="s">
        <v>1708</v>
      </c>
      <c r="S287" s="2" t="s">
        <v>2516</v>
      </c>
      <c r="T287" s="2" t="s">
        <v>4642</v>
      </c>
      <c r="U287" s="2">
        <v>0.04</v>
      </c>
      <c r="V287" s="2">
        <v>1620</v>
      </c>
      <c r="W287" s="2">
        <v>0.04</v>
      </c>
      <c r="X287" s="11">
        <v>1775</v>
      </c>
      <c r="Y287" s="2" t="s">
        <v>342</v>
      </c>
      <c r="Z287" s="2" t="s">
        <v>335</v>
      </c>
      <c r="AA287" s="2" t="s">
        <v>41</v>
      </c>
      <c r="AB287" s="2" t="s">
        <v>42</v>
      </c>
      <c r="AC287" s="2" t="s">
        <v>43</v>
      </c>
      <c r="AD287" s="2"/>
      <c r="AE287" s="4"/>
    </row>
    <row r="288" spans="1:31" hidden="1" x14ac:dyDescent="0.25">
      <c r="A288" s="2">
        <v>2016</v>
      </c>
      <c r="B288" s="2">
        <v>1469</v>
      </c>
      <c r="C288" s="2" t="s">
        <v>4151</v>
      </c>
      <c r="D288" s="2" t="s">
        <v>4152</v>
      </c>
      <c r="E288" s="2" t="s">
        <v>4153</v>
      </c>
      <c r="F288" s="2" t="s">
        <v>2264</v>
      </c>
      <c r="G288" s="2" t="s">
        <v>4154</v>
      </c>
      <c r="H288" s="2"/>
      <c r="I288" s="2" t="s">
        <v>153</v>
      </c>
      <c r="J288" s="2" t="s">
        <v>50</v>
      </c>
      <c r="K288" s="2" t="s">
        <v>4155</v>
      </c>
      <c r="L288" s="2" t="s">
        <v>4636</v>
      </c>
      <c r="M288" s="3">
        <v>42494</v>
      </c>
      <c r="N288" s="2" t="s">
        <v>4156</v>
      </c>
      <c r="O288" s="2" t="s">
        <v>1231</v>
      </c>
      <c r="P288" s="2" t="s">
        <v>4157</v>
      </c>
      <c r="Q288" s="2" t="s">
        <v>1192</v>
      </c>
      <c r="R288" s="2" t="s">
        <v>4159</v>
      </c>
      <c r="S288" s="2" t="s">
        <v>1990</v>
      </c>
      <c r="T288" s="2" t="s">
        <v>4641</v>
      </c>
      <c r="U288" s="2">
        <v>0.4</v>
      </c>
      <c r="V288" s="2">
        <v>4451</v>
      </c>
      <c r="W288" s="2">
        <f>U288*454/V288</f>
        <v>4.079982026510897E-2</v>
      </c>
      <c r="X288" s="2"/>
      <c r="Y288" s="2" t="s">
        <v>342</v>
      </c>
      <c r="Z288" s="2" t="s">
        <v>335</v>
      </c>
      <c r="AA288" s="2" t="s">
        <v>3332</v>
      </c>
      <c r="AB288" s="2" t="s">
        <v>43</v>
      </c>
      <c r="AC288" s="2" t="s">
        <v>42</v>
      </c>
      <c r="AD288" s="2"/>
      <c r="AE288" s="4"/>
    </row>
    <row r="289" spans="1:31" hidden="1" x14ac:dyDescent="0.25">
      <c r="A289" s="2">
        <v>2014</v>
      </c>
      <c r="B289" s="2">
        <v>1869</v>
      </c>
      <c r="C289" s="2" t="s">
        <v>1975</v>
      </c>
      <c r="D289" s="2" t="s">
        <v>1976</v>
      </c>
      <c r="E289" s="2" t="s">
        <v>1977</v>
      </c>
      <c r="F289" s="2" t="s">
        <v>486</v>
      </c>
      <c r="G289" s="2" t="s">
        <v>487</v>
      </c>
      <c r="H289" s="2"/>
      <c r="I289" s="2" t="s">
        <v>488</v>
      </c>
      <c r="J289" s="2" t="s">
        <v>293</v>
      </c>
      <c r="K289" s="2" t="s">
        <v>2557</v>
      </c>
      <c r="L289" s="2" t="s">
        <v>4636</v>
      </c>
      <c r="M289" s="3">
        <v>41955</v>
      </c>
      <c r="N289" s="2" t="s">
        <v>2558</v>
      </c>
      <c r="O289" s="2" t="s">
        <v>2091</v>
      </c>
      <c r="P289" s="2" t="s">
        <v>1571</v>
      </c>
      <c r="Q289" s="2" t="s">
        <v>3039</v>
      </c>
      <c r="R289" s="2" t="s">
        <v>1657</v>
      </c>
      <c r="S289" s="2" t="s">
        <v>3040</v>
      </c>
      <c r="T289" s="2" t="s">
        <v>4642</v>
      </c>
      <c r="U289" s="2">
        <v>4.2999999999999997E-2</v>
      </c>
      <c r="V289" s="2">
        <v>1608</v>
      </c>
      <c r="W289" s="2">
        <v>4.2999999999999997E-2</v>
      </c>
      <c r="X289" s="2">
        <v>1775</v>
      </c>
      <c r="Y289" s="2" t="s">
        <v>344</v>
      </c>
      <c r="Z289" s="2" t="s">
        <v>335</v>
      </c>
      <c r="AA289" s="2" t="s">
        <v>41</v>
      </c>
      <c r="AB289" s="2" t="s">
        <v>42</v>
      </c>
      <c r="AC289" s="2" t="s">
        <v>43</v>
      </c>
      <c r="AD289" s="2" t="s">
        <v>3034</v>
      </c>
      <c r="AE289" s="4"/>
    </row>
    <row r="290" spans="1:31" hidden="1" x14ac:dyDescent="0.25">
      <c r="A290" s="2">
        <v>2016</v>
      </c>
      <c r="B290" s="2">
        <v>1471</v>
      </c>
      <c r="C290" s="2" t="s">
        <v>4151</v>
      </c>
      <c r="D290" s="2" t="s">
        <v>4152</v>
      </c>
      <c r="E290" s="2" t="s">
        <v>4153</v>
      </c>
      <c r="F290" s="2" t="s">
        <v>2264</v>
      </c>
      <c r="G290" s="2" t="s">
        <v>4154</v>
      </c>
      <c r="H290" s="2"/>
      <c r="I290" s="2" t="s">
        <v>153</v>
      </c>
      <c r="J290" s="2" t="s">
        <v>111</v>
      </c>
      <c r="K290" s="2" t="s">
        <v>4155</v>
      </c>
      <c r="L290" s="2" t="s">
        <v>4636</v>
      </c>
      <c r="M290" s="3">
        <v>42494</v>
      </c>
      <c r="N290" s="2" t="s">
        <v>4156</v>
      </c>
      <c r="O290" s="2" t="s">
        <v>1231</v>
      </c>
      <c r="P290" s="2" t="s">
        <v>4157</v>
      </c>
      <c r="Q290" s="2" t="s">
        <v>1192</v>
      </c>
      <c r="R290" s="2" t="s">
        <v>4327</v>
      </c>
      <c r="S290" s="2" t="s">
        <v>921</v>
      </c>
      <c r="T290" s="2" t="s">
        <v>4641</v>
      </c>
      <c r="U290" s="2">
        <v>0.43</v>
      </c>
      <c r="V290" s="2">
        <v>4514</v>
      </c>
      <c r="W290" s="2">
        <f>U290*454/V290</f>
        <v>4.324767390341161E-2</v>
      </c>
      <c r="X290" s="2"/>
      <c r="Y290" s="2" t="s">
        <v>342</v>
      </c>
      <c r="Z290" s="2" t="s">
        <v>335</v>
      </c>
      <c r="AA290" s="2" t="s">
        <v>3332</v>
      </c>
      <c r="AB290" s="2" t="s">
        <v>43</v>
      </c>
      <c r="AC290" s="2" t="s">
        <v>42</v>
      </c>
      <c r="AD290" s="2"/>
      <c r="AE290" s="4"/>
    </row>
    <row r="291" spans="1:31" hidden="1" x14ac:dyDescent="0.25">
      <c r="A291" s="2">
        <v>2014</v>
      </c>
      <c r="B291" s="2">
        <v>1886</v>
      </c>
      <c r="C291" s="2" t="s">
        <v>2723</v>
      </c>
      <c r="D291" s="2" t="s">
        <v>2724</v>
      </c>
      <c r="E291" s="2" t="s">
        <v>2725</v>
      </c>
      <c r="F291" s="2" t="s">
        <v>2726</v>
      </c>
      <c r="G291" s="2" t="s">
        <v>2727</v>
      </c>
      <c r="H291" s="2"/>
      <c r="I291" s="2" t="s">
        <v>488</v>
      </c>
      <c r="J291" s="2" t="s">
        <v>31</v>
      </c>
      <c r="K291" s="2" t="s">
        <v>2728</v>
      </c>
      <c r="L291" s="2"/>
      <c r="M291" s="3">
        <v>41857</v>
      </c>
      <c r="N291" s="2" t="s">
        <v>2729</v>
      </c>
      <c r="O291" s="2" t="s">
        <v>2690</v>
      </c>
      <c r="P291" s="2" t="s">
        <v>2730</v>
      </c>
      <c r="Q291" s="2" t="s">
        <v>2024</v>
      </c>
      <c r="R291" s="2" t="s">
        <v>2731</v>
      </c>
      <c r="S291" s="2" t="s">
        <v>2317</v>
      </c>
      <c r="T291" s="2" t="s">
        <v>4642</v>
      </c>
      <c r="U291" s="2">
        <v>0.05</v>
      </c>
      <c r="V291" s="2">
        <v>296</v>
      </c>
      <c r="W291" s="2">
        <v>0.05</v>
      </c>
      <c r="X291" s="2"/>
      <c r="Y291" s="2" t="s">
        <v>342</v>
      </c>
      <c r="Z291" s="2" t="s">
        <v>335</v>
      </c>
      <c r="AA291" s="2" t="s">
        <v>41</v>
      </c>
      <c r="AB291" s="2" t="s">
        <v>42</v>
      </c>
      <c r="AC291" s="2" t="s">
        <v>43</v>
      </c>
      <c r="AD291" s="2"/>
      <c r="AE291" s="4"/>
    </row>
    <row r="292" spans="1:31" x14ac:dyDescent="0.25">
      <c r="A292" s="2">
        <v>2015</v>
      </c>
      <c r="B292" s="2">
        <v>452</v>
      </c>
      <c r="C292" s="2" t="s">
        <v>2366</v>
      </c>
      <c r="D292" s="2" t="s">
        <v>2367</v>
      </c>
      <c r="E292" s="2" t="s">
        <v>2368</v>
      </c>
      <c r="F292" s="2" t="s">
        <v>2324</v>
      </c>
      <c r="G292" s="2" t="s">
        <v>687</v>
      </c>
      <c r="H292" s="2"/>
      <c r="I292" s="2" t="s">
        <v>488</v>
      </c>
      <c r="J292" s="2" t="s">
        <v>291</v>
      </c>
      <c r="K292" s="2" t="s">
        <v>2369</v>
      </c>
      <c r="L292" s="2" t="s">
        <v>4635</v>
      </c>
      <c r="M292" s="3">
        <v>42152</v>
      </c>
      <c r="N292" s="2" t="s">
        <v>2598</v>
      </c>
      <c r="O292" s="2" t="s">
        <v>3387</v>
      </c>
      <c r="P292" s="2" t="s">
        <v>2900</v>
      </c>
      <c r="Q292" s="2" t="s">
        <v>2562</v>
      </c>
      <c r="R292" s="2" t="s">
        <v>3443</v>
      </c>
      <c r="S292" s="2" t="s">
        <v>2312</v>
      </c>
      <c r="T292" s="2" t="s">
        <v>4642</v>
      </c>
      <c r="U292" s="2">
        <v>0.05</v>
      </c>
      <c r="V292" s="2">
        <v>1586</v>
      </c>
      <c r="W292" s="2">
        <v>0.05</v>
      </c>
      <c r="X292" s="2">
        <v>1980</v>
      </c>
      <c r="Y292" s="2" t="s">
        <v>447</v>
      </c>
      <c r="Z292" s="2" t="s">
        <v>335</v>
      </c>
      <c r="AA292" s="2" t="s">
        <v>3332</v>
      </c>
      <c r="AB292" s="2" t="s">
        <v>42</v>
      </c>
      <c r="AC292" s="2" t="s">
        <v>43</v>
      </c>
      <c r="AD292" s="2"/>
      <c r="AE292" s="4"/>
    </row>
    <row r="293" spans="1:31" hidden="1" x14ac:dyDescent="0.25">
      <c r="A293" s="2">
        <v>2016</v>
      </c>
      <c r="B293" s="2">
        <v>1336</v>
      </c>
      <c r="C293" s="2" t="s">
        <v>2125</v>
      </c>
      <c r="D293" s="2" t="s">
        <v>2126</v>
      </c>
      <c r="E293" s="2" t="s">
        <v>2127</v>
      </c>
      <c r="F293" s="2" t="s">
        <v>1967</v>
      </c>
      <c r="G293" s="2" t="s">
        <v>1968</v>
      </c>
      <c r="H293" s="2"/>
      <c r="I293" s="2" t="s">
        <v>488</v>
      </c>
      <c r="J293" s="2" t="s">
        <v>203</v>
      </c>
      <c r="K293" s="2" t="s">
        <v>2431</v>
      </c>
      <c r="L293" s="2" t="s">
        <v>4636</v>
      </c>
      <c r="M293" s="3">
        <v>42527</v>
      </c>
      <c r="N293" s="2" t="s">
        <v>2432</v>
      </c>
      <c r="O293" s="2" t="s">
        <v>2091</v>
      </c>
      <c r="P293" s="2" t="s">
        <v>1675</v>
      </c>
      <c r="Q293" s="2" t="s">
        <v>2562</v>
      </c>
      <c r="R293" s="2" t="s">
        <v>4001</v>
      </c>
      <c r="S293" s="2" t="s">
        <v>2312</v>
      </c>
      <c r="T293" s="2" t="s">
        <v>4642</v>
      </c>
      <c r="U293" s="2">
        <v>0.05</v>
      </c>
      <c r="V293" s="2">
        <v>1750</v>
      </c>
      <c r="W293" s="2">
        <v>0.05</v>
      </c>
      <c r="X293" s="2">
        <v>1775</v>
      </c>
      <c r="Y293" s="2" t="s">
        <v>861</v>
      </c>
      <c r="Z293" s="2" t="s">
        <v>335</v>
      </c>
      <c r="AA293" s="2" t="s">
        <v>3332</v>
      </c>
      <c r="AB293" s="2" t="s">
        <v>43</v>
      </c>
      <c r="AC293" s="2" t="s">
        <v>42</v>
      </c>
      <c r="AD293" s="2"/>
      <c r="AE293" s="4"/>
    </row>
    <row r="294" spans="1:31" hidden="1" x14ac:dyDescent="0.25">
      <c r="A294" s="2">
        <v>2016</v>
      </c>
      <c r="B294" s="2">
        <v>1339</v>
      </c>
      <c r="C294" s="2" t="s">
        <v>2125</v>
      </c>
      <c r="D294" s="2" t="s">
        <v>2126</v>
      </c>
      <c r="E294" s="2" t="s">
        <v>2127</v>
      </c>
      <c r="F294" s="2" t="s">
        <v>1967</v>
      </c>
      <c r="G294" s="2" t="s">
        <v>1968</v>
      </c>
      <c r="H294" s="2"/>
      <c r="I294" s="2" t="s">
        <v>488</v>
      </c>
      <c r="J294" s="2" t="s">
        <v>206</v>
      </c>
      <c r="K294" s="2" t="s">
        <v>2128</v>
      </c>
      <c r="L294" s="2" t="s">
        <v>4636</v>
      </c>
      <c r="M294" s="3">
        <v>42527</v>
      </c>
      <c r="N294" s="2" t="s">
        <v>2129</v>
      </c>
      <c r="O294" s="2" t="s">
        <v>2091</v>
      </c>
      <c r="P294" s="2" t="s">
        <v>1675</v>
      </c>
      <c r="Q294" s="2" t="s">
        <v>2562</v>
      </c>
      <c r="R294" s="2" t="s">
        <v>3985</v>
      </c>
      <c r="S294" s="2" t="s">
        <v>2312</v>
      </c>
      <c r="T294" s="2" t="s">
        <v>4642</v>
      </c>
      <c r="U294" s="2">
        <v>0.05</v>
      </c>
      <c r="V294" s="2">
        <v>1720</v>
      </c>
      <c r="W294" s="2">
        <v>0.05</v>
      </c>
      <c r="X294" s="2">
        <v>1775</v>
      </c>
      <c r="Y294" s="2" t="s">
        <v>861</v>
      </c>
      <c r="Z294" s="2" t="s">
        <v>335</v>
      </c>
      <c r="AA294" s="2" t="s">
        <v>3332</v>
      </c>
      <c r="AB294" s="2" t="s">
        <v>43</v>
      </c>
      <c r="AC294" s="2" t="s">
        <v>42</v>
      </c>
      <c r="AD294" s="2"/>
      <c r="AE294" s="4"/>
    </row>
    <row r="295" spans="1:31" hidden="1" x14ac:dyDescent="0.25">
      <c r="A295" s="2">
        <v>2016</v>
      </c>
      <c r="B295" s="2">
        <v>1346</v>
      </c>
      <c r="C295" s="2" t="s">
        <v>2125</v>
      </c>
      <c r="D295" s="2" t="s">
        <v>2126</v>
      </c>
      <c r="E295" s="2" t="s">
        <v>2127</v>
      </c>
      <c r="F295" s="2" t="s">
        <v>1967</v>
      </c>
      <c r="G295" s="2" t="s">
        <v>1968</v>
      </c>
      <c r="H295" s="2"/>
      <c r="I295" s="2" t="s">
        <v>488</v>
      </c>
      <c r="J295" s="2" t="s">
        <v>291</v>
      </c>
      <c r="K295" s="2" t="s">
        <v>2297</v>
      </c>
      <c r="L295" s="2" t="s">
        <v>4636</v>
      </c>
      <c r="M295" s="3">
        <v>42528</v>
      </c>
      <c r="N295" s="2" t="s">
        <v>2298</v>
      </c>
      <c r="O295" s="2" t="s">
        <v>2091</v>
      </c>
      <c r="P295" s="2" t="s">
        <v>1675</v>
      </c>
      <c r="Q295" s="2" t="s">
        <v>2562</v>
      </c>
      <c r="R295" s="2" t="s">
        <v>3916</v>
      </c>
      <c r="S295" s="2" t="s">
        <v>2312</v>
      </c>
      <c r="T295" s="2" t="s">
        <v>4642</v>
      </c>
      <c r="U295" s="2">
        <v>0.05</v>
      </c>
      <c r="V295" s="2">
        <v>1700</v>
      </c>
      <c r="W295" s="2">
        <v>0.05</v>
      </c>
      <c r="X295" s="2">
        <v>1775</v>
      </c>
      <c r="Y295" s="2" t="s">
        <v>861</v>
      </c>
      <c r="Z295" s="2" t="s">
        <v>335</v>
      </c>
      <c r="AA295" s="2" t="s">
        <v>3332</v>
      </c>
      <c r="AB295" s="2" t="s">
        <v>43</v>
      </c>
      <c r="AC295" s="2" t="s">
        <v>42</v>
      </c>
      <c r="AD295" s="2"/>
      <c r="AE295" s="4"/>
    </row>
    <row r="296" spans="1:31" hidden="1" x14ac:dyDescent="0.25">
      <c r="A296" s="2">
        <v>2012</v>
      </c>
      <c r="B296" s="2">
        <v>735</v>
      </c>
      <c r="C296" s="2" t="s">
        <v>1193</v>
      </c>
      <c r="D296" s="2" t="s">
        <v>1194</v>
      </c>
      <c r="E296" s="2" t="s">
        <v>1195</v>
      </c>
      <c r="F296" s="2" t="s">
        <v>813</v>
      </c>
      <c r="G296" s="2" t="s">
        <v>814</v>
      </c>
      <c r="H296" s="2"/>
      <c r="I296" s="2" t="s">
        <v>815</v>
      </c>
      <c r="J296" s="2" t="s">
        <v>31</v>
      </c>
      <c r="K296" s="2" t="s">
        <v>1206</v>
      </c>
      <c r="L296" s="2"/>
      <c r="M296" s="3">
        <v>40980</v>
      </c>
      <c r="N296" s="2" t="s">
        <v>1197</v>
      </c>
      <c r="O296" s="2" t="s">
        <v>1198</v>
      </c>
      <c r="P296" s="2" t="s">
        <v>1199</v>
      </c>
      <c r="Q296" s="2" t="s">
        <v>1200</v>
      </c>
      <c r="R296" s="2" t="s">
        <v>1201</v>
      </c>
      <c r="S296" s="2" t="s">
        <v>1468</v>
      </c>
      <c r="T296" s="2" t="s">
        <v>4642</v>
      </c>
      <c r="U296" s="2">
        <v>0.05</v>
      </c>
      <c r="V296" s="2">
        <v>1104</v>
      </c>
      <c r="W296" s="2">
        <v>0.05</v>
      </c>
      <c r="X296" s="2">
        <v>1380</v>
      </c>
      <c r="Y296" s="2" t="s">
        <v>342</v>
      </c>
      <c r="Z296" s="2" t="s">
        <v>343</v>
      </c>
      <c r="AA296" s="2" t="s">
        <v>41</v>
      </c>
      <c r="AB296" s="2" t="s">
        <v>42</v>
      </c>
      <c r="AC296" s="2" t="s">
        <v>43</v>
      </c>
      <c r="AD296" s="2"/>
      <c r="AE296" s="4"/>
    </row>
    <row r="297" spans="1:31" hidden="1" x14ac:dyDescent="0.25">
      <c r="A297" s="2">
        <v>2012</v>
      </c>
      <c r="B297" s="2">
        <v>729</v>
      </c>
      <c r="C297" s="2" t="s">
        <v>1193</v>
      </c>
      <c r="D297" s="2" t="s">
        <v>1194</v>
      </c>
      <c r="E297" s="2" t="s">
        <v>1195</v>
      </c>
      <c r="F297" s="2" t="s">
        <v>813</v>
      </c>
      <c r="G297" s="2" t="s">
        <v>814</v>
      </c>
      <c r="H297" s="2"/>
      <c r="I297" s="2" t="s">
        <v>815</v>
      </c>
      <c r="J297" s="2" t="s">
        <v>50</v>
      </c>
      <c r="K297" s="2" t="s">
        <v>1196</v>
      </c>
      <c r="L297" s="2"/>
      <c r="M297" s="3">
        <v>40980</v>
      </c>
      <c r="N297" s="2" t="s">
        <v>1197</v>
      </c>
      <c r="O297" s="2" t="s">
        <v>1198</v>
      </c>
      <c r="P297" s="2" t="s">
        <v>1199</v>
      </c>
      <c r="Q297" s="2" t="s">
        <v>1200</v>
      </c>
      <c r="R297" s="2" t="s">
        <v>1201</v>
      </c>
      <c r="S297" s="2" t="s">
        <v>1464</v>
      </c>
      <c r="T297" s="2" t="s">
        <v>4642</v>
      </c>
      <c r="U297" s="2">
        <v>0.05</v>
      </c>
      <c r="V297" s="2">
        <v>1104</v>
      </c>
      <c r="W297" s="2">
        <v>0.05</v>
      </c>
      <c r="X297" s="2">
        <v>1380</v>
      </c>
      <c r="Y297" s="2" t="s">
        <v>342</v>
      </c>
      <c r="Z297" s="2" t="s">
        <v>343</v>
      </c>
      <c r="AA297" s="2" t="s">
        <v>41</v>
      </c>
      <c r="AB297" s="2" t="s">
        <v>42</v>
      </c>
      <c r="AC297" s="2" t="s">
        <v>43</v>
      </c>
      <c r="AD297" s="2"/>
      <c r="AE297" s="4"/>
    </row>
    <row r="298" spans="1:31" hidden="1" x14ac:dyDescent="0.25">
      <c r="A298" s="2">
        <v>2013</v>
      </c>
      <c r="B298" s="2">
        <v>195</v>
      </c>
      <c r="C298" s="2" t="s">
        <v>1641</v>
      </c>
      <c r="D298" s="2" t="s">
        <v>1642</v>
      </c>
      <c r="E298" s="2" t="s">
        <v>1643</v>
      </c>
      <c r="F298" s="2" t="s">
        <v>868</v>
      </c>
      <c r="G298" s="2" t="s">
        <v>869</v>
      </c>
      <c r="H298" s="2"/>
      <c r="I298" s="2" t="s">
        <v>393</v>
      </c>
      <c r="J298" s="2" t="s">
        <v>394</v>
      </c>
      <c r="K298" s="2" t="s">
        <v>1655</v>
      </c>
      <c r="L298" s="2" t="s">
        <v>4636</v>
      </c>
      <c r="M298" s="3">
        <v>41339</v>
      </c>
      <c r="N298" s="2" t="s">
        <v>1645</v>
      </c>
      <c r="O298" s="2" t="s">
        <v>1656</v>
      </c>
      <c r="P298" s="2" t="s">
        <v>1571</v>
      </c>
      <c r="Q298" s="2" t="s">
        <v>1650</v>
      </c>
      <c r="R298" s="2" t="s">
        <v>1657</v>
      </c>
      <c r="S298" s="2" t="s">
        <v>1658</v>
      </c>
      <c r="T298" s="2" t="s">
        <v>4642</v>
      </c>
      <c r="U298" s="2">
        <v>0.05</v>
      </c>
      <c r="V298" s="2">
        <v>1608</v>
      </c>
      <c r="W298" s="2">
        <v>0.05</v>
      </c>
      <c r="X298" s="11">
        <v>1775</v>
      </c>
      <c r="Y298" s="2" t="s">
        <v>342</v>
      </c>
      <c r="Z298" s="2" t="s">
        <v>335</v>
      </c>
      <c r="AA298" s="2" t="s">
        <v>41</v>
      </c>
      <c r="AB298" s="2" t="s">
        <v>42</v>
      </c>
      <c r="AC298" s="2" t="s">
        <v>43</v>
      </c>
      <c r="AD298" s="2" t="s">
        <v>1652</v>
      </c>
      <c r="AE298" s="4"/>
    </row>
    <row r="299" spans="1:31" hidden="1" x14ac:dyDescent="0.25">
      <c r="A299" s="2">
        <v>2014</v>
      </c>
      <c r="B299" s="2">
        <v>548</v>
      </c>
      <c r="C299" s="2" t="s">
        <v>1641</v>
      </c>
      <c r="D299" s="2" t="s">
        <v>1642</v>
      </c>
      <c r="E299" s="2" t="s">
        <v>1643</v>
      </c>
      <c r="F299" s="2" t="s">
        <v>868</v>
      </c>
      <c r="G299" s="2" t="s">
        <v>869</v>
      </c>
      <c r="H299" s="2"/>
      <c r="I299" s="2" t="s">
        <v>393</v>
      </c>
      <c r="J299" s="2" t="s">
        <v>411</v>
      </c>
      <c r="K299" s="2" t="s">
        <v>1687</v>
      </c>
      <c r="L299" s="2" t="s">
        <v>4636</v>
      </c>
      <c r="M299" s="3">
        <v>41680</v>
      </c>
      <c r="N299" s="2" t="s">
        <v>1645</v>
      </c>
      <c r="O299" s="2" t="s">
        <v>2475</v>
      </c>
      <c r="P299" s="2" t="s">
        <v>1664</v>
      </c>
      <c r="Q299" s="2" t="s">
        <v>2488</v>
      </c>
      <c r="R299" s="2" t="s">
        <v>2518</v>
      </c>
      <c r="S299" s="2" t="s">
        <v>2520</v>
      </c>
      <c r="T299" s="2" t="s">
        <v>4642</v>
      </c>
      <c r="U299" s="2">
        <v>0.05</v>
      </c>
      <c r="V299" s="2">
        <v>1643</v>
      </c>
      <c r="W299" s="2">
        <v>0.05</v>
      </c>
      <c r="X299" s="11">
        <v>1775</v>
      </c>
      <c r="Y299" s="2" t="s">
        <v>342</v>
      </c>
      <c r="Z299" s="2" t="s">
        <v>335</v>
      </c>
      <c r="AA299" s="2" t="s">
        <v>41</v>
      </c>
      <c r="AB299" s="2" t="s">
        <v>42</v>
      </c>
      <c r="AC299" s="2" t="s">
        <v>43</v>
      </c>
      <c r="AD299" s="2"/>
      <c r="AE299" s="4"/>
    </row>
    <row r="300" spans="1:31" hidden="1" x14ac:dyDescent="0.25">
      <c r="A300" s="2">
        <v>2014</v>
      </c>
      <c r="B300" s="2">
        <v>579</v>
      </c>
      <c r="C300" s="2" t="s">
        <v>1641</v>
      </c>
      <c r="D300" s="2" t="s">
        <v>1642</v>
      </c>
      <c r="E300" s="2" t="s">
        <v>1643</v>
      </c>
      <c r="F300" s="2" t="s">
        <v>868</v>
      </c>
      <c r="G300" s="2" t="s">
        <v>869</v>
      </c>
      <c r="H300" s="2"/>
      <c r="I300" s="2" t="s">
        <v>393</v>
      </c>
      <c r="J300" s="2" t="s">
        <v>411</v>
      </c>
      <c r="K300" s="2" t="s">
        <v>1687</v>
      </c>
      <c r="L300" s="2" t="s">
        <v>4636</v>
      </c>
      <c r="M300" s="3">
        <v>41681</v>
      </c>
      <c r="N300" s="2" t="s">
        <v>1645</v>
      </c>
      <c r="O300" s="2" t="s">
        <v>2475</v>
      </c>
      <c r="P300" s="2" t="s">
        <v>1664</v>
      </c>
      <c r="Q300" s="2" t="s">
        <v>2488</v>
      </c>
      <c r="R300" s="2" t="s">
        <v>2518</v>
      </c>
      <c r="S300" s="2" t="s">
        <v>2520</v>
      </c>
      <c r="T300" s="2" t="s">
        <v>4642</v>
      </c>
      <c r="U300" s="2">
        <v>0.05</v>
      </c>
      <c r="V300" s="2">
        <v>1643</v>
      </c>
      <c r="W300" s="2">
        <v>0.05</v>
      </c>
      <c r="X300" s="11">
        <v>1775</v>
      </c>
      <c r="Y300" s="2" t="s">
        <v>342</v>
      </c>
      <c r="Z300" s="2" t="s">
        <v>335</v>
      </c>
      <c r="AA300" s="2" t="s">
        <v>41</v>
      </c>
      <c r="AB300" s="2" t="s">
        <v>42</v>
      </c>
      <c r="AC300" s="2" t="s">
        <v>43</v>
      </c>
      <c r="AD300" s="2"/>
      <c r="AE300" s="4"/>
    </row>
    <row r="301" spans="1:31" hidden="1" x14ac:dyDescent="0.25">
      <c r="A301" s="2">
        <v>2014</v>
      </c>
      <c r="B301" s="2">
        <v>609</v>
      </c>
      <c r="C301" s="2" t="s">
        <v>1641</v>
      </c>
      <c r="D301" s="2" t="s">
        <v>1642</v>
      </c>
      <c r="E301" s="2" t="s">
        <v>1643</v>
      </c>
      <c r="F301" s="2" t="s">
        <v>868</v>
      </c>
      <c r="G301" s="2" t="s">
        <v>869</v>
      </c>
      <c r="H301" s="2"/>
      <c r="I301" s="2" t="s">
        <v>393</v>
      </c>
      <c r="J301" s="2" t="s">
        <v>411</v>
      </c>
      <c r="K301" s="2" t="s">
        <v>1687</v>
      </c>
      <c r="L301" s="2" t="s">
        <v>4636</v>
      </c>
      <c r="M301" s="3">
        <v>41682</v>
      </c>
      <c r="N301" s="2" t="s">
        <v>1645</v>
      </c>
      <c r="O301" s="2" t="s">
        <v>2475</v>
      </c>
      <c r="P301" s="2" t="s">
        <v>1664</v>
      </c>
      <c r="Q301" s="2" t="s">
        <v>2488</v>
      </c>
      <c r="R301" s="2" t="s">
        <v>2518</v>
      </c>
      <c r="S301" s="2" t="s">
        <v>2520</v>
      </c>
      <c r="T301" s="2" t="s">
        <v>4642</v>
      </c>
      <c r="U301" s="2">
        <v>0.05</v>
      </c>
      <c r="V301" s="2">
        <v>1643</v>
      </c>
      <c r="W301" s="2">
        <v>0.05</v>
      </c>
      <c r="X301" s="11">
        <v>1775</v>
      </c>
      <c r="Y301" s="2" t="s">
        <v>342</v>
      </c>
      <c r="Z301" s="2" t="s">
        <v>335</v>
      </c>
      <c r="AA301" s="2" t="s">
        <v>41</v>
      </c>
      <c r="AB301" s="2" t="s">
        <v>42</v>
      </c>
      <c r="AC301" s="2" t="s">
        <v>43</v>
      </c>
      <c r="AD301" s="2"/>
      <c r="AE301" s="4"/>
    </row>
    <row r="302" spans="1:31" hidden="1" x14ac:dyDescent="0.25">
      <c r="A302" s="2">
        <v>2014</v>
      </c>
      <c r="B302" s="2">
        <v>523</v>
      </c>
      <c r="C302" s="2" t="s">
        <v>1641</v>
      </c>
      <c r="D302" s="2" t="s">
        <v>1642</v>
      </c>
      <c r="E302" s="2" t="s">
        <v>1643</v>
      </c>
      <c r="F302" s="2" t="s">
        <v>868</v>
      </c>
      <c r="G302" s="2" t="s">
        <v>869</v>
      </c>
      <c r="H302" s="2"/>
      <c r="I302" s="2" t="s">
        <v>393</v>
      </c>
      <c r="J302" s="2" t="s">
        <v>203</v>
      </c>
      <c r="K302" s="2" t="s">
        <v>1694</v>
      </c>
      <c r="L302" s="2" t="s">
        <v>4636</v>
      </c>
      <c r="M302" s="3">
        <v>41680</v>
      </c>
      <c r="N302" s="2" t="s">
        <v>1645</v>
      </c>
      <c r="O302" s="2" t="s">
        <v>2475</v>
      </c>
      <c r="P302" s="2" t="s">
        <v>1664</v>
      </c>
      <c r="Q302" s="2" t="s">
        <v>2476</v>
      </c>
      <c r="R302" s="2" t="s">
        <v>2477</v>
      </c>
      <c r="S302" s="2" t="s">
        <v>2478</v>
      </c>
      <c r="T302" s="2" t="s">
        <v>4642</v>
      </c>
      <c r="U302" s="2">
        <v>0.05</v>
      </c>
      <c r="V302" s="2">
        <v>1684</v>
      </c>
      <c r="W302" s="2">
        <v>0.05</v>
      </c>
      <c r="X302" s="11">
        <v>1775</v>
      </c>
      <c r="Y302" s="2" t="s">
        <v>342</v>
      </c>
      <c r="Z302" s="2" t="s">
        <v>335</v>
      </c>
      <c r="AA302" s="2" t="s">
        <v>41</v>
      </c>
      <c r="AB302" s="2" t="s">
        <v>42</v>
      </c>
      <c r="AC302" s="2" t="s">
        <v>43</v>
      </c>
      <c r="AD302" s="2"/>
      <c r="AE302" s="4"/>
    </row>
    <row r="303" spans="1:31" hidden="1" x14ac:dyDescent="0.25">
      <c r="A303" s="2">
        <v>2014</v>
      </c>
      <c r="B303" s="2">
        <v>554</v>
      </c>
      <c r="C303" s="2" t="s">
        <v>1641</v>
      </c>
      <c r="D303" s="2" t="s">
        <v>1642</v>
      </c>
      <c r="E303" s="2" t="s">
        <v>1643</v>
      </c>
      <c r="F303" s="2" t="s">
        <v>868</v>
      </c>
      <c r="G303" s="2" t="s">
        <v>869</v>
      </c>
      <c r="H303" s="2"/>
      <c r="I303" s="2" t="s">
        <v>393</v>
      </c>
      <c r="J303" s="2" t="s">
        <v>203</v>
      </c>
      <c r="K303" s="2" t="s">
        <v>1694</v>
      </c>
      <c r="L303" s="2" t="s">
        <v>4636</v>
      </c>
      <c r="M303" s="3">
        <v>41681</v>
      </c>
      <c r="N303" s="2" t="s">
        <v>1645</v>
      </c>
      <c r="O303" s="2" t="s">
        <v>2475</v>
      </c>
      <c r="P303" s="2" t="s">
        <v>1664</v>
      </c>
      <c r="Q303" s="2" t="s">
        <v>2476</v>
      </c>
      <c r="R303" s="2" t="s">
        <v>2477</v>
      </c>
      <c r="S303" s="2" t="s">
        <v>2478</v>
      </c>
      <c r="T303" s="2" t="s">
        <v>4642</v>
      </c>
      <c r="U303" s="2">
        <v>0.05</v>
      </c>
      <c r="V303" s="2">
        <v>1684</v>
      </c>
      <c r="W303" s="2">
        <v>0.05</v>
      </c>
      <c r="X303" s="11">
        <v>1775</v>
      </c>
      <c r="Y303" s="2" t="s">
        <v>342</v>
      </c>
      <c r="Z303" s="2" t="s">
        <v>335</v>
      </c>
      <c r="AA303" s="2" t="s">
        <v>41</v>
      </c>
      <c r="AB303" s="2" t="s">
        <v>42</v>
      </c>
      <c r="AC303" s="2" t="s">
        <v>43</v>
      </c>
      <c r="AD303" s="2"/>
      <c r="AE303" s="4"/>
    </row>
    <row r="304" spans="1:31" hidden="1" x14ac:dyDescent="0.25">
      <c r="A304" s="2">
        <v>2014</v>
      </c>
      <c r="B304" s="2">
        <v>585</v>
      </c>
      <c r="C304" s="2" t="s">
        <v>1641</v>
      </c>
      <c r="D304" s="2" t="s">
        <v>1642</v>
      </c>
      <c r="E304" s="2" t="s">
        <v>1643</v>
      </c>
      <c r="F304" s="2" t="s">
        <v>868</v>
      </c>
      <c r="G304" s="2" t="s">
        <v>869</v>
      </c>
      <c r="H304" s="2"/>
      <c r="I304" s="2" t="s">
        <v>393</v>
      </c>
      <c r="J304" s="2" t="s">
        <v>203</v>
      </c>
      <c r="K304" s="2" t="s">
        <v>1694</v>
      </c>
      <c r="L304" s="2" t="s">
        <v>4636</v>
      </c>
      <c r="M304" s="3">
        <v>41682</v>
      </c>
      <c r="N304" s="2" t="s">
        <v>1645</v>
      </c>
      <c r="O304" s="2" t="s">
        <v>2475</v>
      </c>
      <c r="P304" s="2" t="s">
        <v>1664</v>
      </c>
      <c r="Q304" s="2" t="s">
        <v>2476</v>
      </c>
      <c r="R304" s="2" t="s">
        <v>2477</v>
      </c>
      <c r="S304" s="2" t="s">
        <v>2478</v>
      </c>
      <c r="T304" s="2" t="s">
        <v>4642</v>
      </c>
      <c r="U304" s="2">
        <v>0.05</v>
      </c>
      <c r="V304" s="2">
        <v>1684</v>
      </c>
      <c r="W304" s="2">
        <v>0.05</v>
      </c>
      <c r="X304" s="11">
        <v>1775</v>
      </c>
      <c r="Y304" s="2" t="s">
        <v>342</v>
      </c>
      <c r="Z304" s="2" t="s">
        <v>335</v>
      </c>
      <c r="AA304" s="2" t="s">
        <v>41</v>
      </c>
      <c r="AB304" s="2" t="s">
        <v>42</v>
      </c>
      <c r="AC304" s="2" t="s">
        <v>43</v>
      </c>
      <c r="AD304" s="2"/>
      <c r="AE304" s="4"/>
    </row>
    <row r="305" spans="1:31" hidden="1" x14ac:dyDescent="0.25">
      <c r="A305" s="2">
        <v>2014</v>
      </c>
      <c r="B305" s="2">
        <v>526</v>
      </c>
      <c r="C305" s="2" t="s">
        <v>1641</v>
      </c>
      <c r="D305" s="2" t="s">
        <v>1642</v>
      </c>
      <c r="E305" s="2" t="s">
        <v>1643</v>
      </c>
      <c r="F305" s="2" t="s">
        <v>868</v>
      </c>
      <c r="G305" s="2" t="s">
        <v>869</v>
      </c>
      <c r="H305" s="2"/>
      <c r="I305" s="2" t="s">
        <v>393</v>
      </c>
      <c r="J305" s="2" t="s">
        <v>206</v>
      </c>
      <c r="K305" s="2" t="s">
        <v>1705</v>
      </c>
      <c r="L305" s="2" t="s">
        <v>4636</v>
      </c>
      <c r="M305" s="3">
        <v>41680</v>
      </c>
      <c r="N305" s="2" t="s">
        <v>1645</v>
      </c>
      <c r="O305" s="2" t="s">
        <v>2475</v>
      </c>
      <c r="P305" s="2" t="s">
        <v>1664</v>
      </c>
      <c r="Q305" s="2" t="s">
        <v>2476</v>
      </c>
      <c r="R305" s="2" t="s">
        <v>2481</v>
      </c>
      <c r="S305" s="2" t="s">
        <v>2482</v>
      </c>
      <c r="T305" s="2" t="s">
        <v>4642</v>
      </c>
      <c r="U305" s="2">
        <v>0.05</v>
      </c>
      <c r="V305" s="2">
        <v>1666</v>
      </c>
      <c r="W305" s="2">
        <v>0.05</v>
      </c>
      <c r="X305" s="11">
        <v>1775</v>
      </c>
      <c r="Y305" s="2" t="s">
        <v>342</v>
      </c>
      <c r="Z305" s="2" t="s">
        <v>335</v>
      </c>
      <c r="AA305" s="2" t="s">
        <v>41</v>
      </c>
      <c r="AB305" s="2" t="s">
        <v>42</v>
      </c>
      <c r="AC305" s="2" t="s">
        <v>43</v>
      </c>
      <c r="AD305" s="2"/>
      <c r="AE305" s="4"/>
    </row>
    <row r="306" spans="1:31" hidden="1" x14ac:dyDescent="0.25">
      <c r="A306" s="2">
        <v>2014</v>
      </c>
      <c r="B306" s="2">
        <v>558</v>
      </c>
      <c r="C306" s="2" t="s">
        <v>1641</v>
      </c>
      <c r="D306" s="2" t="s">
        <v>1642</v>
      </c>
      <c r="E306" s="2" t="s">
        <v>1643</v>
      </c>
      <c r="F306" s="2" t="s">
        <v>868</v>
      </c>
      <c r="G306" s="2" t="s">
        <v>869</v>
      </c>
      <c r="H306" s="2"/>
      <c r="I306" s="2" t="s">
        <v>393</v>
      </c>
      <c r="J306" s="2" t="s">
        <v>206</v>
      </c>
      <c r="K306" s="2" t="s">
        <v>1705</v>
      </c>
      <c r="L306" s="2" t="s">
        <v>4636</v>
      </c>
      <c r="M306" s="3">
        <v>41681</v>
      </c>
      <c r="N306" s="2" t="s">
        <v>1645</v>
      </c>
      <c r="O306" s="2" t="s">
        <v>2475</v>
      </c>
      <c r="P306" s="2" t="s">
        <v>1664</v>
      </c>
      <c r="Q306" s="2" t="s">
        <v>2476</v>
      </c>
      <c r="R306" s="2" t="s">
        <v>2481</v>
      </c>
      <c r="S306" s="2" t="s">
        <v>2482</v>
      </c>
      <c r="T306" s="2" t="s">
        <v>4642</v>
      </c>
      <c r="U306" s="2">
        <v>0.05</v>
      </c>
      <c r="V306" s="2">
        <v>1666</v>
      </c>
      <c r="W306" s="2">
        <v>0.05</v>
      </c>
      <c r="X306" s="11">
        <v>1775</v>
      </c>
      <c r="Y306" s="2" t="s">
        <v>342</v>
      </c>
      <c r="Z306" s="2" t="s">
        <v>335</v>
      </c>
      <c r="AA306" s="2" t="s">
        <v>41</v>
      </c>
      <c r="AB306" s="2" t="s">
        <v>42</v>
      </c>
      <c r="AC306" s="2" t="s">
        <v>43</v>
      </c>
      <c r="AD306" s="2"/>
      <c r="AE306" s="4"/>
    </row>
    <row r="307" spans="1:31" hidden="1" x14ac:dyDescent="0.25">
      <c r="A307" s="2">
        <v>2014</v>
      </c>
      <c r="B307" s="2">
        <v>586</v>
      </c>
      <c r="C307" s="2" t="s">
        <v>1641</v>
      </c>
      <c r="D307" s="2" t="s">
        <v>1642</v>
      </c>
      <c r="E307" s="2" t="s">
        <v>1643</v>
      </c>
      <c r="F307" s="2" t="s">
        <v>868</v>
      </c>
      <c r="G307" s="2" t="s">
        <v>869</v>
      </c>
      <c r="H307" s="2"/>
      <c r="I307" s="2" t="s">
        <v>393</v>
      </c>
      <c r="J307" s="2" t="s">
        <v>206</v>
      </c>
      <c r="K307" s="2" t="s">
        <v>1705</v>
      </c>
      <c r="L307" s="2" t="s">
        <v>4636</v>
      </c>
      <c r="M307" s="3">
        <v>41682</v>
      </c>
      <c r="N307" s="2" t="s">
        <v>1645</v>
      </c>
      <c r="O307" s="2" t="s">
        <v>2475</v>
      </c>
      <c r="P307" s="2" t="s">
        <v>1664</v>
      </c>
      <c r="Q307" s="2" t="s">
        <v>2476</v>
      </c>
      <c r="R307" s="2" t="s">
        <v>2481</v>
      </c>
      <c r="S307" s="2" t="s">
        <v>2482</v>
      </c>
      <c r="T307" s="2" t="s">
        <v>4642</v>
      </c>
      <c r="U307" s="2">
        <v>0.05</v>
      </c>
      <c r="V307" s="2">
        <v>1666</v>
      </c>
      <c r="W307" s="2">
        <v>0.05</v>
      </c>
      <c r="X307" s="11">
        <v>1775</v>
      </c>
      <c r="Y307" s="2" t="s">
        <v>342</v>
      </c>
      <c r="Z307" s="2" t="s">
        <v>335</v>
      </c>
      <c r="AA307" s="2" t="s">
        <v>41</v>
      </c>
      <c r="AB307" s="2" t="s">
        <v>42</v>
      </c>
      <c r="AC307" s="2" t="s">
        <v>43</v>
      </c>
      <c r="AD307" s="2"/>
      <c r="AE307" s="4"/>
    </row>
    <row r="308" spans="1:31" hidden="1" x14ac:dyDescent="0.25">
      <c r="A308" s="2">
        <v>2013</v>
      </c>
      <c r="B308" s="2">
        <v>206</v>
      </c>
      <c r="C308" s="2" t="s">
        <v>1641</v>
      </c>
      <c r="D308" s="2" t="s">
        <v>1642</v>
      </c>
      <c r="E308" s="2" t="s">
        <v>1643</v>
      </c>
      <c r="F308" s="2" t="s">
        <v>868</v>
      </c>
      <c r="G308" s="2" t="s">
        <v>869</v>
      </c>
      <c r="H308" s="2"/>
      <c r="I308" s="2" t="s">
        <v>393</v>
      </c>
      <c r="J308" s="2" t="s">
        <v>293</v>
      </c>
      <c r="K308" s="2" t="s">
        <v>1674</v>
      </c>
      <c r="L308" s="2" t="s">
        <v>4636</v>
      </c>
      <c r="M308" s="3">
        <v>41340</v>
      </c>
      <c r="N308" s="2" t="s">
        <v>1645</v>
      </c>
      <c r="O308" s="2" t="s">
        <v>1646</v>
      </c>
      <c r="P308" s="2" t="s">
        <v>1571</v>
      </c>
      <c r="Q308" s="2" t="s">
        <v>1650</v>
      </c>
      <c r="R308" s="2" t="s">
        <v>1676</v>
      </c>
      <c r="S308" s="2" t="s">
        <v>1680</v>
      </c>
      <c r="T308" s="2" t="s">
        <v>4642</v>
      </c>
      <c r="U308" s="2">
        <v>0.05</v>
      </c>
      <c r="V308" s="2">
        <v>1657</v>
      </c>
      <c r="W308" s="2">
        <v>0.05</v>
      </c>
      <c r="X308" s="11">
        <v>1775</v>
      </c>
      <c r="Y308" s="2" t="s">
        <v>342</v>
      </c>
      <c r="Z308" s="2" t="s">
        <v>335</v>
      </c>
      <c r="AA308" s="2" t="s">
        <v>41</v>
      </c>
      <c r="AB308" s="2" t="s">
        <v>42</v>
      </c>
      <c r="AC308" s="2" t="s">
        <v>43</v>
      </c>
      <c r="AD308" s="2" t="s">
        <v>1652</v>
      </c>
      <c r="AE308" s="4"/>
    </row>
    <row r="309" spans="1:31" hidden="1" x14ac:dyDescent="0.25">
      <c r="A309" s="2">
        <v>2013</v>
      </c>
      <c r="B309" s="2">
        <v>199</v>
      </c>
      <c r="C309" s="2" t="s">
        <v>1641</v>
      </c>
      <c r="D309" s="2" t="s">
        <v>1642</v>
      </c>
      <c r="E309" s="2" t="s">
        <v>1643</v>
      </c>
      <c r="F309" s="2" t="s">
        <v>868</v>
      </c>
      <c r="G309" s="2" t="s">
        <v>869</v>
      </c>
      <c r="H309" s="2"/>
      <c r="I309" s="2" t="s">
        <v>393</v>
      </c>
      <c r="J309" s="2" t="s">
        <v>289</v>
      </c>
      <c r="K309" s="2" t="s">
        <v>1661</v>
      </c>
      <c r="L309" s="2" t="s">
        <v>4636</v>
      </c>
      <c r="M309" s="3">
        <v>41340</v>
      </c>
      <c r="N309" s="2" t="s">
        <v>1645</v>
      </c>
      <c r="O309" s="2" t="s">
        <v>1231</v>
      </c>
      <c r="P309" s="2" t="s">
        <v>1664</v>
      </c>
      <c r="Q309" s="2" t="s">
        <v>1650</v>
      </c>
      <c r="R309" s="2" t="s">
        <v>1662</v>
      </c>
      <c r="S309" s="2" t="s">
        <v>1665</v>
      </c>
      <c r="T309" s="2" t="s">
        <v>4642</v>
      </c>
      <c r="U309" s="2">
        <v>0.05</v>
      </c>
      <c r="V309" s="2">
        <v>1666</v>
      </c>
      <c r="W309" s="2">
        <v>0.05</v>
      </c>
      <c r="X309" s="11">
        <v>1775</v>
      </c>
      <c r="Y309" s="2" t="s">
        <v>342</v>
      </c>
      <c r="Z309" s="2" t="s">
        <v>335</v>
      </c>
      <c r="AA309" s="2" t="s">
        <v>41</v>
      </c>
      <c r="AB309" s="2" t="s">
        <v>42</v>
      </c>
      <c r="AC309" s="2" t="s">
        <v>43</v>
      </c>
      <c r="AD309" s="2"/>
      <c r="AE309" s="4"/>
    </row>
    <row r="310" spans="1:31" x14ac:dyDescent="0.25">
      <c r="A310" s="2">
        <v>2014</v>
      </c>
      <c r="B310" s="2">
        <v>1822</v>
      </c>
      <c r="C310" s="2" t="s">
        <v>2321</v>
      </c>
      <c r="D310" s="2" t="s">
        <v>2322</v>
      </c>
      <c r="E310" s="2" t="s">
        <v>2323</v>
      </c>
      <c r="F310" s="2" t="s">
        <v>2324</v>
      </c>
      <c r="G310" s="2" t="s">
        <v>687</v>
      </c>
      <c r="H310" s="2"/>
      <c r="I310" s="2" t="s">
        <v>488</v>
      </c>
      <c r="J310" s="2" t="s">
        <v>31</v>
      </c>
      <c r="K310" s="2" t="s">
        <v>2521</v>
      </c>
      <c r="L310" s="2" t="s">
        <v>4635</v>
      </c>
      <c r="M310" s="3">
        <v>41988</v>
      </c>
      <c r="N310" s="2" t="s">
        <v>3004</v>
      </c>
      <c r="O310" s="2" t="s">
        <v>1688</v>
      </c>
      <c r="P310" s="2" t="s">
        <v>2327</v>
      </c>
      <c r="Q310" s="2" t="s">
        <v>2919</v>
      </c>
      <c r="R310" s="2" t="s">
        <v>2522</v>
      </c>
      <c r="S310" s="2" t="s">
        <v>3005</v>
      </c>
      <c r="T310" s="2" t="s">
        <v>4642</v>
      </c>
      <c r="U310" s="2">
        <v>5.3999999999999999E-2</v>
      </c>
      <c r="V310" s="2">
        <v>1151</v>
      </c>
      <c r="W310" s="2">
        <v>5.3999999999999999E-2</v>
      </c>
      <c r="X310" s="2">
        <v>1480</v>
      </c>
      <c r="Y310" s="2" t="s">
        <v>342</v>
      </c>
      <c r="Z310" s="2" t="s">
        <v>335</v>
      </c>
      <c r="AA310" s="2" t="s">
        <v>41</v>
      </c>
      <c r="AB310" s="2" t="s">
        <v>42</v>
      </c>
      <c r="AC310" s="2" t="s">
        <v>43</v>
      </c>
      <c r="AD310" s="2"/>
      <c r="AE310" s="4"/>
    </row>
    <row r="311" spans="1:31" x14ac:dyDescent="0.25">
      <c r="A311" s="2">
        <v>2014</v>
      </c>
      <c r="B311" s="2">
        <v>1835</v>
      </c>
      <c r="C311" s="2" t="s">
        <v>2321</v>
      </c>
      <c r="D311" s="2" t="s">
        <v>2322</v>
      </c>
      <c r="E311" s="2" t="s">
        <v>2323</v>
      </c>
      <c r="F311" s="2" t="s">
        <v>2324</v>
      </c>
      <c r="G311" s="2" t="s">
        <v>687</v>
      </c>
      <c r="H311" s="2"/>
      <c r="I311" s="2" t="s">
        <v>488</v>
      </c>
      <c r="J311" s="2" t="s">
        <v>31</v>
      </c>
      <c r="K311" s="2" t="s">
        <v>2521</v>
      </c>
      <c r="L311" s="2" t="s">
        <v>4635</v>
      </c>
      <c r="M311" s="3">
        <v>41989</v>
      </c>
      <c r="N311" s="2" t="s">
        <v>3004</v>
      </c>
      <c r="O311" s="2" t="s">
        <v>1688</v>
      </c>
      <c r="P311" s="2" t="s">
        <v>2327</v>
      </c>
      <c r="Q311" s="2" t="s">
        <v>2919</v>
      </c>
      <c r="R311" s="2" t="s">
        <v>2522</v>
      </c>
      <c r="S311" s="2" t="s">
        <v>3005</v>
      </c>
      <c r="T311" s="2" t="s">
        <v>4642</v>
      </c>
      <c r="U311" s="2">
        <v>5.3999999999999999E-2</v>
      </c>
      <c r="V311" s="2">
        <v>1151</v>
      </c>
      <c r="W311" s="2">
        <v>5.3999999999999999E-2</v>
      </c>
      <c r="X311" s="2">
        <v>1480</v>
      </c>
      <c r="Y311" s="2" t="s">
        <v>342</v>
      </c>
      <c r="Z311" s="2" t="s">
        <v>335</v>
      </c>
      <c r="AA311" s="2" t="s">
        <v>41</v>
      </c>
      <c r="AB311" s="2" t="s">
        <v>42</v>
      </c>
      <c r="AC311" s="2" t="s">
        <v>43</v>
      </c>
      <c r="AD311" s="2"/>
      <c r="AE311" s="4"/>
    </row>
    <row r="312" spans="1:31" hidden="1" x14ac:dyDescent="0.25">
      <c r="A312" s="2">
        <v>2014</v>
      </c>
      <c r="B312" s="2">
        <v>1883</v>
      </c>
      <c r="C312" s="2" t="s">
        <v>2507</v>
      </c>
      <c r="D312" s="2" t="s">
        <v>2508</v>
      </c>
      <c r="E312" s="2" t="s">
        <v>2509</v>
      </c>
      <c r="F312" s="2" t="s">
        <v>2347</v>
      </c>
      <c r="G312" s="2" t="s">
        <v>2248</v>
      </c>
      <c r="H312" s="2"/>
      <c r="I312" s="2" t="s">
        <v>488</v>
      </c>
      <c r="J312" s="2" t="s">
        <v>31</v>
      </c>
      <c r="K312" s="2" t="s">
        <v>2510</v>
      </c>
      <c r="L312" s="2"/>
      <c r="M312" s="3">
        <v>41827</v>
      </c>
      <c r="N312" s="2" t="s">
        <v>2267</v>
      </c>
      <c r="O312" s="2" t="s">
        <v>2511</v>
      </c>
      <c r="P312" s="2" t="s">
        <v>3055</v>
      </c>
      <c r="Q312" s="2" t="s">
        <v>2024</v>
      </c>
      <c r="R312" s="2" t="s">
        <v>3052</v>
      </c>
      <c r="S312" s="2" t="s">
        <v>3056</v>
      </c>
      <c r="T312" s="2" t="s">
        <v>4642</v>
      </c>
      <c r="U312" s="2">
        <v>0.06</v>
      </c>
      <c r="V312" s="2">
        <v>134</v>
      </c>
      <c r="W312" s="2">
        <v>0.06</v>
      </c>
      <c r="X312" s="2"/>
      <c r="Y312" s="2" t="s">
        <v>342</v>
      </c>
      <c r="Z312" s="2" t="s">
        <v>335</v>
      </c>
      <c r="AA312" s="2" t="s">
        <v>41</v>
      </c>
      <c r="AB312" s="2" t="s">
        <v>42</v>
      </c>
      <c r="AC312" s="2" t="s">
        <v>43</v>
      </c>
      <c r="AD312" s="2" t="s">
        <v>3057</v>
      </c>
      <c r="AE312" s="4"/>
    </row>
    <row r="313" spans="1:31" hidden="1" x14ac:dyDescent="0.25">
      <c r="A313" s="2">
        <v>2015</v>
      </c>
      <c r="B313" s="2">
        <v>714</v>
      </c>
      <c r="C313" s="2" t="s">
        <v>3344</v>
      </c>
      <c r="D313" s="2" t="s">
        <v>3345</v>
      </c>
      <c r="E313" s="2" t="s">
        <v>3346</v>
      </c>
      <c r="F313" s="2" t="s">
        <v>1888</v>
      </c>
      <c r="G313" s="2" t="s">
        <v>1889</v>
      </c>
      <c r="H313" s="2"/>
      <c r="I313" s="2" t="s">
        <v>484</v>
      </c>
      <c r="J313" s="2" t="s">
        <v>50</v>
      </c>
      <c r="K313" s="2" t="s">
        <v>3347</v>
      </c>
      <c r="L313" s="2" t="s">
        <v>4636</v>
      </c>
      <c r="M313" s="3">
        <v>42108</v>
      </c>
      <c r="N313" s="2" t="s">
        <v>2421</v>
      </c>
      <c r="O313" s="2" t="s">
        <v>1656</v>
      </c>
      <c r="P313" s="2" t="s">
        <v>3348</v>
      </c>
      <c r="Q313" s="2" t="s">
        <v>2562</v>
      </c>
      <c r="R313" s="2" t="s">
        <v>3349</v>
      </c>
      <c r="S313" s="2" t="s">
        <v>1896</v>
      </c>
      <c r="T313" s="2" t="s">
        <v>4642</v>
      </c>
      <c r="U313" s="2">
        <v>0.06</v>
      </c>
      <c r="V313" s="2">
        <v>3290</v>
      </c>
      <c r="W313" s="2">
        <v>0.06</v>
      </c>
      <c r="X313" s="2"/>
      <c r="Y313" s="2" t="s">
        <v>342</v>
      </c>
      <c r="Z313" s="2" t="s">
        <v>335</v>
      </c>
      <c r="AA313" s="2" t="s">
        <v>3332</v>
      </c>
      <c r="AB313" s="2" t="s">
        <v>42</v>
      </c>
      <c r="AC313" s="2" t="s">
        <v>43</v>
      </c>
      <c r="AD313" s="2"/>
      <c r="AE313" s="4"/>
    </row>
    <row r="314" spans="1:31" hidden="1" x14ac:dyDescent="0.25">
      <c r="A314" s="2">
        <v>2015</v>
      </c>
      <c r="B314" s="2">
        <v>720</v>
      </c>
      <c r="C314" s="2" t="s">
        <v>3344</v>
      </c>
      <c r="D314" s="2" t="s">
        <v>3345</v>
      </c>
      <c r="E314" s="2" t="s">
        <v>3346</v>
      </c>
      <c r="F314" s="2" t="s">
        <v>1888</v>
      </c>
      <c r="G314" s="2" t="s">
        <v>1889</v>
      </c>
      <c r="H314" s="2"/>
      <c r="I314" s="2" t="s">
        <v>484</v>
      </c>
      <c r="J314" s="2" t="s">
        <v>111</v>
      </c>
      <c r="K314" s="2" t="s">
        <v>3347</v>
      </c>
      <c r="L314" s="2" t="s">
        <v>4636</v>
      </c>
      <c r="M314" s="3">
        <v>42109</v>
      </c>
      <c r="N314" s="2" t="s">
        <v>2336</v>
      </c>
      <c r="O314" s="2" t="s">
        <v>1656</v>
      </c>
      <c r="P314" s="2" t="s">
        <v>3348</v>
      </c>
      <c r="Q314" s="2" t="s">
        <v>2562</v>
      </c>
      <c r="R314" s="2" t="s">
        <v>3386</v>
      </c>
      <c r="S314" s="2" t="s">
        <v>1896</v>
      </c>
      <c r="T314" s="2" t="s">
        <v>4642</v>
      </c>
      <c r="U314" s="2">
        <v>0.06</v>
      </c>
      <c r="V314" s="2">
        <v>3294</v>
      </c>
      <c r="W314" s="2">
        <v>0.06</v>
      </c>
      <c r="X314" s="2"/>
      <c r="Y314" s="2" t="s">
        <v>342</v>
      </c>
      <c r="Z314" s="2" t="s">
        <v>335</v>
      </c>
      <c r="AA314" s="2" t="s">
        <v>3332</v>
      </c>
      <c r="AB314" s="2" t="s">
        <v>42</v>
      </c>
      <c r="AC314" s="2" t="s">
        <v>43</v>
      </c>
      <c r="AD314" s="2"/>
      <c r="AE314" s="4"/>
    </row>
    <row r="315" spans="1:31" x14ac:dyDescent="0.25">
      <c r="A315" s="2">
        <v>2015</v>
      </c>
      <c r="B315" s="2">
        <v>767</v>
      </c>
      <c r="C315" s="2" t="s">
        <v>2366</v>
      </c>
      <c r="D315" s="2" t="s">
        <v>2367</v>
      </c>
      <c r="E315" s="2" t="s">
        <v>2368</v>
      </c>
      <c r="F315" s="2" t="s">
        <v>2324</v>
      </c>
      <c r="G315" s="2" t="s">
        <v>687</v>
      </c>
      <c r="H315" s="2"/>
      <c r="I315" s="2" t="s">
        <v>488</v>
      </c>
      <c r="J315" s="2" t="s">
        <v>203</v>
      </c>
      <c r="K315" s="2" t="s">
        <v>1898</v>
      </c>
      <c r="L315" s="2" t="s">
        <v>4635</v>
      </c>
      <c r="M315" s="3">
        <v>42151</v>
      </c>
      <c r="N315" s="2" t="s">
        <v>2535</v>
      </c>
      <c r="O315" s="2" t="s">
        <v>3387</v>
      </c>
      <c r="P315" s="2" t="s">
        <v>2900</v>
      </c>
      <c r="Q315" s="2" t="s">
        <v>2562</v>
      </c>
      <c r="R315" s="2" t="s">
        <v>3514</v>
      </c>
      <c r="S315" s="2" t="s">
        <v>1896</v>
      </c>
      <c r="T315" s="2" t="s">
        <v>4642</v>
      </c>
      <c r="U315" s="2">
        <v>0.06</v>
      </c>
      <c r="V315" s="2">
        <v>1636</v>
      </c>
      <c r="W315" s="2">
        <v>0.06</v>
      </c>
      <c r="X315" s="2">
        <v>1980</v>
      </c>
      <c r="Y315" s="2" t="s">
        <v>342</v>
      </c>
      <c r="Z315" s="2" t="s">
        <v>335</v>
      </c>
      <c r="AA315" s="2" t="s">
        <v>3332</v>
      </c>
      <c r="AB315" s="2" t="s">
        <v>42</v>
      </c>
      <c r="AC315" s="2" t="s">
        <v>43</v>
      </c>
      <c r="AD315" s="2"/>
      <c r="AE315" s="4"/>
    </row>
    <row r="316" spans="1:31" x14ac:dyDescent="0.25">
      <c r="A316" s="2">
        <v>2015</v>
      </c>
      <c r="B316" s="2">
        <v>769</v>
      </c>
      <c r="C316" s="2" t="s">
        <v>2366</v>
      </c>
      <c r="D316" s="2" t="s">
        <v>2367</v>
      </c>
      <c r="E316" s="2" t="s">
        <v>2368</v>
      </c>
      <c r="F316" s="2" t="s">
        <v>2324</v>
      </c>
      <c r="G316" s="2" t="s">
        <v>687</v>
      </c>
      <c r="H316" s="2"/>
      <c r="I316" s="2" t="s">
        <v>488</v>
      </c>
      <c r="J316" s="2" t="s">
        <v>206</v>
      </c>
      <c r="K316" s="2" t="s">
        <v>1906</v>
      </c>
      <c r="L316" s="2" t="s">
        <v>4635</v>
      </c>
      <c r="M316" s="3">
        <v>42151</v>
      </c>
      <c r="N316" s="2" t="s">
        <v>2553</v>
      </c>
      <c r="O316" s="2" t="s">
        <v>3387</v>
      </c>
      <c r="P316" s="2" t="s">
        <v>2900</v>
      </c>
      <c r="Q316" s="2" t="s">
        <v>2562</v>
      </c>
      <c r="R316" s="2" t="s">
        <v>3514</v>
      </c>
      <c r="S316" s="2" t="s">
        <v>1896</v>
      </c>
      <c r="T316" s="2" t="s">
        <v>4642</v>
      </c>
      <c r="U316" s="2">
        <v>0.06</v>
      </c>
      <c r="V316" s="2">
        <v>1636</v>
      </c>
      <c r="W316" s="2">
        <v>0.06</v>
      </c>
      <c r="X316" s="2">
        <v>1980</v>
      </c>
      <c r="Y316" s="2" t="s">
        <v>342</v>
      </c>
      <c r="Z316" s="2" t="s">
        <v>335</v>
      </c>
      <c r="AA316" s="2" t="s">
        <v>3332</v>
      </c>
      <c r="AB316" s="2" t="s">
        <v>42</v>
      </c>
      <c r="AC316" s="2" t="s">
        <v>43</v>
      </c>
      <c r="AD316" s="2"/>
      <c r="AE316" s="4"/>
    </row>
    <row r="317" spans="1:31" hidden="1" x14ac:dyDescent="0.25">
      <c r="A317" s="2">
        <v>2016</v>
      </c>
      <c r="B317" s="2">
        <v>1272</v>
      </c>
      <c r="C317" s="2" t="s">
        <v>4222</v>
      </c>
      <c r="D317" s="2" t="s">
        <v>4223</v>
      </c>
      <c r="E317" s="2" t="s">
        <v>4224</v>
      </c>
      <c r="F317" s="2" t="s">
        <v>2648</v>
      </c>
      <c r="G317" s="2" t="s">
        <v>2649</v>
      </c>
      <c r="H317" s="2"/>
      <c r="I317" s="2" t="s">
        <v>489</v>
      </c>
      <c r="J317" s="2" t="s">
        <v>31</v>
      </c>
      <c r="K317" s="2" t="s">
        <v>4187</v>
      </c>
      <c r="L317" s="2"/>
      <c r="M317" s="3">
        <v>42437</v>
      </c>
      <c r="N317" s="2" t="s">
        <v>2689</v>
      </c>
      <c r="O317" s="2" t="s">
        <v>4225</v>
      </c>
      <c r="P317" s="2" t="s">
        <v>1359</v>
      </c>
      <c r="Q317" s="2" t="s">
        <v>2888</v>
      </c>
      <c r="R317" s="2" t="s">
        <v>4226</v>
      </c>
      <c r="S317" s="2" t="s">
        <v>1896</v>
      </c>
      <c r="T317" s="2" t="s">
        <v>4642</v>
      </c>
      <c r="U317" s="2">
        <v>0.06</v>
      </c>
      <c r="V317" s="2">
        <v>117</v>
      </c>
      <c r="W317" s="2">
        <v>0.06</v>
      </c>
      <c r="X317" s="2"/>
      <c r="Y317" s="2" t="s">
        <v>2180</v>
      </c>
      <c r="Z317" s="2" t="s">
        <v>335</v>
      </c>
      <c r="AA317" s="2" t="s">
        <v>3332</v>
      </c>
      <c r="AB317" s="2" t="s">
        <v>43</v>
      </c>
      <c r="AC317" s="2" t="s">
        <v>42</v>
      </c>
      <c r="AD317" s="2"/>
      <c r="AE317" s="4"/>
    </row>
    <row r="318" spans="1:31" x14ac:dyDescent="0.25">
      <c r="A318" s="2">
        <v>2016</v>
      </c>
      <c r="B318" s="2">
        <v>1298</v>
      </c>
      <c r="C318" s="2" t="s">
        <v>2366</v>
      </c>
      <c r="D318" s="2" t="s">
        <v>2367</v>
      </c>
      <c r="E318" s="2" t="s">
        <v>2368</v>
      </c>
      <c r="F318" s="2" t="s">
        <v>2324</v>
      </c>
      <c r="G318" s="2" t="s">
        <v>687</v>
      </c>
      <c r="H318" s="2"/>
      <c r="I318" s="2" t="s">
        <v>488</v>
      </c>
      <c r="J318" s="2" t="s">
        <v>289</v>
      </c>
      <c r="K318" s="2" t="s">
        <v>1940</v>
      </c>
      <c r="L318" s="2" t="s">
        <v>4635</v>
      </c>
      <c r="M318" s="3">
        <v>42503</v>
      </c>
      <c r="N318" s="2" t="s">
        <v>3909</v>
      </c>
      <c r="O318" s="2" t="s">
        <v>1892</v>
      </c>
      <c r="P318" s="2" t="s">
        <v>2900</v>
      </c>
      <c r="Q318" s="2" t="s">
        <v>2562</v>
      </c>
      <c r="R318" s="2" t="s">
        <v>3997</v>
      </c>
      <c r="S318" s="2" t="s">
        <v>1896</v>
      </c>
      <c r="T318" s="2" t="s">
        <v>4642</v>
      </c>
      <c r="U318" s="2">
        <v>0.06</v>
      </c>
      <c r="V318" s="2">
        <v>1638</v>
      </c>
      <c r="W318" s="2">
        <v>0.06</v>
      </c>
      <c r="X318" s="2">
        <v>1980</v>
      </c>
      <c r="Y318" s="2" t="s">
        <v>342</v>
      </c>
      <c r="Z318" s="2" t="s">
        <v>335</v>
      </c>
      <c r="AA318" s="2" t="s">
        <v>3332</v>
      </c>
      <c r="AB318" s="2" t="s">
        <v>43</v>
      </c>
      <c r="AC318" s="2" t="s">
        <v>42</v>
      </c>
      <c r="AD318" s="2"/>
      <c r="AE318" s="4"/>
    </row>
    <row r="319" spans="1:31" hidden="1" x14ac:dyDescent="0.25">
      <c r="A319" s="2">
        <v>2016</v>
      </c>
      <c r="B319" s="2">
        <v>1328</v>
      </c>
      <c r="C319" s="2" t="s">
        <v>2125</v>
      </c>
      <c r="D319" s="2" t="s">
        <v>2126</v>
      </c>
      <c r="E319" s="2" t="s">
        <v>2127</v>
      </c>
      <c r="F319" s="2" t="s">
        <v>1967</v>
      </c>
      <c r="G319" s="2" t="s">
        <v>1968</v>
      </c>
      <c r="H319" s="2"/>
      <c r="I319" s="2" t="s">
        <v>488</v>
      </c>
      <c r="J319" s="2" t="s">
        <v>50</v>
      </c>
      <c r="K319" s="2" t="s">
        <v>2420</v>
      </c>
      <c r="L319" s="2" t="s">
        <v>4636</v>
      </c>
      <c r="M319" s="3">
        <v>42527</v>
      </c>
      <c r="N319" s="2" t="s">
        <v>2421</v>
      </c>
      <c r="O319" s="2" t="s">
        <v>2091</v>
      </c>
      <c r="P319" s="2" t="s">
        <v>1675</v>
      </c>
      <c r="Q319" s="2" t="s">
        <v>2562</v>
      </c>
      <c r="R319" s="2" t="s">
        <v>3916</v>
      </c>
      <c r="S319" s="2" t="s">
        <v>1896</v>
      </c>
      <c r="T319" s="2" t="s">
        <v>4642</v>
      </c>
      <c r="U319" s="2">
        <v>0.06</v>
      </c>
      <c r="V319" s="2">
        <v>1700</v>
      </c>
      <c r="W319" s="2">
        <v>0.06</v>
      </c>
      <c r="X319" s="2">
        <v>1775</v>
      </c>
      <c r="Y319" s="2" t="s">
        <v>861</v>
      </c>
      <c r="Z319" s="2" t="s">
        <v>335</v>
      </c>
      <c r="AA319" s="2" t="s">
        <v>3332</v>
      </c>
      <c r="AB319" s="2" t="s">
        <v>43</v>
      </c>
      <c r="AC319" s="2" t="s">
        <v>42</v>
      </c>
      <c r="AD319" s="2"/>
      <c r="AE319" s="4"/>
    </row>
    <row r="320" spans="1:31" hidden="1" x14ac:dyDescent="0.25">
      <c r="A320" s="2">
        <v>2016</v>
      </c>
      <c r="B320" s="2">
        <v>1344</v>
      </c>
      <c r="C320" s="2" t="s">
        <v>2125</v>
      </c>
      <c r="D320" s="2" t="s">
        <v>2126</v>
      </c>
      <c r="E320" s="2" t="s">
        <v>2127</v>
      </c>
      <c r="F320" s="2" t="s">
        <v>1967</v>
      </c>
      <c r="G320" s="2" t="s">
        <v>1968</v>
      </c>
      <c r="H320" s="2"/>
      <c r="I320" s="2" t="s">
        <v>488</v>
      </c>
      <c r="J320" s="2" t="s">
        <v>289</v>
      </c>
      <c r="K320" s="2" t="s">
        <v>2331</v>
      </c>
      <c r="L320" s="2" t="s">
        <v>4636</v>
      </c>
      <c r="M320" s="3">
        <v>42527</v>
      </c>
      <c r="N320" s="2" t="s">
        <v>2332</v>
      </c>
      <c r="O320" s="2" t="s">
        <v>2091</v>
      </c>
      <c r="P320" s="2" t="s">
        <v>1675</v>
      </c>
      <c r="Q320" s="2" t="s">
        <v>2562</v>
      </c>
      <c r="R320" s="2" t="s">
        <v>3985</v>
      </c>
      <c r="S320" s="2" t="s">
        <v>1896</v>
      </c>
      <c r="T320" s="2" t="s">
        <v>4642</v>
      </c>
      <c r="U320" s="2">
        <v>0.06</v>
      </c>
      <c r="V320" s="2">
        <v>1720</v>
      </c>
      <c r="W320" s="2">
        <v>0.06</v>
      </c>
      <c r="X320" s="2">
        <v>1775</v>
      </c>
      <c r="Y320" s="2" t="s">
        <v>861</v>
      </c>
      <c r="Z320" s="2" t="s">
        <v>335</v>
      </c>
      <c r="AA320" s="2" t="s">
        <v>3332</v>
      </c>
      <c r="AB320" s="2" t="s">
        <v>43</v>
      </c>
      <c r="AC320" s="2" t="s">
        <v>42</v>
      </c>
      <c r="AD320" s="2"/>
      <c r="AE320" s="4"/>
    </row>
    <row r="321" spans="1:31" hidden="1" x14ac:dyDescent="0.25">
      <c r="A321" s="2">
        <v>2016</v>
      </c>
      <c r="B321" s="2">
        <v>1351</v>
      </c>
      <c r="C321" s="2" t="s">
        <v>2125</v>
      </c>
      <c r="D321" s="2" t="s">
        <v>2126</v>
      </c>
      <c r="E321" s="2" t="s">
        <v>2127</v>
      </c>
      <c r="F321" s="2" t="s">
        <v>1967</v>
      </c>
      <c r="G321" s="2" t="s">
        <v>1968</v>
      </c>
      <c r="H321" s="2"/>
      <c r="I321" s="2" t="s">
        <v>488</v>
      </c>
      <c r="J321" s="2" t="s">
        <v>340</v>
      </c>
      <c r="K321" s="2" t="s">
        <v>2427</v>
      </c>
      <c r="L321" s="2" t="s">
        <v>4636</v>
      </c>
      <c r="M321" s="3">
        <v>42528</v>
      </c>
      <c r="N321" s="2" t="s">
        <v>2428</v>
      </c>
      <c r="O321" s="2" t="s">
        <v>2091</v>
      </c>
      <c r="P321" s="2" t="s">
        <v>1675</v>
      </c>
      <c r="Q321" s="2" t="s">
        <v>2562</v>
      </c>
      <c r="R321" s="2" t="s">
        <v>3917</v>
      </c>
      <c r="S321" s="2" t="s">
        <v>1896</v>
      </c>
      <c r="T321" s="2" t="s">
        <v>4642</v>
      </c>
      <c r="U321" s="2">
        <v>0.06</v>
      </c>
      <c r="V321" s="2">
        <v>1760</v>
      </c>
      <c r="W321" s="2">
        <v>0.06</v>
      </c>
      <c r="X321" s="2">
        <v>1775</v>
      </c>
      <c r="Y321" s="2" t="s">
        <v>861</v>
      </c>
      <c r="Z321" s="2" t="s">
        <v>335</v>
      </c>
      <c r="AA321" s="2" t="s">
        <v>3332</v>
      </c>
      <c r="AB321" s="2" t="s">
        <v>43</v>
      </c>
      <c r="AC321" s="2" t="s">
        <v>42</v>
      </c>
      <c r="AD321" s="2"/>
      <c r="AE321" s="4"/>
    </row>
    <row r="322" spans="1:31" hidden="1" x14ac:dyDescent="0.25">
      <c r="A322" s="2">
        <v>2016</v>
      </c>
      <c r="B322" s="2">
        <v>1354</v>
      </c>
      <c r="C322" s="2" t="s">
        <v>2125</v>
      </c>
      <c r="D322" s="2" t="s">
        <v>2126</v>
      </c>
      <c r="E322" s="2" t="s">
        <v>2127</v>
      </c>
      <c r="F322" s="2" t="s">
        <v>1967</v>
      </c>
      <c r="G322" s="2" t="s">
        <v>1968</v>
      </c>
      <c r="H322" s="2"/>
      <c r="I322" s="2" t="s">
        <v>488</v>
      </c>
      <c r="J322" s="2" t="s">
        <v>394</v>
      </c>
      <c r="K322" s="2" t="s">
        <v>2284</v>
      </c>
      <c r="L322" s="2" t="s">
        <v>4636</v>
      </c>
      <c r="M322" s="3">
        <v>42528</v>
      </c>
      <c r="N322" s="2" t="s">
        <v>2285</v>
      </c>
      <c r="O322" s="2" t="s">
        <v>2091</v>
      </c>
      <c r="P322" s="2" t="s">
        <v>1675</v>
      </c>
      <c r="Q322" s="2" t="s">
        <v>2562</v>
      </c>
      <c r="R322" s="2" t="s">
        <v>4002</v>
      </c>
      <c r="S322" s="2" t="s">
        <v>1896</v>
      </c>
      <c r="T322" s="2" t="s">
        <v>4642</v>
      </c>
      <c r="U322" s="2">
        <v>0.06</v>
      </c>
      <c r="V322" s="2">
        <v>1725</v>
      </c>
      <c r="W322" s="2">
        <v>0.06</v>
      </c>
      <c r="X322" s="2">
        <v>1775</v>
      </c>
      <c r="Y322" s="2" t="s">
        <v>861</v>
      </c>
      <c r="Z322" s="2" t="s">
        <v>335</v>
      </c>
      <c r="AA322" s="2" t="s">
        <v>3332</v>
      </c>
      <c r="AB322" s="2" t="s">
        <v>43</v>
      </c>
      <c r="AC322" s="2" t="s">
        <v>42</v>
      </c>
      <c r="AD322" s="2"/>
      <c r="AE322" s="4"/>
    </row>
    <row r="323" spans="1:31" x14ac:dyDescent="0.25">
      <c r="A323" s="2">
        <v>2016</v>
      </c>
      <c r="B323" s="2">
        <v>1488</v>
      </c>
      <c r="C323" s="2" t="s">
        <v>3776</v>
      </c>
      <c r="D323" s="2" t="s">
        <v>3777</v>
      </c>
      <c r="E323" s="2" t="s">
        <v>3778</v>
      </c>
      <c r="F323" s="2" t="s">
        <v>3779</v>
      </c>
      <c r="G323" s="2" t="s">
        <v>1081</v>
      </c>
      <c r="H323" s="2"/>
      <c r="I323" s="2" t="s">
        <v>153</v>
      </c>
      <c r="J323" s="2" t="s">
        <v>293</v>
      </c>
      <c r="K323" s="2" t="s">
        <v>3780</v>
      </c>
      <c r="L323" s="2" t="s">
        <v>4635</v>
      </c>
      <c r="M323" s="3">
        <v>42390</v>
      </c>
      <c r="N323" s="2" t="s">
        <v>4338</v>
      </c>
      <c r="O323" s="2" t="s">
        <v>2176</v>
      </c>
      <c r="P323" s="2" t="s">
        <v>35</v>
      </c>
      <c r="Q323" s="2" t="s">
        <v>2523</v>
      </c>
      <c r="R323" s="2" t="s">
        <v>4339</v>
      </c>
      <c r="S323" s="2" t="s">
        <v>1896</v>
      </c>
      <c r="T323" s="2" t="s">
        <v>4642</v>
      </c>
      <c r="U323" s="2">
        <v>0.06</v>
      </c>
      <c r="V323" s="2">
        <v>1510</v>
      </c>
      <c r="W323" s="2">
        <v>0.06</v>
      </c>
      <c r="X323" s="2"/>
      <c r="Y323" s="2" t="s">
        <v>2180</v>
      </c>
      <c r="Z323" s="2" t="s">
        <v>335</v>
      </c>
      <c r="AA323" s="2" t="s">
        <v>3332</v>
      </c>
      <c r="AB323" s="2" t="s">
        <v>43</v>
      </c>
      <c r="AC323" s="2" t="s">
        <v>42</v>
      </c>
      <c r="AD323" s="2"/>
      <c r="AE323" s="4"/>
    </row>
    <row r="324" spans="1:31" hidden="1" x14ac:dyDescent="0.25">
      <c r="A324" s="2">
        <v>2013</v>
      </c>
      <c r="B324" s="2">
        <v>1240</v>
      </c>
      <c r="C324" s="2" t="s">
        <v>2001</v>
      </c>
      <c r="D324" s="2" t="s">
        <v>2002</v>
      </c>
      <c r="E324" s="2" t="s">
        <v>2003</v>
      </c>
      <c r="F324" s="2" t="s">
        <v>2004</v>
      </c>
      <c r="G324" s="2" t="s">
        <v>492</v>
      </c>
      <c r="H324" s="2"/>
      <c r="I324" s="2" t="s">
        <v>153</v>
      </c>
      <c r="J324" s="2" t="s">
        <v>31</v>
      </c>
      <c r="K324" s="2" t="s">
        <v>2005</v>
      </c>
      <c r="L324" s="2" t="s">
        <v>4636</v>
      </c>
      <c r="M324" s="3">
        <v>41375</v>
      </c>
      <c r="N324" s="2" t="s">
        <v>2006</v>
      </c>
      <c r="O324" s="2" t="s">
        <v>2007</v>
      </c>
      <c r="P324" s="2" t="s">
        <v>2008</v>
      </c>
      <c r="Q324" s="2" t="s">
        <v>2015</v>
      </c>
      <c r="R324" s="2" t="s">
        <v>2008</v>
      </c>
      <c r="S324" s="2" t="s">
        <v>2016</v>
      </c>
      <c r="T324" s="2" t="s">
        <v>4642</v>
      </c>
      <c r="U324" s="2">
        <v>0.06</v>
      </c>
      <c r="V324" s="2">
        <v>860</v>
      </c>
      <c r="W324" s="2">
        <v>0.06</v>
      </c>
      <c r="X324" s="2">
        <v>860</v>
      </c>
      <c r="Y324" s="2" t="s">
        <v>342</v>
      </c>
      <c r="Z324" s="2" t="s">
        <v>335</v>
      </c>
      <c r="AA324" s="2" t="s">
        <v>41</v>
      </c>
      <c r="AB324" s="2" t="s">
        <v>42</v>
      </c>
      <c r="AC324" s="2" t="s">
        <v>43</v>
      </c>
      <c r="AD324" s="2"/>
      <c r="AE324" s="4"/>
    </row>
    <row r="325" spans="1:31" hidden="1" x14ac:dyDescent="0.25">
      <c r="A325" s="2">
        <v>2014</v>
      </c>
      <c r="B325" s="2">
        <v>622</v>
      </c>
      <c r="C325" s="2" t="s">
        <v>1564</v>
      </c>
      <c r="D325" s="2" t="s">
        <v>1565</v>
      </c>
      <c r="E325" s="2" t="s">
        <v>1566</v>
      </c>
      <c r="F325" s="2" t="s">
        <v>1567</v>
      </c>
      <c r="G325" s="2" t="s">
        <v>1568</v>
      </c>
      <c r="H325" s="2"/>
      <c r="I325" s="2" t="s">
        <v>393</v>
      </c>
      <c r="J325" s="2" t="s">
        <v>293</v>
      </c>
      <c r="K325" s="2" t="s">
        <v>1569</v>
      </c>
      <c r="L325" s="2" t="s">
        <v>4636</v>
      </c>
      <c r="M325" s="3">
        <v>41898</v>
      </c>
      <c r="N325" s="2" t="s">
        <v>1570</v>
      </c>
      <c r="O325" s="2" t="s">
        <v>2153</v>
      </c>
      <c r="P325" s="2" t="s">
        <v>1571</v>
      </c>
      <c r="Q325" s="2" t="s">
        <v>1572</v>
      </c>
      <c r="R325" s="2" t="s">
        <v>2168</v>
      </c>
      <c r="S325" s="2" t="s">
        <v>2169</v>
      </c>
      <c r="T325" s="2" t="s">
        <v>4642</v>
      </c>
      <c r="U325" s="2">
        <v>0.06</v>
      </c>
      <c r="V325" s="2">
        <v>1809</v>
      </c>
      <c r="W325" s="2">
        <v>0.06</v>
      </c>
      <c r="X325" s="2"/>
      <c r="Y325" s="2" t="s">
        <v>342</v>
      </c>
      <c r="Z325" s="2" t="s">
        <v>335</v>
      </c>
      <c r="AA325" s="2" t="s">
        <v>41</v>
      </c>
      <c r="AB325" s="2" t="s">
        <v>42</v>
      </c>
      <c r="AC325" s="2" t="s">
        <v>43</v>
      </c>
      <c r="AD325" s="2"/>
      <c r="AE325" s="4"/>
    </row>
    <row r="326" spans="1:31" hidden="1" x14ac:dyDescent="0.25">
      <c r="A326" s="2">
        <v>2014</v>
      </c>
      <c r="B326" s="2">
        <v>648</v>
      </c>
      <c r="C326" s="2" t="s">
        <v>1564</v>
      </c>
      <c r="D326" s="2" t="s">
        <v>1565</v>
      </c>
      <c r="E326" s="2" t="s">
        <v>1566</v>
      </c>
      <c r="F326" s="2" t="s">
        <v>1567</v>
      </c>
      <c r="G326" s="2" t="s">
        <v>1568</v>
      </c>
      <c r="H326" s="2"/>
      <c r="I326" s="2" t="s">
        <v>393</v>
      </c>
      <c r="J326" s="2" t="s">
        <v>293</v>
      </c>
      <c r="K326" s="2" t="s">
        <v>1569</v>
      </c>
      <c r="L326" s="2" t="s">
        <v>4636</v>
      </c>
      <c r="M326" s="3">
        <v>41899</v>
      </c>
      <c r="N326" s="2" t="s">
        <v>1570</v>
      </c>
      <c r="O326" s="2" t="s">
        <v>2153</v>
      </c>
      <c r="P326" s="2" t="s">
        <v>1571</v>
      </c>
      <c r="Q326" s="2" t="s">
        <v>1572</v>
      </c>
      <c r="R326" s="2" t="s">
        <v>2168</v>
      </c>
      <c r="S326" s="2" t="s">
        <v>2169</v>
      </c>
      <c r="T326" s="2" t="s">
        <v>4642</v>
      </c>
      <c r="U326" s="2">
        <v>0.06</v>
      </c>
      <c r="V326" s="2">
        <v>1809</v>
      </c>
      <c r="W326" s="2">
        <v>0.06</v>
      </c>
      <c r="X326" s="2"/>
      <c r="Y326" s="2" t="s">
        <v>342</v>
      </c>
      <c r="Z326" s="2" t="s">
        <v>335</v>
      </c>
      <c r="AA326" s="2" t="s">
        <v>41</v>
      </c>
      <c r="AB326" s="2" t="s">
        <v>42</v>
      </c>
      <c r="AC326" s="2" t="s">
        <v>43</v>
      </c>
      <c r="AD326" s="2"/>
      <c r="AE326" s="4"/>
    </row>
    <row r="327" spans="1:31" hidden="1" x14ac:dyDescent="0.25">
      <c r="A327" s="2">
        <v>2016</v>
      </c>
      <c r="B327" s="2">
        <v>1386</v>
      </c>
      <c r="C327" s="2" t="s">
        <v>3990</v>
      </c>
      <c r="D327" s="2" t="s">
        <v>3991</v>
      </c>
      <c r="E327" s="2" t="s">
        <v>3992</v>
      </c>
      <c r="F327" s="2" t="s">
        <v>486</v>
      </c>
      <c r="G327" s="2" t="s">
        <v>487</v>
      </c>
      <c r="H327" s="2"/>
      <c r="I327" s="2" t="s">
        <v>488</v>
      </c>
      <c r="J327" s="2" t="s">
        <v>111</v>
      </c>
      <c r="K327" s="2" t="s">
        <v>3993</v>
      </c>
      <c r="L327" s="2" t="s">
        <v>4636</v>
      </c>
      <c r="M327" s="3">
        <v>42509</v>
      </c>
      <c r="N327" s="2" t="s">
        <v>3887</v>
      </c>
      <c r="O327" s="2" t="s">
        <v>1892</v>
      </c>
      <c r="P327" s="2" t="s">
        <v>3418</v>
      </c>
      <c r="Q327" s="2" t="s">
        <v>4301</v>
      </c>
      <c r="R327" s="2" t="s">
        <v>4148</v>
      </c>
      <c r="S327" s="2" t="s">
        <v>1030</v>
      </c>
      <c r="T327" s="2" t="s">
        <v>4641</v>
      </c>
      <c r="U327" s="2">
        <v>0.3</v>
      </c>
      <c r="V327" s="2">
        <v>2185</v>
      </c>
      <c r="W327" s="2">
        <f>U327*454/V327</f>
        <v>6.2334096109839809E-2</v>
      </c>
      <c r="X327" s="2"/>
      <c r="Y327" s="2" t="s">
        <v>342</v>
      </c>
      <c r="Z327" s="2" t="s">
        <v>335</v>
      </c>
      <c r="AA327" s="2" t="s">
        <v>3332</v>
      </c>
      <c r="AB327" s="2" t="s">
        <v>43</v>
      </c>
      <c r="AC327" s="2" t="s">
        <v>42</v>
      </c>
      <c r="AD327" s="2"/>
      <c r="AE327" s="4"/>
    </row>
    <row r="328" spans="1:31" hidden="1" x14ac:dyDescent="0.25">
      <c r="A328" s="2">
        <v>2015</v>
      </c>
      <c r="B328" s="2">
        <v>871</v>
      </c>
      <c r="C328" s="2" t="s">
        <v>2261</v>
      </c>
      <c r="D328" s="2" t="s">
        <v>2262</v>
      </c>
      <c r="E328" s="2" t="s">
        <v>2263</v>
      </c>
      <c r="F328" s="2" t="s">
        <v>2264</v>
      </c>
      <c r="G328" s="2" t="s">
        <v>2265</v>
      </c>
      <c r="H328" s="2"/>
      <c r="I328" s="2" t="s">
        <v>153</v>
      </c>
      <c r="J328" s="2" t="s">
        <v>31</v>
      </c>
      <c r="K328" s="2" t="s">
        <v>2266</v>
      </c>
      <c r="L328" s="2" t="s">
        <v>4636</v>
      </c>
      <c r="M328" s="3">
        <v>42020</v>
      </c>
      <c r="N328" s="2" t="s">
        <v>3371</v>
      </c>
      <c r="O328" s="2" t="s">
        <v>795</v>
      </c>
      <c r="P328" s="2" t="s">
        <v>3372</v>
      </c>
      <c r="Q328" s="2" t="s">
        <v>3600</v>
      </c>
      <c r="R328" s="2" t="s">
        <v>3373</v>
      </c>
      <c r="S328" s="2" t="s">
        <v>3683</v>
      </c>
      <c r="T328" s="2" t="s">
        <v>4642</v>
      </c>
      <c r="U328" s="2">
        <v>6.3E-2</v>
      </c>
      <c r="V328" s="2">
        <v>3292</v>
      </c>
      <c r="W328" s="2">
        <v>6.3E-2</v>
      </c>
      <c r="X328" s="2">
        <v>3550</v>
      </c>
      <c r="Y328" s="2" t="s">
        <v>2180</v>
      </c>
      <c r="Z328" s="2" t="s">
        <v>335</v>
      </c>
      <c r="AA328" s="2" t="s">
        <v>3332</v>
      </c>
      <c r="AB328" s="2" t="s">
        <v>42</v>
      </c>
      <c r="AC328" s="2" t="s">
        <v>43</v>
      </c>
      <c r="AD328" s="2" t="s">
        <v>3374</v>
      </c>
      <c r="AE328" s="4"/>
    </row>
    <row r="329" spans="1:31" hidden="1" x14ac:dyDescent="0.25">
      <c r="A329" s="2">
        <v>2014</v>
      </c>
      <c r="B329" s="2">
        <v>1438</v>
      </c>
      <c r="C329" s="2" t="s">
        <v>2261</v>
      </c>
      <c r="D329" s="2" t="s">
        <v>2262</v>
      </c>
      <c r="E329" s="2" t="s">
        <v>2263</v>
      </c>
      <c r="F329" s="2" t="s">
        <v>2264</v>
      </c>
      <c r="G329" s="2" t="s">
        <v>2265</v>
      </c>
      <c r="H329" s="2"/>
      <c r="I329" s="2" t="s">
        <v>153</v>
      </c>
      <c r="J329" s="2" t="s">
        <v>111</v>
      </c>
      <c r="K329" s="2" t="s">
        <v>2266</v>
      </c>
      <c r="L329" s="2" t="s">
        <v>4636</v>
      </c>
      <c r="M329" s="3">
        <v>41954</v>
      </c>
      <c r="N329" s="2" t="s">
        <v>2267</v>
      </c>
      <c r="O329" s="2" t="s">
        <v>916</v>
      </c>
      <c r="P329" s="2" t="s">
        <v>2268</v>
      </c>
      <c r="Q329" s="2" t="s">
        <v>2866</v>
      </c>
      <c r="R329" s="2" t="s">
        <v>2272</v>
      </c>
      <c r="S329" s="2" t="s">
        <v>2874</v>
      </c>
      <c r="T329" s="2" t="s">
        <v>4642</v>
      </c>
      <c r="U329" s="2">
        <v>6.6000000000000003E-2</v>
      </c>
      <c r="V329" s="2">
        <v>3242</v>
      </c>
      <c r="W329" s="2">
        <v>6.6000000000000003E-2</v>
      </c>
      <c r="X329" s="2">
        <v>3550</v>
      </c>
      <c r="Y329" s="2" t="s">
        <v>342</v>
      </c>
      <c r="Z329" s="2" t="s">
        <v>335</v>
      </c>
      <c r="AA329" s="2" t="s">
        <v>41</v>
      </c>
      <c r="AB329" s="2" t="s">
        <v>42</v>
      </c>
      <c r="AC329" s="2" t="s">
        <v>43</v>
      </c>
      <c r="AD329" s="2"/>
      <c r="AE329" s="4"/>
    </row>
    <row r="330" spans="1:31" hidden="1" x14ac:dyDescent="0.25">
      <c r="A330" s="2">
        <v>2014</v>
      </c>
      <c r="B330" s="2">
        <v>2001</v>
      </c>
      <c r="C330" s="2" t="s">
        <v>2261</v>
      </c>
      <c r="D330" s="2" t="s">
        <v>2262</v>
      </c>
      <c r="E330" s="2" t="s">
        <v>2263</v>
      </c>
      <c r="F330" s="2" t="s">
        <v>2264</v>
      </c>
      <c r="G330" s="2" t="s">
        <v>2265</v>
      </c>
      <c r="H330" s="2"/>
      <c r="I330" s="2" t="s">
        <v>153</v>
      </c>
      <c r="J330" s="2" t="s">
        <v>111</v>
      </c>
      <c r="K330" s="2" t="s">
        <v>2266</v>
      </c>
      <c r="L330" s="2" t="s">
        <v>4636</v>
      </c>
      <c r="M330" s="3">
        <v>41955</v>
      </c>
      <c r="N330" s="2" t="s">
        <v>2267</v>
      </c>
      <c r="O330" s="2" t="s">
        <v>916</v>
      </c>
      <c r="P330" s="2" t="s">
        <v>2268</v>
      </c>
      <c r="Q330" s="2" t="s">
        <v>2866</v>
      </c>
      <c r="R330" s="2" t="s">
        <v>2272</v>
      </c>
      <c r="S330" s="2" t="s">
        <v>2874</v>
      </c>
      <c r="T330" s="2" t="s">
        <v>4642</v>
      </c>
      <c r="U330" s="2">
        <v>6.6000000000000003E-2</v>
      </c>
      <c r="V330" s="2">
        <v>3242</v>
      </c>
      <c r="W330" s="2">
        <v>6.6000000000000003E-2</v>
      </c>
      <c r="X330" s="2">
        <v>3550</v>
      </c>
      <c r="Y330" s="2" t="s">
        <v>342</v>
      </c>
      <c r="Z330" s="2" t="s">
        <v>335</v>
      </c>
      <c r="AA330" s="2" t="s">
        <v>41</v>
      </c>
      <c r="AB330" s="2" t="s">
        <v>42</v>
      </c>
      <c r="AC330" s="2" t="s">
        <v>43</v>
      </c>
      <c r="AD330" s="2"/>
      <c r="AE330" s="4"/>
    </row>
    <row r="331" spans="1:31" x14ac:dyDescent="0.25">
      <c r="A331" s="2">
        <v>2014</v>
      </c>
      <c r="B331" s="2">
        <v>1784</v>
      </c>
      <c r="C331" s="2" t="s">
        <v>2366</v>
      </c>
      <c r="D331" s="2" t="s">
        <v>2367</v>
      </c>
      <c r="E331" s="2" t="s">
        <v>2368</v>
      </c>
      <c r="F331" s="2" t="s">
        <v>2324</v>
      </c>
      <c r="G331" s="2" t="s">
        <v>687</v>
      </c>
      <c r="H331" s="2"/>
      <c r="I331" s="2" t="s">
        <v>488</v>
      </c>
      <c r="J331" s="2" t="s">
        <v>50</v>
      </c>
      <c r="K331" s="2" t="s">
        <v>2325</v>
      </c>
      <c r="L331" s="2" t="s">
        <v>4635</v>
      </c>
      <c r="M331" s="3">
        <v>41984</v>
      </c>
      <c r="N331" s="2" t="s">
        <v>2370</v>
      </c>
      <c r="O331" s="2" t="s">
        <v>1656</v>
      </c>
      <c r="P331" s="2" t="s">
        <v>2327</v>
      </c>
      <c r="Q331" s="2" t="s">
        <v>2919</v>
      </c>
      <c r="R331" s="2" t="s">
        <v>2541</v>
      </c>
      <c r="S331" s="2" t="s">
        <v>2983</v>
      </c>
      <c r="T331" s="2" t="s">
        <v>4642</v>
      </c>
      <c r="U331" s="2">
        <v>6.7000000000000004E-2</v>
      </c>
      <c r="V331" s="2">
        <v>1324</v>
      </c>
      <c r="W331" s="2">
        <v>6.7000000000000004E-2</v>
      </c>
      <c r="X331" s="2">
        <v>1480</v>
      </c>
      <c r="Y331" s="2" t="s">
        <v>342</v>
      </c>
      <c r="Z331" s="2" t="s">
        <v>335</v>
      </c>
      <c r="AA331" s="2" t="s">
        <v>41</v>
      </c>
      <c r="AB331" s="2" t="s">
        <v>42</v>
      </c>
      <c r="AC331" s="2" t="s">
        <v>43</v>
      </c>
      <c r="AD331" s="2"/>
      <c r="AE331" s="4"/>
    </row>
    <row r="332" spans="1:31" x14ac:dyDescent="0.25">
      <c r="A332" s="2">
        <v>2014</v>
      </c>
      <c r="B332" s="2">
        <v>1794</v>
      </c>
      <c r="C332" s="2" t="s">
        <v>2366</v>
      </c>
      <c r="D332" s="2" t="s">
        <v>2367</v>
      </c>
      <c r="E332" s="2" t="s">
        <v>2368</v>
      </c>
      <c r="F332" s="2" t="s">
        <v>2324</v>
      </c>
      <c r="G332" s="2" t="s">
        <v>687</v>
      </c>
      <c r="H332" s="2"/>
      <c r="I332" s="2" t="s">
        <v>488</v>
      </c>
      <c r="J332" s="2" t="s">
        <v>50</v>
      </c>
      <c r="K332" s="2" t="s">
        <v>2325</v>
      </c>
      <c r="L332" s="2" t="s">
        <v>4635</v>
      </c>
      <c r="M332" s="3">
        <v>41985</v>
      </c>
      <c r="N332" s="2" t="s">
        <v>2370</v>
      </c>
      <c r="O332" s="2" t="s">
        <v>1656</v>
      </c>
      <c r="P332" s="2" t="s">
        <v>2327</v>
      </c>
      <c r="Q332" s="2" t="s">
        <v>2919</v>
      </c>
      <c r="R332" s="2" t="s">
        <v>2541</v>
      </c>
      <c r="S332" s="2" t="s">
        <v>2983</v>
      </c>
      <c r="T332" s="2" t="s">
        <v>4642</v>
      </c>
      <c r="U332" s="2">
        <v>6.7000000000000004E-2</v>
      </c>
      <c r="V332" s="2">
        <v>1324</v>
      </c>
      <c r="W332" s="2">
        <v>6.7000000000000004E-2</v>
      </c>
      <c r="X332" s="2">
        <v>1480</v>
      </c>
      <c r="Y332" s="2" t="s">
        <v>342</v>
      </c>
      <c r="Z332" s="2" t="s">
        <v>335</v>
      </c>
      <c r="AA332" s="2" t="s">
        <v>41</v>
      </c>
      <c r="AB332" s="2" t="s">
        <v>42</v>
      </c>
      <c r="AC332" s="2" t="s">
        <v>43</v>
      </c>
      <c r="AD332" s="2"/>
      <c r="AE332" s="4"/>
    </row>
    <row r="333" spans="1:31" hidden="1" x14ac:dyDescent="0.25">
      <c r="A333" s="2">
        <v>2013</v>
      </c>
      <c r="B333" s="2">
        <v>1249</v>
      </c>
      <c r="C333" s="2" t="s">
        <v>1193</v>
      </c>
      <c r="D333" s="2" t="s">
        <v>1194</v>
      </c>
      <c r="E333" s="2" t="s">
        <v>1195</v>
      </c>
      <c r="F333" s="2" t="s">
        <v>813</v>
      </c>
      <c r="G333" s="2" t="s">
        <v>814</v>
      </c>
      <c r="H333" s="2"/>
      <c r="I333" s="2" t="s">
        <v>815</v>
      </c>
      <c r="J333" s="2" t="s">
        <v>50</v>
      </c>
      <c r="K333" s="2" t="s">
        <v>1196</v>
      </c>
      <c r="L333" s="2"/>
      <c r="M333" s="3">
        <v>41345</v>
      </c>
      <c r="N333" s="2" t="s">
        <v>2017</v>
      </c>
      <c r="O333" s="2" t="s">
        <v>1198</v>
      </c>
      <c r="P333" s="2" t="s">
        <v>2018</v>
      </c>
      <c r="Q333" s="2" t="s">
        <v>2019</v>
      </c>
      <c r="R333" s="2" t="s">
        <v>2020</v>
      </c>
      <c r="S333" s="2" t="s">
        <v>2021</v>
      </c>
      <c r="T333" s="2" t="s">
        <v>4642</v>
      </c>
      <c r="U333" s="2">
        <v>7.0000000000000007E-2</v>
      </c>
      <c r="V333" s="2">
        <v>1178</v>
      </c>
      <c r="W333" s="2">
        <v>7.0000000000000007E-2</v>
      </c>
      <c r="X333" s="2">
        <v>1380</v>
      </c>
      <c r="Y333" s="2" t="s">
        <v>342</v>
      </c>
      <c r="Z333" s="2" t="s">
        <v>335</v>
      </c>
      <c r="AA333" s="2" t="s">
        <v>41</v>
      </c>
      <c r="AB333" s="2" t="s">
        <v>42</v>
      </c>
      <c r="AC333" s="2" t="s">
        <v>43</v>
      </c>
      <c r="AD333" s="2"/>
      <c r="AE333" s="4"/>
    </row>
    <row r="334" spans="1:31" hidden="1" x14ac:dyDescent="0.25">
      <c r="A334" s="2">
        <v>2014</v>
      </c>
      <c r="B334" s="2">
        <v>1855</v>
      </c>
      <c r="C334" s="2" t="s">
        <v>1975</v>
      </c>
      <c r="D334" s="2" t="s">
        <v>1976</v>
      </c>
      <c r="E334" s="2" t="s">
        <v>1977</v>
      </c>
      <c r="F334" s="2" t="s">
        <v>486</v>
      </c>
      <c r="G334" s="2" t="s">
        <v>487</v>
      </c>
      <c r="H334" s="2"/>
      <c r="I334" s="2" t="s">
        <v>488</v>
      </c>
      <c r="J334" s="2" t="s">
        <v>111</v>
      </c>
      <c r="K334" s="2" t="s">
        <v>1986</v>
      </c>
      <c r="L334" s="2" t="s">
        <v>4636</v>
      </c>
      <c r="M334" s="3">
        <v>41953</v>
      </c>
      <c r="N334" s="2" t="s">
        <v>2402</v>
      </c>
      <c r="O334" s="2" t="s">
        <v>2091</v>
      </c>
      <c r="P334" s="2" t="s">
        <v>1571</v>
      </c>
      <c r="Q334" s="2" t="s">
        <v>2019</v>
      </c>
      <c r="R334" s="2" t="s">
        <v>2403</v>
      </c>
      <c r="S334" s="2" t="s">
        <v>2021</v>
      </c>
      <c r="T334" s="2" t="s">
        <v>4642</v>
      </c>
      <c r="U334" s="2">
        <v>7.0000000000000007E-2</v>
      </c>
      <c r="V334" s="2">
        <v>1627</v>
      </c>
      <c r="W334" s="2">
        <v>7.0000000000000007E-2</v>
      </c>
      <c r="X334" s="2">
        <v>1775</v>
      </c>
      <c r="Y334" s="2" t="s">
        <v>344</v>
      </c>
      <c r="Z334" s="2" t="s">
        <v>335</v>
      </c>
      <c r="AA334" s="2" t="s">
        <v>41</v>
      </c>
      <c r="AB334" s="2" t="s">
        <v>42</v>
      </c>
      <c r="AC334" s="2" t="s">
        <v>43</v>
      </c>
      <c r="AD334" s="2" t="s">
        <v>3026</v>
      </c>
      <c r="AE334" s="4"/>
    </row>
    <row r="335" spans="1:31" hidden="1" x14ac:dyDescent="0.25">
      <c r="A335" s="2">
        <v>2015</v>
      </c>
      <c r="B335" s="2">
        <v>718</v>
      </c>
      <c r="C335" s="2" t="s">
        <v>3344</v>
      </c>
      <c r="D335" s="2" t="s">
        <v>3345</v>
      </c>
      <c r="E335" s="2" t="s">
        <v>3346</v>
      </c>
      <c r="F335" s="2" t="s">
        <v>1888</v>
      </c>
      <c r="G335" s="2" t="s">
        <v>1889</v>
      </c>
      <c r="H335" s="2"/>
      <c r="I335" s="2" t="s">
        <v>484</v>
      </c>
      <c r="J335" s="2" t="s">
        <v>31</v>
      </c>
      <c r="K335" s="2" t="s">
        <v>3347</v>
      </c>
      <c r="L335" s="2" t="s">
        <v>4636</v>
      </c>
      <c r="M335" s="3">
        <v>42108</v>
      </c>
      <c r="N335" s="2" t="s">
        <v>2425</v>
      </c>
      <c r="O335" s="2" t="s">
        <v>1656</v>
      </c>
      <c r="P335" s="2" t="s">
        <v>3348</v>
      </c>
      <c r="Q335" s="2" t="s">
        <v>2562</v>
      </c>
      <c r="R335" s="2" t="s">
        <v>3405</v>
      </c>
      <c r="S335" s="2" t="s">
        <v>3451</v>
      </c>
      <c r="T335" s="2" t="s">
        <v>4642</v>
      </c>
      <c r="U335" s="2">
        <v>7.0000000000000007E-2</v>
      </c>
      <c r="V335" s="2">
        <v>3307</v>
      </c>
      <c r="W335" s="2">
        <v>7.0000000000000007E-2</v>
      </c>
      <c r="X335" s="2"/>
      <c r="Y335" s="2" t="s">
        <v>342</v>
      </c>
      <c r="Z335" s="2" t="s">
        <v>335</v>
      </c>
      <c r="AA335" s="2" t="s">
        <v>3332</v>
      </c>
      <c r="AB335" s="2" t="s">
        <v>42</v>
      </c>
      <c r="AC335" s="2" t="s">
        <v>43</v>
      </c>
      <c r="AD335" s="2"/>
      <c r="AE335" s="4"/>
    </row>
    <row r="336" spans="1:31" x14ac:dyDescent="0.25">
      <c r="A336" s="2">
        <v>2015</v>
      </c>
      <c r="B336" s="2">
        <v>783</v>
      </c>
      <c r="C336" s="2" t="s">
        <v>2321</v>
      </c>
      <c r="D336" s="2" t="s">
        <v>2322</v>
      </c>
      <c r="E336" s="2" t="s">
        <v>2323</v>
      </c>
      <c r="F336" s="2" t="s">
        <v>2324</v>
      </c>
      <c r="G336" s="2" t="s">
        <v>687</v>
      </c>
      <c r="H336" s="2"/>
      <c r="I336" s="2" t="s">
        <v>488</v>
      </c>
      <c r="J336" s="2" t="s">
        <v>203</v>
      </c>
      <c r="K336" s="2" t="s">
        <v>1898</v>
      </c>
      <c r="L336" s="2" t="s">
        <v>4635</v>
      </c>
      <c r="M336" s="3">
        <v>42111</v>
      </c>
      <c r="N336" s="2" t="s">
        <v>2535</v>
      </c>
      <c r="O336" s="2" t="s">
        <v>1656</v>
      </c>
      <c r="P336" s="2" t="s">
        <v>2900</v>
      </c>
      <c r="Q336" s="2" t="s">
        <v>2562</v>
      </c>
      <c r="R336" s="2" t="s">
        <v>3411</v>
      </c>
      <c r="S336" s="2" t="s">
        <v>3451</v>
      </c>
      <c r="T336" s="2" t="s">
        <v>4642</v>
      </c>
      <c r="U336" s="2">
        <v>7.0000000000000007E-2</v>
      </c>
      <c r="V336" s="2">
        <v>1626</v>
      </c>
      <c r="W336" s="2">
        <v>7.0000000000000007E-2</v>
      </c>
      <c r="X336" s="2">
        <v>1980</v>
      </c>
      <c r="Y336" s="2" t="s">
        <v>342</v>
      </c>
      <c r="Z336" s="2" t="s">
        <v>335</v>
      </c>
      <c r="AA336" s="2" t="s">
        <v>3332</v>
      </c>
      <c r="AB336" s="2" t="s">
        <v>42</v>
      </c>
      <c r="AC336" s="2" t="s">
        <v>43</v>
      </c>
      <c r="AD336" s="2"/>
      <c r="AE336" s="4"/>
    </row>
    <row r="337" spans="1:31" hidden="1" x14ac:dyDescent="0.25">
      <c r="A337" s="2">
        <v>2016</v>
      </c>
      <c r="B337" s="2">
        <v>904</v>
      </c>
      <c r="C337" s="2" t="s">
        <v>4047</v>
      </c>
      <c r="D337" s="2" t="s">
        <v>4048</v>
      </c>
      <c r="E337" s="2" t="s">
        <v>4049</v>
      </c>
      <c r="F337" s="2" t="s">
        <v>1080</v>
      </c>
      <c r="G337" s="2" t="s">
        <v>1081</v>
      </c>
      <c r="H337" s="2"/>
      <c r="I337" s="2" t="s">
        <v>815</v>
      </c>
      <c r="J337" s="2" t="s">
        <v>31</v>
      </c>
      <c r="K337" s="2" t="s">
        <v>4050</v>
      </c>
      <c r="L337" s="2"/>
      <c r="M337" s="3">
        <v>42464</v>
      </c>
      <c r="N337" s="2" t="s">
        <v>780</v>
      </c>
      <c r="O337" s="2" t="s">
        <v>2091</v>
      </c>
      <c r="P337" s="2" t="s">
        <v>4055</v>
      </c>
      <c r="Q337" s="2" t="s">
        <v>1894</v>
      </c>
      <c r="R337" s="2" t="s">
        <v>4056</v>
      </c>
      <c r="S337" s="2" t="s">
        <v>3451</v>
      </c>
      <c r="T337" s="2" t="s">
        <v>4642</v>
      </c>
      <c r="U337" s="2">
        <v>7.0000000000000007E-2</v>
      </c>
      <c r="V337" s="2"/>
      <c r="W337" s="2">
        <v>7.0000000000000007E-2</v>
      </c>
      <c r="X337" s="12"/>
      <c r="Y337" s="2" t="s">
        <v>861</v>
      </c>
      <c r="Z337" s="2" t="s">
        <v>335</v>
      </c>
      <c r="AA337" s="2" t="s">
        <v>3332</v>
      </c>
      <c r="AB337" s="2" t="s">
        <v>43</v>
      </c>
      <c r="AC337" s="2" t="s">
        <v>42</v>
      </c>
      <c r="AD337" s="2" t="s">
        <v>4054</v>
      </c>
      <c r="AE337" s="4"/>
    </row>
    <row r="338" spans="1:31" x14ac:dyDescent="0.25">
      <c r="A338" s="2">
        <v>2016</v>
      </c>
      <c r="B338" s="2">
        <v>1180</v>
      </c>
      <c r="C338" s="2" t="s">
        <v>1885</v>
      </c>
      <c r="D338" s="2" t="s">
        <v>1886</v>
      </c>
      <c r="E338" s="2" t="s">
        <v>3905</v>
      </c>
      <c r="F338" s="2" t="s">
        <v>1888</v>
      </c>
      <c r="G338" s="2" t="s">
        <v>1889</v>
      </c>
      <c r="H338" s="2"/>
      <c r="I338" s="2" t="s">
        <v>484</v>
      </c>
      <c r="J338" s="2" t="s">
        <v>289</v>
      </c>
      <c r="K338" s="2" t="s">
        <v>1940</v>
      </c>
      <c r="L338" s="2" t="s">
        <v>4635</v>
      </c>
      <c r="M338" s="3">
        <v>42599</v>
      </c>
      <c r="N338" s="2" t="s">
        <v>1891</v>
      </c>
      <c r="O338" s="2" t="s">
        <v>3417</v>
      </c>
      <c r="P338" s="2" t="s">
        <v>2357</v>
      </c>
      <c r="Q338" s="2" t="s">
        <v>2562</v>
      </c>
      <c r="R338" s="2" t="s">
        <v>4106</v>
      </c>
      <c r="S338" s="2" t="s">
        <v>3451</v>
      </c>
      <c r="T338" s="2" t="s">
        <v>4642</v>
      </c>
      <c r="U338" s="2">
        <v>7.0000000000000007E-2</v>
      </c>
      <c r="V338" s="2">
        <v>1709</v>
      </c>
      <c r="W338" s="2">
        <v>7.0000000000000007E-2</v>
      </c>
      <c r="X338" s="2">
        <v>1980</v>
      </c>
      <c r="Y338" s="2" t="s">
        <v>342</v>
      </c>
      <c r="Z338" s="2" t="s">
        <v>335</v>
      </c>
      <c r="AA338" s="2" t="s">
        <v>3332</v>
      </c>
      <c r="AB338" s="2" t="s">
        <v>43</v>
      </c>
      <c r="AC338" s="2" t="s">
        <v>42</v>
      </c>
      <c r="AD338" s="2"/>
      <c r="AE338" s="4"/>
    </row>
    <row r="339" spans="1:31" hidden="1" x14ac:dyDescent="0.25">
      <c r="A339" s="2">
        <v>2016</v>
      </c>
      <c r="B339" s="2">
        <v>1189</v>
      </c>
      <c r="C339" s="2" t="s">
        <v>3344</v>
      </c>
      <c r="D339" s="2" t="s">
        <v>3345</v>
      </c>
      <c r="E339" s="2" t="s">
        <v>3346</v>
      </c>
      <c r="F339" s="2" t="s">
        <v>1888</v>
      </c>
      <c r="G339" s="2" t="s">
        <v>1889</v>
      </c>
      <c r="H339" s="2"/>
      <c r="I339" s="2" t="s">
        <v>484</v>
      </c>
      <c r="J339" s="2" t="s">
        <v>50</v>
      </c>
      <c r="K339" s="2" t="s">
        <v>3347</v>
      </c>
      <c r="L339" s="2" t="s">
        <v>4636</v>
      </c>
      <c r="M339" s="3">
        <v>42472</v>
      </c>
      <c r="N339" s="2" t="s">
        <v>3765</v>
      </c>
      <c r="O339" s="2" t="s">
        <v>1688</v>
      </c>
      <c r="P339" s="2" t="s">
        <v>3348</v>
      </c>
      <c r="Q339" s="2" t="s">
        <v>2523</v>
      </c>
      <c r="R339" s="2" t="s">
        <v>3806</v>
      </c>
      <c r="S339" s="2" t="s">
        <v>3451</v>
      </c>
      <c r="T339" s="2" t="s">
        <v>4642</v>
      </c>
      <c r="U339" s="2">
        <v>7.0000000000000007E-2</v>
      </c>
      <c r="V339" s="2">
        <v>3345</v>
      </c>
      <c r="W339" s="2">
        <v>7.0000000000000007E-2</v>
      </c>
      <c r="X339" s="2"/>
      <c r="Y339" s="2" t="s">
        <v>342</v>
      </c>
      <c r="Z339" s="2" t="s">
        <v>335</v>
      </c>
      <c r="AA339" s="2" t="s">
        <v>3332</v>
      </c>
      <c r="AB339" s="2" t="s">
        <v>43</v>
      </c>
      <c r="AC339" s="2" t="s">
        <v>42</v>
      </c>
      <c r="AD339" s="2"/>
      <c r="AE339" s="4"/>
    </row>
    <row r="340" spans="1:31" x14ac:dyDescent="0.25">
      <c r="A340" s="2">
        <v>2016</v>
      </c>
      <c r="B340" s="2">
        <v>1308</v>
      </c>
      <c r="C340" s="2" t="s">
        <v>2366</v>
      </c>
      <c r="D340" s="2" t="s">
        <v>2367</v>
      </c>
      <c r="E340" s="2" t="s">
        <v>2368</v>
      </c>
      <c r="F340" s="2" t="s">
        <v>2324</v>
      </c>
      <c r="G340" s="2" t="s">
        <v>687</v>
      </c>
      <c r="H340" s="2"/>
      <c r="I340" s="2" t="s">
        <v>488</v>
      </c>
      <c r="J340" s="2" t="s">
        <v>203</v>
      </c>
      <c r="K340" s="2" t="s">
        <v>1898</v>
      </c>
      <c r="L340" s="2" t="s">
        <v>4635</v>
      </c>
      <c r="M340" s="3">
        <v>42488</v>
      </c>
      <c r="N340" s="2" t="s">
        <v>4016</v>
      </c>
      <c r="O340" s="2" t="s">
        <v>1688</v>
      </c>
      <c r="P340" s="2" t="s">
        <v>2900</v>
      </c>
      <c r="Q340" s="2" t="s">
        <v>2562</v>
      </c>
      <c r="R340" s="2" t="s">
        <v>4144</v>
      </c>
      <c r="S340" s="2" t="s">
        <v>3451</v>
      </c>
      <c r="T340" s="2" t="s">
        <v>4642</v>
      </c>
      <c r="U340" s="2">
        <v>7.0000000000000007E-2</v>
      </c>
      <c r="V340" s="2">
        <v>1589</v>
      </c>
      <c r="W340" s="2">
        <v>7.0000000000000007E-2</v>
      </c>
      <c r="X340" s="2">
        <v>1980</v>
      </c>
      <c r="Y340" s="2" t="s">
        <v>342</v>
      </c>
      <c r="Z340" s="2" t="s">
        <v>335</v>
      </c>
      <c r="AA340" s="2" t="s">
        <v>3332</v>
      </c>
      <c r="AB340" s="2" t="s">
        <v>43</v>
      </c>
      <c r="AC340" s="2" t="s">
        <v>42</v>
      </c>
      <c r="AD340" s="2"/>
      <c r="AE340" s="4"/>
    </row>
    <row r="341" spans="1:31" x14ac:dyDescent="0.25">
      <c r="A341" s="2">
        <v>2016</v>
      </c>
      <c r="B341" s="2">
        <v>1322</v>
      </c>
      <c r="C341" s="2" t="s">
        <v>2321</v>
      </c>
      <c r="D341" s="2" t="s">
        <v>2322</v>
      </c>
      <c r="E341" s="2" t="s">
        <v>2323</v>
      </c>
      <c r="F341" s="2" t="s">
        <v>2324</v>
      </c>
      <c r="G341" s="2" t="s">
        <v>687</v>
      </c>
      <c r="H341" s="2"/>
      <c r="I341" s="2" t="s">
        <v>488</v>
      </c>
      <c r="J341" s="2" t="s">
        <v>206</v>
      </c>
      <c r="K341" s="2" t="s">
        <v>1906</v>
      </c>
      <c r="L341" s="2" t="s">
        <v>4635</v>
      </c>
      <c r="M341" s="3">
        <v>42474</v>
      </c>
      <c r="N341" s="2" t="s">
        <v>3998</v>
      </c>
      <c r="O341" s="2" t="s">
        <v>1688</v>
      </c>
      <c r="P341" s="2" t="s">
        <v>2900</v>
      </c>
      <c r="Q341" s="2" t="s">
        <v>2562</v>
      </c>
      <c r="R341" s="2" t="s">
        <v>3999</v>
      </c>
      <c r="S341" s="2" t="s">
        <v>3451</v>
      </c>
      <c r="T341" s="2" t="s">
        <v>4642</v>
      </c>
      <c r="U341" s="2">
        <v>7.0000000000000007E-2</v>
      </c>
      <c r="V341" s="2">
        <v>1642</v>
      </c>
      <c r="W341" s="2">
        <v>7.0000000000000007E-2</v>
      </c>
      <c r="X341" s="2">
        <v>1980</v>
      </c>
      <c r="Y341" s="2" t="s">
        <v>342</v>
      </c>
      <c r="Z341" s="2" t="s">
        <v>335</v>
      </c>
      <c r="AA341" s="2" t="s">
        <v>3332</v>
      </c>
      <c r="AB341" s="2" t="s">
        <v>338</v>
      </c>
      <c r="AC341" s="2" t="s">
        <v>42</v>
      </c>
      <c r="AD341" s="2" t="s">
        <v>4000</v>
      </c>
      <c r="AE341" s="4"/>
    </row>
    <row r="342" spans="1:31" hidden="1" x14ac:dyDescent="0.25">
      <c r="A342" s="2">
        <v>2016</v>
      </c>
      <c r="B342" s="2">
        <v>1349</v>
      </c>
      <c r="C342" s="2" t="s">
        <v>2125</v>
      </c>
      <c r="D342" s="2" t="s">
        <v>2126</v>
      </c>
      <c r="E342" s="2" t="s">
        <v>2127</v>
      </c>
      <c r="F342" s="2" t="s">
        <v>1967</v>
      </c>
      <c r="G342" s="2" t="s">
        <v>1968</v>
      </c>
      <c r="H342" s="2"/>
      <c r="I342" s="2" t="s">
        <v>488</v>
      </c>
      <c r="J342" s="2" t="s">
        <v>293</v>
      </c>
      <c r="K342" s="2" t="s">
        <v>2288</v>
      </c>
      <c r="L342" s="2" t="s">
        <v>4636</v>
      </c>
      <c r="M342" s="3">
        <v>42528</v>
      </c>
      <c r="N342" s="2" t="s">
        <v>2289</v>
      </c>
      <c r="O342" s="2" t="s">
        <v>2091</v>
      </c>
      <c r="P342" s="2" t="s">
        <v>1675</v>
      </c>
      <c r="Q342" s="2" t="s">
        <v>2562</v>
      </c>
      <c r="R342" s="2" t="s">
        <v>4019</v>
      </c>
      <c r="S342" s="2" t="s">
        <v>3451</v>
      </c>
      <c r="T342" s="2" t="s">
        <v>4642</v>
      </c>
      <c r="U342" s="2">
        <v>7.0000000000000007E-2</v>
      </c>
      <c r="V342" s="2">
        <v>1707</v>
      </c>
      <c r="W342" s="2">
        <v>7.0000000000000007E-2</v>
      </c>
      <c r="X342" s="2">
        <v>1775</v>
      </c>
      <c r="Y342" s="2" t="s">
        <v>861</v>
      </c>
      <c r="Z342" s="2" t="s">
        <v>335</v>
      </c>
      <c r="AA342" s="2" t="s">
        <v>3332</v>
      </c>
      <c r="AB342" s="2" t="s">
        <v>43</v>
      </c>
      <c r="AC342" s="2" t="s">
        <v>42</v>
      </c>
      <c r="AD342" s="2"/>
      <c r="AE342" s="4"/>
    </row>
    <row r="343" spans="1:31" x14ac:dyDescent="0.25">
      <c r="A343" s="2">
        <v>2016</v>
      </c>
      <c r="B343" s="2">
        <v>1489</v>
      </c>
      <c r="C343" s="2" t="s">
        <v>3776</v>
      </c>
      <c r="D343" s="2" t="s">
        <v>3777</v>
      </c>
      <c r="E343" s="2" t="s">
        <v>3778</v>
      </c>
      <c r="F343" s="2" t="s">
        <v>3779</v>
      </c>
      <c r="G343" s="2" t="s">
        <v>1081</v>
      </c>
      <c r="H343" s="2"/>
      <c r="I343" s="2" t="s">
        <v>153</v>
      </c>
      <c r="J343" s="2" t="s">
        <v>340</v>
      </c>
      <c r="K343" s="2" t="s">
        <v>3780</v>
      </c>
      <c r="L343" s="2" t="s">
        <v>4635</v>
      </c>
      <c r="M343" s="3">
        <v>42391</v>
      </c>
      <c r="N343" s="2" t="s">
        <v>4342</v>
      </c>
      <c r="O343" s="2" t="s">
        <v>2176</v>
      </c>
      <c r="P343" s="2" t="s">
        <v>35</v>
      </c>
      <c r="Q343" s="2" t="s">
        <v>2523</v>
      </c>
      <c r="R343" s="2" t="s">
        <v>4343</v>
      </c>
      <c r="S343" s="2" t="s">
        <v>3451</v>
      </c>
      <c r="T343" s="2" t="s">
        <v>4642</v>
      </c>
      <c r="U343" s="2">
        <v>7.0000000000000007E-2</v>
      </c>
      <c r="V343" s="2">
        <v>1477</v>
      </c>
      <c r="W343" s="2">
        <v>7.0000000000000007E-2</v>
      </c>
      <c r="X343" s="2"/>
      <c r="Y343" s="2" t="s">
        <v>2180</v>
      </c>
      <c r="Z343" s="2" t="s">
        <v>335</v>
      </c>
      <c r="AA343" s="2" t="s">
        <v>3332</v>
      </c>
      <c r="AB343" s="2" t="s">
        <v>43</v>
      </c>
      <c r="AC343" s="2" t="s">
        <v>42</v>
      </c>
      <c r="AD343" s="2"/>
      <c r="AE343" s="4"/>
    </row>
    <row r="344" spans="1:31" hidden="1" x14ac:dyDescent="0.25">
      <c r="A344" s="2">
        <v>2014</v>
      </c>
      <c r="B344" s="2">
        <v>1889</v>
      </c>
      <c r="C344" s="2" t="s">
        <v>2125</v>
      </c>
      <c r="D344" s="2" t="s">
        <v>2126</v>
      </c>
      <c r="E344" s="2" t="s">
        <v>2127</v>
      </c>
      <c r="F344" s="2" t="s">
        <v>1967</v>
      </c>
      <c r="G344" s="2" t="s">
        <v>1968</v>
      </c>
      <c r="H344" s="2"/>
      <c r="I344" s="2" t="s">
        <v>488</v>
      </c>
      <c r="J344" s="2" t="s">
        <v>206</v>
      </c>
      <c r="K344" s="2" t="s">
        <v>2128</v>
      </c>
      <c r="L344" s="2" t="s">
        <v>4636</v>
      </c>
      <c r="M344" s="3">
        <v>41813</v>
      </c>
      <c r="N344" s="2" t="s">
        <v>2129</v>
      </c>
      <c r="O344" s="2" t="s">
        <v>1231</v>
      </c>
      <c r="P344" s="2" t="s">
        <v>2132</v>
      </c>
      <c r="Q344" s="2" t="s">
        <v>3061</v>
      </c>
      <c r="R344" s="2" t="s">
        <v>2132</v>
      </c>
      <c r="S344" s="2" t="s">
        <v>3062</v>
      </c>
      <c r="T344" s="2" t="s">
        <v>4642</v>
      </c>
      <c r="U344" s="2">
        <v>7.0000000000000007E-2</v>
      </c>
      <c r="V344" s="2">
        <v>1627</v>
      </c>
      <c r="W344" s="2">
        <v>7.0000000000000007E-2</v>
      </c>
      <c r="X344" s="2">
        <v>1775</v>
      </c>
      <c r="Y344" s="2" t="s">
        <v>342</v>
      </c>
      <c r="Z344" s="2" t="s">
        <v>335</v>
      </c>
      <c r="AA344" s="2" t="s">
        <v>41</v>
      </c>
      <c r="AB344" s="2" t="s">
        <v>42</v>
      </c>
      <c r="AC344" s="2" t="s">
        <v>43</v>
      </c>
      <c r="AD344" s="2"/>
      <c r="AE344" s="4"/>
    </row>
    <row r="345" spans="1:31" hidden="1" x14ac:dyDescent="0.25">
      <c r="A345" s="2">
        <v>2015</v>
      </c>
      <c r="B345" s="2">
        <v>788</v>
      </c>
      <c r="C345" s="2" t="s">
        <v>2849</v>
      </c>
      <c r="D345" s="2" t="s">
        <v>2850</v>
      </c>
      <c r="E345" s="2" t="s">
        <v>2851</v>
      </c>
      <c r="F345" s="2" t="s">
        <v>2726</v>
      </c>
      <c r="G345" s="2" t="s">
        <v>2727</v>
      </c>
      <c r="H345" s="2"/>
      <c r="I345" s="2" t="s">
        <v>488</v>
      </c>
      <c r="J345" s="2" t="s">
        <v>31</v>
      </c>
      <c r="K345" s="2" t="s">
        <v>2852</v>
      </c>
      <c r="L345" s="2"/>
      <c r="M345" s="3">
        <v>42178</v>
      </c>
      <c r="N345" s="2" t="s">
        <v>2689</v>
      </c>
      <c r="O345" s="2" t="s">
        <v>2153</v>
      </c>
      <c r="P345" s="2" t="s">
        <v>3438</v>
      </c>
      <c r="Q345" s="2" t="s">
        <v>1894</v>
      </c>
      <c r="R345" s="2" t="s">
        <v>3508</v>
      </c>
      <c r="S345" s="2" t="s">
        <v>3654</v>
      </c>
      <c r="T345" s="2" t="s">
        <v>4642</v>
      </c>
      <c r="U345" s="2">
        <v>7.0000000000000007E-2</v>
      </c>
      <c r="V345" s="2">
        <v>92</v>
      </c>
      <c r="W345" s="2">
        <v>7.0000000000000007E-2</v>
      </c>
      <c r="X345" s="2"/>
      <c r="Y345" s="2" t="s">
        <v>2180</v>
      </c>
      <c r="Z345" s="2" t="s">
        <v>335</v>
      </c>
      <c r="AA345" s="2" t="s">
        <v>3332</v>
      </c>
      <c r="AB345" s="2" t="s">
        <v>42</v>
      </c>
      <c r="AC345" s="2" t="s">
        <v>43</v>
      </c>
      <c r="AD345" s="2" t="s">
        <v>3518</v>
      </c>
      <c r="AE345" s="4"/>
    </row>
    <row r="346" spans="1:31" hidden="1" x14ac:dyDescent="0.25">
      <c r="A346" s="2">
        <v>2016</v>
      </c>
      <c r="B346" s="2">
        <v>1535</v>
      </c>
      <c r="C346" s="2" t="s">
        <v>4005</v>
      </c>
      <c r="D346" s="2" t="s">
        <v>4006</v>
      </c>
      <c r="E346" s="2" t="s">
        <v>4007</v>
      </c>
      <c r="F346" s="2" t="s">
        <v>3896</v>
      </c>
      <c r="G346" s="2" t="s">
        <v>3897</v>
      </c>
      <c r="H346" s="2"/>
      <c r="I346" s="2" t="s">
        <v>153</v>
      </c>
      <c r="J346" s="2" t="s">
        <v>111</v>
      </c>
      <c r="K346" s="2" t="s">
        <v>4138</v>
      </c>
      <c r="L346" s="2" t="s">
        <v>4636</v>
      </c>
      <c r="M346" s="3">
        <v>42383</v>
      </c>
      <c r="N346" s="2" t="s">
        <v>4139</v>
      </c>
      <c r="O346" s="2" t="s">
        <v>3787</v>
      </c>
      <c r="P346" s="2" t="s">
        <v>3418</v>
      </c>
      <c r="Q346" s="2" t="s">
        <v>517</v>
      </c>
      <c r="R346" s="2" t="s">
        <v>4369</v>
      </c>
      <c r="S346" s="2" t="s">
        <v>555</v>
      </c>
      <c r="T346" s="2" t="s">
        <v>4641</v>
      </c>
      <c r="U346" s="2">
        <v>0.24</v>
      </c>
      <c r="V346" s="2">
        <v>1523</v>
      </c>
      <c r="W346" s="2">
        <f>U346*454/V346</f>
        <v>7.1543007222586996E-2</v>
      </c>
      <c r="X346" s="2"/>
      <c r="Y346" s="2" t="s">
        <v>861</v>
      </c>
      <c r="Z346" s="2" t="s">
        <v>335</v>
      </c>
      <c r="AA346" s="2" t="s">
        <v>3332</v>
      </c>
      <c r="AB346" s="2" t="s">
        <v>43</v>
      </c>
      <c r="AC346" s="2" t="s">
        <v>42</v>
      </c>
      <c r="AD346" s="2"/>
      <c r="AE346" s="4"/>
    </row>
    <row r="347" spans="1:31" hidden="1" x14ac:dyDescent="0.25">
      <c r="A347" s="2">
        <v>2016</v>
      </c>
      <c r="B347" s="2">
        <v>1529</v>
      </c>
      <c r="C347" s="2" t="s">
        <v>4005</v>
      </c>
      <c r="D347" s="2" t="s">
        <v>4006</v>
      </c>
      <c r="E347" s="2" t="s">
        <v>4007</v>
      </c>
      <c r="F347" s="2" t="s">
        <v>3896</v>
      </c>
      <c r="G347" s="2" t="s">
        <v>3897</v>
      </c>
      <c r="H347" s="2"/>
      <c r="I347" s="2" t="s">
        <v>153</v>
      </c>
      <c r="J347" s="2" t="s">
        <v>31</v>
      </c>
      <c r="K347" s="2" t="s">
        <v>4135</v>
      </c>
      <c r="L347" s="2" t="s">
        <v>4636</v>
      </c>
      <c r="M347" s="3">
        <v>42382</v>
      </c>
      <c r="N347" s="2" t="s">
        <v>4136</v>
      </c>
      <c r="O347" s="2" t="s">
        <v>3787</v>
      </c>
      <c r="P347" s="2" t="s">
        <v>3418</v>
      </c>
      <c r="Q347" s="2" t="s">
        <v>517</v>
      </c>
      <c r="R347" s="2" t="s">
        <v>4137</v>
      </c>
      <c r="S347" s="2" t="s">
        <v>555</v>
      </c>
      <c r="T347" s="2" t="s">
        <v>4641</v>
      </c>
      <c r="U347" s="2">
        <v>0.24</v>
      </c>
      <c r="V347" s="2">
        <v>1501</v>
      </c>
      <c r="W347" s="2">
        <f>U347*454/V347</f>
        <v>7.2591605596269149E-2</v>
      </c>
      <c r="X347" s="2"/>
      <c r="Y347" s="2" t="s">
        <v>861</v>
      </c>
      <c r="Z347" s="2" t="s">
        <v>335</v>
      </c>
      <c r="AA347" s="2" t="s">
        <v>3332</v>
      </c>
      <c r="AB347" s="2" t="s">
        <v>43</v>
      </c>
      <c r="AC347" s="2" t="s">
        <v>42</v>
      </c>
      <c r="AD347" s="2"/>
      <c r="AE347" s="4"/>
    </row>
    <row r="348" spans="1:31" hidden="1" x14ac:dyDescent="0.25">
      <c r="A348" s="2">
        <v>2016</v>
      </c>
      <c r="B348" s="2">
        <v>1549</v>
      </c>
      <c r="C348" s="2" t="s">
        <v>4305</v>
      </c>
      <c r="D348" s="2" t="s">
        <v>4306</v>
      </c>
      <c r="E348" s="2" t="s">
        <v>4307</v>
      </c>
      <c r="F348" s="2" t="s">
        <v>2004</v>
      </c>
      <c r="G348" s="2" t="s">
        <v>4154</v>
      </c>
      <c r="H348" s="2"/>
      <c r="I348" s="2" t="s">
        <v>153</v>
      </c>
      <c r="J348" s="2" t="s">
        <v>291</v>
      </c>
      <c r="K348" s="2" t="s">
        <v>4308</v>
      </c>
      <c r="L348" s="2" t="s">
        <v>4636</v>
      </c>
      <c r="M348" s="3">
        <v>42472</v>
      </c>
      <c r="N348" s="2" t="s">
        <v>2689</v>
      </c>
      <c r="O348" s="2" t="s">
        <v>2091</v>
      </c>
      <c r="P348" s="2" t="s">
        <v>3418</v>
      </c>
      <c r="Q348" s="2" t="s">
        <v>4377</v>
      </c>
      <c r="R348" s="2" t="s">
        <v>4310</v>
      </c>
      <c r="S348" s="2" t="s">
        <v>786</v>
      </c>
      <c r="T348" s="2" t="s">
        <v>4641</v>
      </c>
      <c r="U348" s="2">
        <v>0.36</v>
      </c>
      <c r="V348" s="2">
        <v>2150</v>
      </c>
      <c r="W348" s="2">
        <f>U348*454/V348</f>
        <v>7.6018604651162794E-2</v>
      </c>
      <c r="X348" s="2"/>
      <c r="Y348" s="2" t="s">
        <v>861</v>
      </c>
      <c r="Z348" s="2" t="s">
        <v>335</v>
      </c>
      <c r="AA348" s="2" t="s">
        <v>3332</v>
      </c>
      <c r="AB348" s="2" t="s">
        <v>43</v>
      </c>
      <c r="AC348" s="2" t="s">
        <v>42</v>
      </c>
      <c r="AD348" s="2" t="s">
        <v>4311</v>
      </c>
      <c r="AE348" s="4"/>
    </row>
    <row r="349" spans="1:31" hidden="1" x14ac:dyDescent="0.25">
      <c r="A349" s="2">
        <v>2014</v>
      </c>
      <c r="B349" s="2">
        <v>1754</v>
      </c>
      <c r="C349" s="2" t="s">
        <v>2244</v>
      </c>
      <c r="D349" s="2" t="s">
        <v>2245</v>
      </c>
      <c r="E349" s="2" t="s">
        <v>2246</v>
      </c>
      <c r="F349" s="2" t="s">
        <v>2247</v>
      </c>
      <c r="G349" s="2" t="s">
        <v>2248</v>
      </c>
      <c r="H349" s="2"/>
      <c r="I349" s="2" t="s">
        <v>488</v>
      </c>
      <c r="J349" s="2" t="s">
        <v>347</v>
      </c>
      <c r="K349" s="2" t="s">
        <v>2249</v>
      </c>
      <c r="L349" s="2" t="s">
        <v>4636</v>
      </c>
      <c r="M349" s="3">
        <v>41963</v>
      </c>
      <c r="N349" s="2" t="s">
        <v>2250</v>
      </c>
      <c r="O349" s="2" t="s">
        <v>1646</v>
      </c>
      <c r="P349" s="2" t="s">
        <v>1818</v>
      </c>
      <c r="Q349" s="2" t="s">
        <v>2019</v>
      </c>
      <c r="R349" s="2" t="s">
        <v>2251</v>
      </c>
      <c r="S349" s="2" t="s">
        <v>2393</v>
      </c>
      <c r="T349" s="2" t="s">
        <v>4642</v>
      </c>
      <c r="U349" s="2">
        <v>0.08</v>
      </c>
      <c r="V349" s="2">
        <v>2197</v>
      </c>
      <c r="W349" s="2">
        <v>0.08</v>
      </c>
      <c r="X349" s="2"/>
      <c r="Y349" s="2" t="s">
        <v>342</v>
      </c>
      <c r="Z349" s="2" t="s">
        <v>335</v>
      </c>
      <c r="AA349" s="2" t="s">
        <v>41</v>
      </c>
      <c r="AB349" s="2" t="s">
        <v>42</v>
      </c>
      <c r="AC349" s="2" t="s">
        <v>43</v>
      </c>
      <c r="AD349" s="2"/>
      <c r="AE349" s="4"/>
    </row>
    <row r="350" spans="1:31" x14ac:dyDescent="0.25">
      <c r="A350" s="2">
        <v>2015</v>
      </c>
      <c r="B350" s="2">
        <v>451</v>
      </c>
      <c r="C350" s="2" t="s">
        <v>2366</v>
      </c>
      <c r="D350" s="2" t="s">
        <v>2367</v>
      </c>
      <c r="E350" s="2" t="s">
        <v>2368</v>
      </c>
      <c r="F350" s="2" t="s">
        <v>2324</v>
      </c>
      <c r="G350" s="2" t="s">
        <v>687</v>
      </c>
      <c r="H350" s="2"/>
      <c r="I350" s="2" t="s">
        <v>488</v>
      </c>
      <c r="J350" s="2" t="s">
        <v>289</v>
      </c>
      <c r="K350" s="2" t="s">
        <v>1940</v>
      </c>
      <c r="L350" s="2" t="s">
        <v>4635</v>
      </c>
      <c r="M350" s="3">
        <v>42152</v>
      </c>
      <c r="N350" s="2" t="s">
        <v>2399</v>
      </c>
      <c r="O350" s="2" t="s">
        <v>3387</v>
      </c>
      <c r="P350" s="2" t="s">
        <v>2900</v>
      </c>
      <c r="Q350" s="2" t="s">
        <v>2562</v>
      </c>
      <c r="R350" s="2" t="s">
        <v>3467</v>
      </c>
      <c r="S350" s="2" t="s">
        <v>1900</v>
      </c>
      <c r="T350" s="2" t="s">
        <v>4642</v>
      </c>
      <c r="U350" s="2">
        <v>0.08</v>
      </c>
      <c r="V350" s="2">
        <v>1573</v>
      </c>
      <c r="W350" s="2">
        <v>0.08</v>
      </c>
      <c r="X350" s="2">
        <v>1980</v>
      </c>
      <c r="Y350" s="2" t="s">
        <v>342</v>
      </c>
      <c r="Z350" s="2" t="s">
        <v>335</v>
      </c>
      <c r="AA350" s="2" t="s">
        <v>3332</v>
      </c>
      <c r="AB350" s="2" t="s">
        <v>42</v>
      </c>
      <c r="AC350" s="2" t="s">
        <v>43</v>
      </c>
      <c r="AD350" s="2"/>
      <c r="AE350" s="4"/>
    </row>
    <row r="351" spans="1:31" hidden="1" x14ac:dyDescent="0.25">
      <c r="A351" s="2">
        <v>2016</v>
      </c>
      <c r="B351" s="2">
        <v>1191</v>
      </c>
      <c r="C351" s="2" t="s">
        <v>3344</v>
      </c>
      <c r="D351" s="2" t="s">
        <v>3345</v>
      </c>
      <c r="E351" s="2" t="s">
        <v>3346</v>
      </c>
      <c r="F351" s="2" t="s">
        <v>1888</v>
      </c>
      <c r="G351" s="2" t="s">
        <v>1889</v>
      </c>
      <c r="H351" s="2"/>
      <c r="I351" s="2" t="s">
        <v>484</v>
      </c>
      <c r="J351" s="2" t="s">
        <v>111</v>
      </c>
      <c r="K351" s="2" t="s">
        <v>3347</v>
      </c>
      <c r="L351" s="2" t="s">
        <v>4636</v>
      </c>
      <c r="M351" s="3">
        <v>42472</v>
      </c>
      <c r="N351" s="2" t="s">
        <v>3765</v>
      </c>
      <c r="O351" s="2" t="s">
        <v>1688</v>
      </c>
      <c r="P351" s="2" t="s">
        <v>3348</v>
      </c>
      <c r="Q351" s="2" t="s">
        <v>2523</v>
      </c>
      <c r="R351" s="2" t="s">
        <v>3766</v>
      </c>
      <c r="S351" s="2" t="s">
        <v>1900</v>
      </c>
      <c r="T351" s="2" t="s">
        <v>4642</v>
      </c>
      <c r="U351" s="2">
        <v>0.08</v>
      </c>
      <c r="V351" s="2">
        <v>3402</v>
      </c>
      <c r="W351" s="2">
        <v>0.08</v>
      </c>
      <c r="X351" s="2"/>
      <c r="Y351" s="2" t="s">
        <v>342</v>
      </c>
      <c r="Z351" s="2" t="s">
        <v>335</v>
      </c>
      <c r="AA351" s="2" t="s">
        <v>3332</v>
      </c>
      <c r="AB351" s="2" t="s">
        <v>43</v>
      </c>
      <c r="AC351" s="2" t="s">
        <v>42</v>
      </c>
      <c r="AD351" s="2"/>
      <c r="AE351" s="4"/>
    </row>
    <row r="352" spans="1:31" hidden="1" x14ac:dyDescent="0.25">
      <c r="A352" s="2">
        <v>2016</v>
      </c>
      <c r="B352" s="2">
        <v>1197</v>
      </c>
      <c r="C352" s="2" t="s">
        <v>3344</v>
      </c>
      <c r="D352" s="2" t="s">
        <v>3345</v>
      </c>
      <c r="E352" s="2" t="s">
        <v>3346</v>
      </c>
      <c r="F352" s="2" t="s">
        <v>1888</v>
      </c>
      <c r="G352" s="2" t="s">
        <v>1889</v>
      </c>
      <c r="H352" s="2"/>
      <c r="I352" s="2" t="s">
        <v>484</v>
      </c>
      <c r="J352" s="2" t="s">
        <v>289</v>
      </c>
      <c r="K352" s="2" t="s">
        <v>3347</v>
      </c>
      <c r="L352" s="2" t="s">
        <v>4636</v>
      </c>
      <c r="M352" s="3">
        <v>42473</v>
      </c>
      <c r="N352" s="2" t="s">
        <v>4175</v>
      </c>
      <c r="O352" s="2" t="s">
        <v>1688</v>
      </c>
      <c r="P352" s="2" t="s">
        <v>3348</v>
      </c>
      <c r="Q352" s="2" t="s">
        <v>2523</v>
      </c>
      <c r="R352" s="2" t="s">
        <v>4178</v>
      </c>
      <c r="S352" s="2" t="s">
        <v>1900</v>
      </c>
      <c r="T352" s="2" t="s">
        <v>4642</v>
      </c>
      <c r="U352" s="2">
        <v>0.08</v>
      </c>
      <c r="V352" s="2">
        <v>3297</v>
      </c>
      <c r="W352" s="2">
        <v>0.08</v>
      </c>
      <c r="X352" s="2"/>
      <c r="Y352" s="2" t="s">
        <v>342</v>
      </c>
      <c r="Z352" s="2" t="s">
        <v>335</v>
      </c>
      <c r="AA352" s="2" t="s">
        <v>3332</v>
      </c>
      <c r="AB352" s="2" t="s">
        <v>43</v>
      </c>
      <c r="AC352" s="2" t="s">
        <v>42</v>
      </c>
      <c r="AD352" s="2"/>
      <c r="AE352" s="4"/>
    </row>
    <row r="353" spans="1:31" x14ac:dyDescent="0.25">
      <c r="A353" s="2">
        <v>2016</v>
      </c>
      <c r="B353" s="2">
        <v>1306</v>
      </c>
      <c r="C353" s="2" t="s">
        <v>2366</v>
      </c>
      <c r="D353" s="2" t="s">
        <v>2367</v>
      </c>
      <c r="E353" s="2" t="s">
        <v>2368</v>
      </c>
      <c r="F353" s="2" t="s">
        <v>2324</v>
      </c>
      <c r="G353" s="2" t="s">
        <v>687</v>
      </c>
      <c r="H353" s="2"/>
      <c r="I353" s="2" t="s">
        <v>488</v>
      </c>
      <c r="J353" s="2" t="s">
        <v>50</v>
      </c>
      <c r="K353" s="2" t="s">
        <v>2325</v>
      </c>
      <c r="L353" s="2" t="s">
        <v>4635</v>
      </c>
      <c r="M353" s="3">
        <v>42488</v>
      </c>
      <c r="N353" s="2" t="s">
        <v>4016</v>
      </c>
      <c r="O353" s="2" t="s">
        <v>1688</v>
      </c>
      <c r="P353" s="2" t="s">
        <v>3452</v>
      </c>
      <c r="Q353" s="2" t="s">
        <v>2562</v>
      </c>
      <c r="R353" s="2" t="s">
        <v>4018</v>
      </c>
      <c r="S353" s="2" t="s">
        <v>1900</v>
      </c>
      <c r="T353" s="2" t="s">
        <v>4642</v>
      </c>
      <c r="U353" s="2">
        <v>0.08</v>
      </c>
      <c r="V353" s="2">
        <v>1181</v>
      </c>
      <c r="W353" s="2">
        <v>0.08</v>
      </c>
      <c r="X353" s="2">
        <v>1480</v>
      </c>
      <c r="Y353" s="2" t="s">
        <v>342</v>
      </c>
      <c r="Z353" s="2" t="s">
        <v>335</v>
      </c>
      <c r="AA353" s="2" t="s">
        <v>3332</v>
      </c>
      <c r="AB353" s="2" t="s">
        <v>43</v>
      </c>
      <c r="AC353" s="2" t="s">
        <v>42</v>
      </c>
      <c r="AD353" s="2"/>
      <c r="AE353" s="4"/>
    </row>
    <row r="354" spans="1:31" x14ac:dyDescent="0.25">
      <c r="A354" s="2">
        <v>2016</v>
      </c>
      <c r="B354" s="2">
        <v>1314</v>
      </c>
      <c r="C354" s="2" t="s">
        <v>2321</v>
      </c>
      <c r="D354" s="2" t="s">
        <v>2322</v>
      </c>
      <c r="E354" s="2" t="s">
        <v>2323</v>
      </c>
      <c r="F354" s="2" t="s">
        <v>2324</v>
      </c>
      <c r="G354" s="2" t="s">
        <v>687</v>
      </c>
      <c r="H354" s="2"/>
      <c r="I354" s="2" t="s">
        <v>488</v>
      </c>
      <c r="J354" s="2" t="s">
        <v>31</v>
      </c>
      <c r="K354" s="2" t="s">
        <v>2521</v>
      </c>
      <c r="L354" s="2" t="s">
        <v>4635</v>
      </c>
      <c r="M354" s="3">
        <v>42457</v>
      </c>
      <c r="N354" s="2" t="s">
        <v>4112</v>
      </c>
      <c r="O354" s="2" t="s">
        <v>1656</v>
      </c>
      <c r="P354" s="2" t="s">
        <v>3452</v>
      </c>
      <c r="Q354" s="2" t="s">
        <v>2920</v>
      </c>
      <c r="R354" s="2" t="s">
        <v>4248</v>
      </c>
      <c r="S354" s="2" t="s">
        <v>1900</v>
      </c>
      <c r="T354" s="2" t="s">
        <v>4642</v>
      </c>
      <c r="U354" s="2">
        <v>0.08</v>
      </c>
      <c r="V354" s="2">
        <v>1374</v>
      </c>
      <c r="W354" s="2">
        <v>0.08</v>
      </c>
      <c r="X354" s="2">
        <v>1480</v>
      </c>
      <c r="Y354" s="2" t="s">
        <v>342</v>
      </c>
      <c r="Z354" s="2" t="s">
        <v>335</v>
      </c>
      <c r="AA354" s="2" t="s">
        <v>3332</v>
      </c>
      <c r="AB354" s="2" t="s">
        <v>43</v>
      </c>
      <c r="AC354" s="2" t="s">
        <v>42</v>
      </c>
      <c r="AD354" s="2"/>
      <c r="AE354" s="4"/>
    </row>
    <row r="355" spans="1:31" hidden="1" x14ac:dyDescent="0.25">
      <c r="A355" s="2">
        <v>2014</v>
      </c>
      <c r="B355" s="2">
        <v>1910</v>
      </c>
      <c r="C355" s="2" t="s">
        <v>2125</v>
      </c>
      <c r="D355" s="2" t="s">
        <v>2126</v>
      </c>
      <c r="E355" s="2" t="s">
        <v>2127</v>
      </c>
      <c r="F355" s="2" t="s">
        <v>1967</v>
      </c>
      <c r="G355" s="2" t="s">
        <v>1968</v>
      </c>
      <c r="H355" s="2"/>
      <c r="I355" s="2" t="s">
        <v>488</v>
      </c>
      <c r="J355" s="2" t="s">
        <v>293</v>
      </c>
      <c r="K355" s="2" t="s">
        <v>2288</v>
      </c>
      <c r="L355" s="2" t="s">
        <v>4636</v>
      </c>
      <c r="M355" s="3">
        <v>41815</v>
      </c>
      <c r="N355" s="2" t="s">
        <v>2289</v>
      </c>
      <c r="O355" s="2" t="s">
        <v>1231</v>
      </c>
      <c r="P355" s="2" t="s">
        <v>2130</v>
      </c>
      <c r="Q355" s="2" t="s">
        <v>3081</v>
      </c>
      <c r="R355" s="2" t="s">
        <v>2291</v>
      </c>
      <c r="S355" s="2" t="s">
        <v>3082</v>
      </c>
      <c r="T355" s="2" t="s">
        <v>4642</v>
      </c>
      <c r="U355" s="2">
        <v>0.08</v>
      </c>
      <c r="V355" s="2">
        <v>1615</v>
      </c>
      <c r="W355" s="2">
        <v>0.08</v>
      </c>
      <c r="X355" s="2">
        <v>1775</v>
      </c>
      <c r="Y355" s="2" t="s">
        <v>342</v>
      </c>
      <c r="Z355" s="2" t="s">
        <v>335</v>
      </c>
      <c r="AA355" s="2" t="s">
        <v>41</v>
      </c>
      <c r="AB355" s="2" t="s">
        <v>42</v>
      </c>
      <c r="AC355" s="2" t="s">
        <v>43</v>
      </c>
      <c r="AD355" s="2"/>
      <c r="AE355" s="4"/>
    </row>
    <row r="356" spans="1:31" hidden="1" x14ac:dyDescent="0.25">
      <c r="A356" s="2">
        <v>2014</v>
      </c>
      <c r="B356" s="2">
        <v>1916</v>
      </c>
      <c r="C356" s="2" t="s">
        <v>2125</v>
      </c>
      <c r="D356" s="2" t="s">
        <v>2126</v>
      </c>
      <c r="E356" s="2" t="s">
        <v>2127</v>
      </c>
      <c r="F356" s="2" t="s">
        <v>1967</v>
      </c>
      <c r="G356" s="2" t="s">
        <v>1968</v>
      </c>
      <c r="H356" s="2"/>
      <c r="I356" s="2" t="s">
        <v>488</v>
      </c>
      <c r="J356" s="2" t="s">
        <v>394</v>
      </c>
      <c r="K356" s="2" t="s">
        <v>2284</v>
      </c>
      <c r="L356" s="2" t="s">
        <v>4636</v>
      </c>
      <c r="M356" s="3">
        <v>41815</v>
      </c>
      <c r="N356" s="2" t="s">
        <v>2285</v>
      </c>
      <c r="O356" s="2" t="s">
        <v>1231</v>
      </c>
      <c r="P356" s="2" t="s">
        <v>2130</v>
      </c>
      <c r="Q356" s="2" t="s">
        <v>3061</v>
      </c>
      <c r="R356" s="2" t="s">
        <v>2286</v>
      </c>
      <c r="S356" s="2" t="s">
        <v>3082</v>
      </c>
      <c r="T356" s="2" t="s">
        <v>4642</v>
      </c>
      <c r="U356" s="2">
        <v>0.08</v>
      </c>
      <c r="V356" s="2">
        <v>1602</v>
      </c>
      <c r="W356" s="2">
        <v>0.08</v>
      </c>
      <c r="X356" s="2">
        <v>1775</v>
      </c>
      <c r="Y356" s="2" t="s">
        <v>342</v>
      </c>
      <c r="Z356" s="2" t="s">
        <v>335</v>
      </c>
      <c r="AA356" s="2" t="s">
        <v>41</v>
      </c>
      <c r="AB356" s="2" t="s">
        <v>42</v>
      </c>
      <c r="AC356" s="2" t="s">
        <v>43</v>
      </c>
      <c r="AD356" s="2"/>
      <c r="AE356" s="4"/>
    </row>
    <row r="357" spans="1:31" hidden="1" x14ac:dyDescent="0.25">
      <c r="A357" s="2">
        <v>2014</v>
      </c>
      <c r="B357" s="2">
        <v>620</v>
      </c>
      <c r="C357" s="2" t="s">
        <v>1564</v>
      </c>
      <c r="D357" s="2" t="s">
        <v>1565</v>
      </c>
      <c r="E357" s="2" t="s">
        <v>1566</v>
      </c>
      <c r="F357" s="2" t="s">
        <v>1567</v>
      </c>
      <c r="G357" s="2" t="s">
        <v>1568</v>
      </c>
      <c r="H357" s="2"/>
      <c r="I357" s="2" t="s">
        <v>393</v>
      </c>
      <c r="J357" s="2" t="s">
        <v>291</v>
      </c>
      <c r="K357" s="2" t="s">
        <v>1569</v>
      </c>
      <c r="L357" s="2" t="s">
        <v>4636</v>
      </c>
      <c r="M357" s="3">
        <v>41898</v>
      </c>
      <c r="N357" s="2" t="s">
        <v>1570</v>
      </c>
      <c r="O357" s="2" t="s">
        <v>2153</v>
      </c>
      <c r="P357" s="2" t="s">
        <v>1571</v>
      </c>
      <c r="Q357" s="2" t="s">
        <v>1572</v>
      </c>
      <c r="R357" s="2" t="s">
        <v>2165</v>
      </c>
      <c r="S357" s="2" t="s">
        <v>2166</v>
      </c>
      <c r="T357" s="2" t="s">
        <v>4642</v>
      </c>
      <c r="U357" s="2">
        <v>0.08</v>
      </c>
      <c r="V357" s="2">
        <v>1839</v>
      </c>
      <c r="W357" s="2">
        <v>0.08</v>
      </c>
      <c r="X357" s="2"/>
      <c r="Y357" s="2" t="s">
        <v>342</v>
      </c>
      <c r="Z357" s="2" t="s">
        <v>335</v>
      </c>
      <c r="AA357" s="2" t="s">
        <v>41</v>
      </c>
      <c r="AB357" s="2" t="s">
        <v>42</v>
      </c>
      <c r="AC357" s="2" t="s">
        <v>43</v>
      </c>
      <c r="AD357" s="2"/>
      <c r="AE357" s="4"/>
    </row>
    <row r="358" spans="1:31" hidden="1" x14ac:dyDescent="0.25">
      <c r="A358" s="2">
        <v>2014</v>
      </c>
      <c r="B358" s="2">
        <v>645</v>
      </c>
      <c r="C358" s="2" t="s">
        <v>1564</v>
      </c>
      <c r="D358" s="2" t="s">
        <v>1565</v>
      </c>
      <c r="E358" s="2" t="s">
        <v>1566</v>
      </c>
      <c r="F358" s="2" t="s">
        <v>1567</v>
      </c>
      <c r="G358" s="2" t="s">
        <v>1568</v>
      </c>
      <c r="H358" s="2"/>
      <c r="I358" s="2" t="s">
        <v>393</v>
      </c>
      <c r="J358" s="2" t="s">
        <v>291</v>
      </c>
      <c r="K358" s="2" t="s">
        <v>1569</v>
      </c>
      <c r="L358" s="2" t="s">
        <v>4636</v>
      </c>
      <c r="M358" s="3">
        <v>41899</v>
      </c>
      <c r="N358" s="2" t="s">
        <v>1570</v>
      </c>
      <c r="O358" s="2" t="s">
        <v>2153</v>
      </c>
      <c r="P358" s="2" t="s">
        <v>1571</v>
      </c>
      <c r="Q358" s="2" t="s">
        <v>1572</v>
      </c>
      <c r="R358" s="2" t="s">
        <v>2165</v>
      </c>
      <c r="S358" s="2" t="s">
        <v>2166</v>
      </c>
      <c r="T358" s="2" t="s">
        <v>4642</v>
      </c>
      <c r="U358" s="2">
        <v>0.08</v>
      </c>
      <c r="V358" s="2">
        <v>1839</v>
      </c>
      <c r="W358" s="2">
        <v>0.08</v>
      </c>
      <c r="X358" s="2"/>
      <c r="Y358" s="2" t="s">
        <v>342</v>
      </c>
      <c r="Z358" s="2" t="s">
        <v>335</v>
      </c>
      <c r="AA358" s="2" t="s">
        <v>41</v>
      </c>
      <c r="AB358" s="2" t="s">
        <v>42</v>
      </c>
      <c r="AC358" s="2" t="s">
        <v>43</v>
      </c>
      <c r="AD358" s="2"/>
      <c r="AE358" s="4"/>
    </row>
    <row r="359" spans="1:31" hidden="1" x14ac:dyDescent="0.25">
      <c r="A359" s="2">
        <v>2014</v>
      </c>
      <c r="B359" s="2">
        <v>633</v>
      </c>
      <c r="C359" s="2" t="s">
        <v>1564</v>
      </c>
      <c r="D359" s="2" t="s">
        <v>1565</v>
      </c>
      <c r="E359" s="2" t="s">
        <v>1566</v>
      </c>
      <c r="F359" s="2" t="s">
        <v>1567</v>
      </c>
      <c r="G359" s="2" t="s">
        <v>1568</v>
      </c>
      <c r="H359" s="2"/>
      <c r="I359" s="2" t="s">
        <v>393</v>
      </c>
      <c r="J359" s="2" t="s">
        <v>347</v>
      </c>
      <c r="K359" s="2" t="s">
        <v>1569</v>
      </c>
      <c r="L359" s="2" t="s">
        <v>4636</v>
      </c>
      <c r="M359" s="3">
        <v>41898</v>
      </c>
      <c r="N359" s="2" t="s">
        <v>1570</v>
      </c>
      <c r="O359" s="2" t="s">
        <v>2153</v>
      </c>
      <c r="P359" s="2" t="s">
        <v>1571</v>
      </c>
      <c r="Q359" s="2" t="s">
        <v>1572</v>
      </c>
      <c r="R359" s="2" t="s">
        <v>2580</v>
      </c>
      <c r="S359" s="2" t="s">
        <v>2582</v>
      </c>
      <c r="T359" s="2" t="s">
        <v>4642</v>
      </c>
      <c r="U359" s="2">
        <v>0.08</v>
      </c>
      <c r="V359" s="2">
        <v>1821</v>
      </c>
      <c r="W359" s="2">
        <v>0.08</v>
      </c>
      <c r="X359" s="2"/>
      <c r="Y359" s="2" t="s">
        <v>342</v>
      </c>
      <c r="Z359" s="2" t="s">
        <v>335</v>
      </c>
      <c r="AA359" s="2" t="s">
        <v>41</v>
      </c>
      <c r="AB359" s="2" t="s">
        <v>42</v>
      </c>
      <c r="AC359" s="2" t="s">
        <v>43</v>
      </c>
      <c r="AD359" s="2"/>
      <c r="AE359" s="4"/>
    </row>
    <row r="360" spans="1:31" hidden="1" x14ac:dyDescent="0.25">
      <c r="A360" s="2">
        <v>2014</v>
      </c>
      <c r="B360" s="2">
        <v>655</v>
      </c>
      <c r="C360" s="2" t="s">
        <v>1564</v>
      </c>
      <c r="D360" s="2" t="s">
        <v>1565</v>
      </c>
      <c r="E360" s="2" t="s">
        <v>1566</v>
      </c>
      <c r="F360" s="2" t="s">
        <v>1567</v>
      </c>
      <c r="G360" s="2" t="s">
        <v>1568</v>
      </c>
      <c r="H360" s="2"/>
      <c r="I360" s="2" t="s">
        <v>393</v>
      </c>
      <c r="J360" s="2" t="s">
        <v>347</v>
      </c>
      <c r="K360" s="2" t="s">
        <v>1569</v>
      </c>
      <c r="L360" s="2" t="s">
        <v>4636</v>
      </c>
      <c r="M360" s="3">
        <v>41899</v>
      </c>
      <c r="N360" s="2" t="s">
        <v>1570</v>
      </c>
      <c r="O360" s="2" t="s">
        <v>2153</v>
      </c>
      <c r="P360" s="2" t="s">
        <v>1571</v>
      </c>
      <c r="Q360" s="2" t="s">
        <v>1572</v>
      </c>
      <c r="R360" s="2" t="s">
        <v>2580</v>
      </c>
      <c r="S360" s="2" t="s">
        <v>2582</v>
      </c>
      <c r="T360" s="2" t="s">
        <v>4642</v>
      </c>
      <c r="U360" s="2">
        <v>0.08</v>
      </c>
      <c r="V360" s="2">
        <v>1821</v>
      </c>
      <c r="W360" s="2">
        <v>0.08</v>
      </c>
      <c r="X360" s="2"/>
      <c r="Y360" s="2" t="s">
        <v>342</v>
      </c>
      <c r="Z360" s="2" t="s">
        <v>335</v>
      </c>
      <c r="AA360" s="2" t="s">
        <v>41</v>
      </c>
      <c r="AB360" s="2" t="s">
        <v>42</v>
      </c>
      <c r="AC360" s="2" t="s">
        <v>43</v>
      </c>
      <c r="AD360" s="2"/>
      <c r="AE360" s="4"/>
    </row>
    <row r="361" spans="1:31" hidden="1" x14ac:dyDescent="0.25">
      <c r="A361" s="2">
        <v>2014</v>
      </c>
      <c r="B361" s="2">
        <v>668</v>
      </c>
      <c r="C361" s="2" t="s">
        <v>1564</v>
      </c>
      <c r="D361" s="2" t="s">
        <v>1565</v>
      </c>
      <c r="E361" s="2" t="s">
        <v>1566</v>
      </c>
      <c r="F361" s="2" t="s">
        <v>1567</v>
      </c>
      <c r="G361" s="2" t="s">
        <v>1568</v>
      </c>
      <c r="H361" s="2"/>
      <c r="I361" s="2" t="s">
        <v>393</v>
      </c>
      <c r="J361" s="2" t="s">
        <v>347</v>
      </c>
      <c r="K361" s="2" t="s">
        <v>1569</v>
      </c>
      <c r="L361" s="2" t="s">
        <v>4636</v>
      </c>
      <c r="M361" s="3">
        <v>41900</v>
      </c>
      <c r="N361" s="2" t="s">
        <v>1570</v>
      </c>
      <c r="O361" s="2" t="s">
        <v>2153</v>
      </c>
      <c r="P361" s="2" t="s">
        <v>1571</v>
      </c>
      <c r="Q361" s="2" t="s">
        <v>1572</v>
      </c>
      <c r="R361" s="2" t="s">
        <v>2580</v>
      </c>
      <c r="S361" s="2" t="s">
        <v>2582</v>
      </c>
      <c r="T361" s="2" t="s">
        <v>4642</v>
      </c>
      <c r="U361" s="2">
        <v>0.08</v>
      </c>
      <c r="V361" s="2">
        <v>1821</v>
      </c>
      <c r="W361" s="2">
        <v>0.08</v>
      </c>
      <c r="X361" s="2"/>
      <c r="Y361" s="2" t="s">
        <v>342</v>
      </c>
      <c r="Z361" s="2" t="s">
        <v>335</v>
      </c>
      <c r="AA361" s="2" t="s">
        <v>41</v>
      </c>
      <c r="AB361" s="2" t="s">
        <v>42</v>
      </c>
      <c r="AC361" s="2" t="s">
        <v>43</v>
      </c>
      <c r="AD361" s="2"/>
      <c r="AE361" s="4"/>
    </row>
    <row r="362" spans="1:31" hidden="1" x14ac:dyDescent="0.25">
      <c r="A362" s="2">
        <v>2012</v>
      </c>
      <c r="B362" s="2">
        <v>369</v>
      </c>
      <c r="C362" s="2" t="s">
        <v>1411</v>
      </c>
      <c r="D362" s="2" t="s">
        <v>1412</v>
      </c>
      <c r="E362" s="2" t="s">
        <v>1413</v>
      </c>
      <c r="F362" s="2" t="s">
        <v>625</v>
      </c>
      <c r="G362" s="2" t="s">
        <v>1414</v>
      </c>
      <c r="H362" s="2"/>
      <c r="I362" s="2" t="s">
        <v>409</v>
      </c>
      <c r="J362" s="2" t="s">
        <v>69</v>
      </c>
      <c r="K362" s="2" t="s">
        <v>1415</v>
      </c>
      <c r="L362" s="2" t="s">
        <v>4636</v>
      </c>
      <c r="M362" s="3">
        <v>41150</v>
      </c>
      <c r="N362" s="2" t="s">
        <v>1416</v>
      </c>
      <c r="O362" s="2" t="s">
        <v>753</v>
      </c>
      <c r="P362" s="2" t="s">
        <v>1127</v>
      </c>
      <c r="Q362" s="2" t="s">
        <v>1418</v>
      </c>
      <c r="R362" s="2" t="s">
        <v>1419</v>
      </c>
      <c r="S362" s="2" t="s">
        <v>1420</v>
      </c>
      <c r="T362" s="2" t="s">
        <v>4642</v>
      </c>
      <c r="U362" s="2">
        <v>0.08</v>
      </c>
      <c r="V362" s="2">
        <v>1233</v>
      </c>
      <c r="W362" s="2">
        <v>0.08</v>
      </c>
      <c r="X362" s="2">
        <v>1340</v>
      </c>
      <c r="Y362" s="2" t="s">
        <v>342</v>
      </c>
      <c r="Z362" s="2" t="s">
        <v>343</v>
      </c>
      <c r="AA362" s="2" t="s">
        <v>41</v>
      </c>
      <c r="AB362" s="2" t="s">
        <v>42</v>
      </c>
      <c r="AC362" s="2" t="s">
        <v>43</v>
      </c>
      <c r="AD362" s="2"/>
      <c r="AE362" s="4"/>
    </row>
    <row r="363" spans="1:31" x14ac:dyDescent="0.25">
      <c r="A363" s="2">
        <v>2014</v>
      </c>
      <c r="B363" s="2">
        <v>1786</v>
      </c>
      <c r="C363" s="2" t="s">
        <v>2366</v>
      </c>
      <c r="D363" s="2" t="s">
        <v>2367</v>
      </c>
      <c r="E363" s="2" t="s">
        <v>2368</v>
      </c>
      <c r="F363" s="2" t="s">
        <v>2324</v>
      </c>
      <c r="G363" s="2" t="s">
        <v>687</v>
      </c>
      <c r="H363" s="2"/>
      <c r="I363" s="2" t="s">
        <v>488</v>
      </c>
      <c r="J363" s="2" t="s">
        <v>111</v>
      </c>
      <c r="K363" s="2" t="s">
        <v>1890</v>
      </c>
      <c r="L363" s="2" t="s">
        <v>4635</v>
      </c>
      <c r="M363" s="3">
        <v>41984</v>
      </c>
      <c r="N363" s="2" t="s">
        <v>2370</v>
      </c>
      <c r="O363" s="2" t="s">
        <v>1656</v>
      </c>
      <c r="P363" s="2" t="s">
        <v>2357</v>
      </c>
      <c r="Q363" s="2" t="s">
        <v>2919</v>
      </c>
      <c r="R363" s="2" t="s">
        <v>2435</v>
      </c>
      <c r="S363" s="2" t="s">
        <v>2984</v>
      </c>
      <c r="T363" s="2" t="s">
        <v>4642</v>
      </c>
      <c r="U363" s="2">
        <v>8.1000000000000003E-2</v>
      </c>
      <c r="V363" s="2">
        <v>1820</v>
      </c>
      <c r="W363" s="2">
        <v>8.1000000000000003E-2</v>
      </c>
      <c r="X363" s="2">
        <v>1980</v>
      </c>
      <c r="Y363" s="2" t="s">
        <v>342</v>
      </c>
      <c r="Z363" s="2" t="s">
        <v>335</v>
      </c>
      <c r="AA363" s="2" t="s">
        <v>41</v>
      </c>
      <c r="AB363" s="2" t="s">
        <v>42</v>
      </c>
      <c r="AC363" s="2" t="s">
        <v>43</v>
      </c>
      <c r="AD363" s="2"/>
      <c r="AE363" s="4"/>
    </row>
    <row r="364" spans="1:31" x14ac:dyDescent="0.25">
      <c r="A364" s="2">
        <v>2014</v>
      </c>
      <c r="B364" s="2">
        <v>1799</v>
      </c>
      <c r="C364" s="2" t="s">
        <v>2366</v>
      </c>
      <c r="D364" s="2" t="s">
        <v>2367</v>
      </c>
      <c r="E364" s="2" t="s">
        <v>2368</v>
      </c>
      <c r="F364" s="2" t="s">
        <v>2324</v>
      </c>
      <c r="G364" s="2" t="s">
        <v>687</v>
      </c>
      <c r="H364" s="2"/>
      <c r="I364" s="2" t="s">
        <v>488</v>
      </c>
      <c r="J364" s="2" t="s">
        <v>111</v>
      </c>
      <c r="K364" s="2" t="s">
        <v>1890</v>
      </c>
      <c r="L364" s="2" t="s">
        <v>4635</v>
      </c>
      <c r="M364" s="3">
        <v>41985</v>
      </c>
      <c r="N364" s="2" t="s">
        <v>2370</v>
      </c>
      <c r="O364" s="2" t="s">
        <v>1656</v>
      </c>
      <c r="P364" s="2" t="s">
        <v>2357</v>
      </c>
      <c r="Q364" s="2" t="s">
        <v>2919</v>
      </c>
      <c r="R364" s="2" t="s">
        <v>2435</v>
      </c>
      <c r="S364" s="2" t="s">
        <v>2984</v>
      </c>
      <c r="T364" s="2" t="s">
        <v>4642</v>
      </c>
      <c r="U364" s="2">
        <v>8.1000000000000003E-2</v>
      </c>
      <c r="V364" s="2">
        <v>1820</v>
      </c>
      <c r="W364" s="2">
        <v>8.1000000000000003E-2</v>
      </c>
      <c r="X364" s="2">
        <v>1980</v>
      </c>
      <c r="Y364" s="2" t="s">
        <v>342</v>
      </c>
      <c r="Z364" s="2" t="s">
        <v>335</v>
      </c>
      <c r="AA364" s="2" t="s">
        <v>41</v>
      </c>
      <c r="AB364" s="2" t="s">
        <v>42</v>
      </c>
      <c r="AC364" s="2" t="s">
        <v>43</v>
      </c>
      <c r="AD364" s="2"/>
      <c r="AE364" s="4"/>
    </row>
    <row r="365" spans="1:31" x14ac:dyDescent="0.25">
      <c r="A365" s="2">
        <v>2014</v>
      </c>
      <c r="B365" s="2">
        <v>1815</v>
      </c>
      <c r="C365" s="2" t="s">
        <v>2321</v>
      </c>
      <c r="D365" s="2" t="s">
        <v>2322</v>
      </c>
      <c r="E365" s="2" t="s">
        <v>2323</v>
      </c>
      <c r="F365" s="2" t="s">
        <v>2324</v>
      </c>
      <c r="G365" s="2" t="s">
        <v>687</v>
      </c>
      <c r="H365" s="2"/>
      <c r="I365" s="2" t="s">
        <v>488</v>
      </c>
      <c r="J365" s="2" t="s">
        <v>50</v>
      </c>
      <c r="K365" s="2" t="s">
        <v>2325</v>
      </c>
      <c r="L365" s="2" t="s">
        <v>4635</v>
      </c>
      <c r="M365" s="3">
        <v>41740</v>
      </c>
      <c r="N365" s="2" t="s">
        <v>2326</v>
      </c>
      <c r="O365" s="2" t="s">
        <v>1892</v>
      </c>
      <c r="P365" s="2" t="s">
        <v>2327</v>
      </c>
      <c r="Q365" s="2" t="s">
        <v>2562</v>
      </c>
      <c r="R365" s="2" t="s">
        <v>2327</v>
      </c>
      <c r="S365" s="2" t="s">
        <v>2984</v>
      </c>
      <c r="T365" s="2" t="s">
        <v>4642</v>
      </c>
      <c r="U365" s="2">
        <v>8.1000000000000003E-2</v>
      </c>
      <c r="V365" s="2">
        <v>1480</v>
      </c>
      <c r="W365" s="2">
        <v>8.1000000000000003E-2</v>
      </c>
      <c r="X365" s="2">
        <v>1480</v>
      </c>
      <c r="Y365" s="2" t="s">
        <v>342</v>
      </c>
      <c r="Z365" s="2" t="s">
        <v>335</v>
      </c>
      <c r="AA365" s="2" t="s">
        <v>41</v>
      </c>
      <c r="AB365" s="2" t="s">
        <v>42</v>
      </c>
      <c r="AC365" s="2" t="s">
        <v>43</v>
      </c>
      <c r="AD365" s="2"/>
      <c r="AE365" s="4"/>
    </row>
    <row r="366" spans="1:31" hidden="1" x14ac:dyDescent="0.25">
      <c r="A366" s="2">
        <v>2016</v>
      </c>
      <c r="B366" s="2">
        <v>1540</v>
      </c>
      <c r="C366" s="2" t="s">
        <v>4005</v>
      </c>
      <c r="D366" s="2" t="s">
        <v>4006</v>
      </c>
      <c r="E366" s="2" t="s">
        <v>4007</v>
      </c>
      <c r="F366" s="2" t="s">
        <v>3896</v>
      </c>
      <c r="G366" s="2" t="s">
        <v>3897</v>
      </c>
      <c r="H366" s="2"/>
      <c r="I366" s="2" t="s">
        <v>153</v>
      </c>
      <c r="J366" s="2" t="s">
        <v>203</v>
      </c>
      <c r="K366" s="2" t="s">
        <v>4149</v>
      </c>
      <c r="L366" s="2" t="s">
        <v>4636</v>
      </c>
      <c r="M366" s="3">
        <v>42382</v>
      </c>
      <c r="N366" s="2" t="s">
        <v>4150</v>
      </c>
      <c r="O366" s="2" t="s">
        <v>3787</v>
      </c>
      <c r="P366" s="2" t="s">
        <v>3418</v>
      </c>
      <c r="Q366" s="2" t="s">
        <v>517</v>
      </c>
      <c r="R366" s="2" t="s">
        <v>4137</v>
      </c>
      <c r="S366" s="2" t="s">
        <v>597</v>
      </c>
      <c r="T366" s="2" t="s">
        <v>4641</v>
      </c>
      <c r="U366" s="2">
        <v>0.27</v>
      </c>
      <c r="V366" s="2">
        <v>1501</v>
      </c>
      <c r="W366" s="2">
        <f>U366*454/V366</f>
        <v>8.1665556295802813E-2</v>
      </c>
      <c r="X366" s="2"/>
      <c r="Y366" s="2" t="s">
        <v>861</v>
      </c>
      <c r="Z366" s="2" t="s">
        <v>335</v>
      </c>
      <c r="AA366" s="2" t="s">
        <v>3332</v>
      </c>
      <c r="AB366" s="2" t="s">
        <v>43</v>
      </c>
      <c r="AC366" s="2" t="s">
        <v>42</v>
      </c>
      <c r="AD366" s="2"/>
      <c r="AE366" s="4"/>
    </row>
    <row r="367" spans="1:31" x14ac:dyDescent="0.25">
      <c r="A367" s="2">
        <v>2014</v>
      </c>
      <c r="B367" s="2">
        <v>1773</v>
      </c>
      <c r="C367" s="2" t="s">
        <v>2366</v>
      </c>
      <c r="D367" s="2" t="s">
        <v>2367</v>
      </c>
      <c r="E367" s="2" t="s">
        <v>2368</v>
      </c>
      <c r="F367" s="2" t="s">
        <v>2324</v>
      </c>
      <c r="G367" s="2" t="s">
        <v>687</v>
      </c>
      <c r="H367" s="2"/>
      <c r="I367" s="2" t="s">
        <v>488</v>
      </c>
      <c r="J367" s="2" t="s">
        <v>50</v>
      </c>
      <c r="K367" s="2" t="s">
        <v>2325</v>
      </c>
      <c r="L367" s="2" t="s">
        <v>4635</v>
      </c>
      <c r="M367" s="3">
        <v>41738</v>
      </c>
      <c r="N367" s="2" t="s">
        <v>2326</v>
      </c>
      <c r="O367" s="2" t="s">
        <v>1892</v>
      </c>
      <c r="P367" s="2" t="s">
        <v>2327</v>
      </c>
      <c r="Q367" s="2" t="s">
        <v>2562</v>
      </c>
      <c r="R367" s="2" t="s">
        <v>2590</v>
      </c>
      <c r="S367" s="2" t="s">
        <v>2398</v>
      </c>
      <c r="T367" s="2" t="s">
        <v>4642</v>
      </c>
      <c r="U367" s="2">
        <v>8.6999999999999994E-2</v>
      </c>
      <c r="V367" s="2">
        <v>1406</v>
      </c>
      <c r="W367" s="2">
        <v>8.6999999999999994E-2</v>
      </c>
      <c r="X367" s="2">
        <v>1480</v>
      </c>
      <c r="Y367" s="2" t="s">
        <v>342</v>
      </c>
      <c r="Z367" s="2" t="s">
        <v>335</v>
      </c>
      <c r="AA367" s="2" t="s">
        <v>41</v>
      </c>
      <c r="AB367" s="2" t="s">
        <v>42</v>
      </c>
      <c r="AC367" s="2" t="s">
        <v>43</v>
      </c>
      <c r="AD367" s="2"/>
      <c r="AE367" s="4"/>
    </row>
    <row r="368" spans="1:31" hidden="1" x14ac:dyDescent="0.25">
      <c r="A368" s="2">
        <v>2016</v>
      </c>
      <c r="B368" s="2">
        <v>1470</v>
      </c>
      <c r="C368" s="2" t="s">
        <v>4151</v>
      </c>
      <c r="D368" s="2" t="s">
        <v>4152</v>
      </c>
      <c r="E368" s="2" t="s">
        <v>4153</v>
      </c>
      <c r="F368" s="2" t="s">
        <v>2264</v>
      </c>
      <c r="G368" s="2" t="s">
        <v>4154</v>
      </c>
      <c r="H368" s="2"/>
      <c r="I368" s="2" t="s">
        <v>153</v>
      </c>
      <c r="J368" s="2" t="s">
        <v>31</v>
      </c>
      <c r="K368" s="2" t="s">
        <v>4155</v>
      </c>
      <c r="L368" s="2" t="s">
        <v>4636</v>
      </c>
      <c r="M368" s="3">
        <v>42494</v>
      </c>
      <c r="N368" s="2" t="s">
        <v>4156</v>
      </c>
      <c r="O368" s="2" t="s">
        <v>1231</v>
      </c>
      <c r="P368" s="2" t="s">
        <v>4157</v>
      </c>
      <c r="Q368" s="2" t="s">
        <v>1192</v>
      </c>
      <c r="R368" s="2" t="s">
        <v>4159</v>
      </c>
      <c r="S368" s="2" t="s">
        <v>398</v>
      </c>
      <c r="T368" s="2" t="s">
        <v>4641</v>
      </c>
      <c r="U368" s="2">
        <v>0.86</v>
      </c>
      <c r="V368" s="2">
        <v>4451</v>
      </c>
      <c r="W368" s="2">
        <f>U368*454/V368</f>
        <v>8.771961356998427E-2</v>
      </c>
      <c r="X368" s="2"/>
      <c r="Y368" s="2" t="s">
        <v>342</v>
      </c>
      <c r="Z368" s="2" t="s">
        <v>335</v>
      </c>
      <c r="AA368" s="2" t="s">
        <v>3332</v>
      </c>
      <c r="AB368" s="2" t="s">
        <v>43</v>
      </c>
      <c r="AC368" s="2" t="s">
        <v>42</v>
      </c>
      <c r="AD368" s="2"/>
      <c r="AE368" s="4"/>
    </row>
    <row r="369" spans="1:31" x14ac:dyDescent="0.25">
      <c r="A369" s="2">
        <v>2008</v>
      </c>
      <c r="B369" s="2">
        <v>405</v>
      </c>
      <c r="C369" s="2" t="s">
        <v>136</v>
      </c>
      <c r="D369" s="2" t="s">
        <v>137</v>
      </c>
      <c r="E369" s="2" t="s">
        <v>138</v>
      </c>
      <c r="F369" s="2" t="s">
        <v>139</v>
      </c>
      <c r="G369" s="2" t="s">
        <v>140</v>
      </c>
      <c r="H369" s="2"/>
      <c r="I369" s="2" t="s">
        <v>141</v>
      </c>
      <c r="J369" s="2" t="s">
        <v>84</v>
      </c>
      <c r="K369" s="2" t="s">
        <v>166</v>
      </c>
      <c r="L369" s="2" t="s">
        <v>4637</v>
      </c>
      <c r="M369" s="3">
        <v>39758</v>
      </c>
      <c r="N369" s="2" t="s">
        <v>71</v>
      </c>
      <c r="O369" s="2" t="s">
        <v>62</v>
      </c>
      <c r="P369" s="2" t="s">
        <v>132</v>
      </c>
      <c r="Q369" s="2" t="s">
        <v>1009</v>
      </c>
      <c r="R369" s="2" t="s">
        <v>168</v>
      </c>
      <c r="S369" s="2" t="s">
        <v>1010</v>
      </c>
      <c r="T369" s="2" t="s">
        <v>4641</v>
      </c>
      <c r="U369" s="2">
        <v>0.61</v>
      </c>
      <c r="V369" s="2">
        <v>3149.6</v>
      </c>
      <c r="W369" s="2">
        <f>U369*454/V369</f>
        <v>8.792862585725171E-2</v>
      </c>
      <c r="X369" s="2">
        <v>3200</v>
      </c>
      <c r="Y369" s="2" t="s">
        <v>342</v>
      </c>
      <c r="Z369" s="2" t="s">
        <v>343</v>
      </c>
      <c r="AA369" s="2" t="s">
        <v>41</v>
      </c>
      <c r="AB369" s="2" t="s">
        <v>42</v>
      </c>
      <c r="AC369" s="2" t="s">
        <v>43</v>
      </c>
      <c r="AD369" s="2"/>
      <c r="AE369" s="4"/>
    </row>
    <row r="370" spans="1:31" hidden="1" x14ac:dyDescent="0.25">
      <c r="A370" s="2">
        <v>2014</v>
      </c>
      <c r="B370" s="2">
        <v>1435</v>
      </c>
      <c r="C370" s="2" t="s">
        <v>2261</v>
      </c>
      <c r="D370" s="2" t="s">
        <v>2262</v>
      </c>
      <c r="E370" s="2" t="s">
        <v>2263</v>
      </c>
      <c r="F370" s="2" t="s">
        <v>2264</v>
      </c>
      <c r="G370" s="2" t="s">
        <v>2265</v>
      </c>
      <c r="H370" s="2"/>
      <c r="I370" s="2" t="s">
        <v>153</v>
      </c>
      <c r="J370" s="2" t="s">
        <v>50</v>
      </c>
      <c r="K370" s="2" t="s">
        <v>2266</v>
      </c>
      <c r="L370" s="2" t="s">
        <v>4636</v>
      </c>
      <c r="M370" s="3">
        <v>41954</v>
      </c>
      <c r="N370" s="2" t="s">
        <v>2267</v>
      </c>
      <c r="O370" s="2" t="s">
        <v>916</v>
      </c>
      <c r="P370" s="2" t="s">
        <v>2268</v>
      </c>
      <c r="Q370" s="2" t="s">
        <v>2866</v>
      </c>
      <c r="R370" s="2" t="s">
        <v>2867</v>
      </c>
      <c r="S370" s="2" t="s">
        <v>2868</v>
      </c>
      <c r="T370" s="2" t="s">
        <v>4642</v>
      </c>
      <c r="U370" s="2">
        <v>8.8999999999999996E-2</v>
      </c>
      <c r="V370" s="2">
        <v>3408</v>
      </c>
      <c r="W370" s="2">
        <v>8.8999999999999996E-2</v>
      </c>
      <c r="X370" s="2">
        <v>3550</v>
      </c>
      <c r="Y370" s="2" t="s">
        <v>342</v>
      </c>
      <c r="Z370" s="2" t="s">
        <v>335</v>
      </c>
      <c r="AA370" s="2" t="s">
        <v>41</v>
      </c>
      <c r="AB370" s="2" t="s">
        <v>42</v>
      </c>
      <c r="AC370" s="2" t="s">
        <v>43</v>
      </c>
      <c r="AD370" s="2"/>
      <c r="AE370" s="4"/>
    </row>
    <row r="371" spans="1:31" hidden="1" x14ac:dyDescent="0.25">
      <c r="A371" s="2">
        <v>2014</v>
      </c>
      <c r="B371" s="2">
        <v>1999</v>
      </c>
      <c r="C371" s="2" t="s">
        <v>2261</v>
      </c>
      <c r="D371" s="2" t="s">
        <v>2262</v>
      </c>
      <c r="E371" s="2" t="s">
        <v>2263</v>
      </c>
      <c r="F371" s="2" t="s">
        <v>2264</v>
      </c>
      <c r="G371" s="2" t="s">
        <v>2265</v>
      </c>
      <c r="H371" s="2"/>
      <c r="I371" s="2" t="s">
        <v>153</v>
      </c>
      <c r="J371" s="2" t="s">
        <v>50</v>
      </c>
      <c r="K371" s="2" t="s">
        <v>2266</v>
      </c>
      <c r="L371" s="2" t="s">
        <v>4636</v>
      </c>
      <c r="M371" s="3">
        <v>41955</v>
      </c>
      <c r="N371" s="2" t="s">
        <v>2267</v>
      </c>
      <c r="O371" s="2" t="s">
        <v>916</v>
      </c>
      <c r="P371" s="2" t="s">
        <v>2268</v>
      </c>
      <c r="Q371" s="2" t="s">
        <v>2866</v>
      </c>
      <c r="R371" s="2" t="s">
        <v>2867</v>
      </c>
      <c r="S371" s="2" t="s">
        <v>2868</v>
      </c>
      <c r="T371" s="2" t="s">
        <v>4642</v>
      </c>
      <c r="U371" s="2">
        <v>8.8999999999999996E-2</v>
      </c>
      <c r="V371" s="2">
        <v>3408</v>
      </c>
      <c r="W371" s="2">
        <v>8.8999999999999996E-2</v>
      </c>
      <c r="X371" s="2">
        <v>3550</v>
      </c>
      <c r="Y371" s="2" t="s">
        <v>342</v>
      </c>
      <c r="Z371" s="2" t="s">
        <v>335</v>
      </c>
      <c r="AA371" s="2" t="s">
        <v>41</v>
      </c>
      <c r="AB371" s="2" t="s">
        <v>42</v>
      </c>
      <c r="AC371" s="2" t="s">
        <v>43</v>
      </c>
      <c r="AD371" s="2"/>
      <c r="AE371" s="4"/>
    </row>
    <row r="372" spans="1:31" x14ac:dyDescent="0.25">
      <c r="A372" s="2">
        <v>2015</v>
      </c>
      <c r="B372" s="2">
        <v>764</v>
      </c>
      <c r="C372" s="2" t="s">
        <v>2366</v>
      </c>
      <c r="D372" s="2" t="s">
        <v>2367</v>
      </c>
      <c r="E372" s="2" t="s">
        <v>2368</v>
      </c>
      <c r="F372" s="2" t="s">
        <v>2324</v>
      </c>
      <c r="G372" s="2" t="s">
        <v>687</v>
      </c>
      <c r="H372" s="2"/>
      <c r="I372" s="2" t="s">
        <v>488</v>
      </c>
      <c r="J372" s="2" t="s">
        <v>111</v>
      </c>
      <c r="K372" s="2" t="s">
        <v>1890</v>
      </c>
      <c r="L372" s="2" t="s">
        <v>4635</v>
      </c>
      <c r="M372" s="3">
        <v>42150</v>
      </c>
      <c r="N372" s="2" t="s">
        <v>2615</v>
      </c>
      <c r="O372" s="2" t="s">
        <v>3387</v>
      </c>
      <c r="P372" s="2" t="s">
        <v>3388</v>
      </c>
      <c r="Q372" s="2" t="s">
        <v>2562</v>
      </c>
      <c r="R372" s="2" t="s">
        <v>3388</v>
      </c>
      <c r="S372" s="2" t="s">
        <v>2401</v>
      </c>
      <c r="T372" s="2" t="s">
        <v>4642</v>
      </c>
      <c r="U372" s="2">
        <v>0.09</v>
      </c>
      <c r="V372" s="2">
        <v>1661</v>
      </c>
      <c r="W372" s="2">
        <v>0.09</v>
      </c>
      <c r="X372" s="2">
        <v>1980</v>
      </c>
      <c r="Y372" s="2" t="s">
        <v>342</v>
      </c>
      <c r="Z372" s="2" t="s">
        <v>335</v>
      </c>
      <c r="AA372" s="2" t="s">
        <v>3332</v>
      </c>
      <c r="AB372" s="2" t="s">
        <v>42</v>
      </c>
      <c r="AC372" s="2" t="s">
        <v>43</v>
      </c>
      <c r="AD372" s="2"/>
      <c r="AE372" s="4"/>
    </row>
    <row r="373" spans="1:31" x14ac:dyDescent="0.25">
      <c r="A373" s="2">
        <v>2015</v>
      </c>
      <c r="B373" s="2">
        <v>772</v>
      </c>
      <c r="C373" s="2" t="s">
        <v>2321</v>
      </c>
      <c r="D373" s="2" t="s">
        <v>2322</v>
      </c>
      <c r="E373" s="2" t="s">
        <v>2323</v>
      </c>
      <c r="F373" s="2" t="s">
        <v>2324</v>
      </c>
      <c r="G373" s="2" t="s">
        <v>687</v>
      </c>
      <c r="H373" s="2"/>
      <c r="I373" s="2" t="s">
        <v>488</v>
      </c>
      <c r="J373" s="2" t="s">
        <v>50</v>
      </c>
      <c r="K373" s="2" t="s">
        <v>2325</v>
      </c>
      <c r="L373" s="2" t="s">
        <v>4635</v>
      </c>
      <c r="M373" s="3">
        <v>42110</v>
      </c>
      <c r="N373" s="2" t="s">
        <v>2326</v>
      </c>
      <c r="O373" s="2" t="s">
        <v>1656</v>
      </c>
      <c r="P373" s="2" t="s">
        <v>3452</v>
      </c>
      <c r="Q373" s="2" t="s">
        <v>2562</v>
      </c>
      <c r="R373" s="2" t="s">
        <v>3453</v>
      </c>
      <c r="S373" s="2" t="s">
        <v>2401</v>
      </c>
      <c r="T373" s="2" t="s">
        <v>4642</v>
      </c>
      <c r="U373" s="2">
        <v>0.09</v>
      </c>
      <c r="V373" s="2">
        <v>1207</v>
      </c>
      <c r="W373" s="2">
        <v>0.09</v>
      </c>
      <c r="X373" s="2">
        <v>1480</v>
      </c>
      <c r="Y373" s="2" t="s">
        <v>342</v>
      </c>
      <c r="Z373" s="2" t="s">
        <v>335</v>
      </c>
      <c r="AA373" s="2" t="s">
        <v>3332</v>
      </c>
      <c r="AB373" s="2" t="s">
        <v>42</v>
      </c>
      <c r="AC373" s="2" t="s">
        <v>43</v>
      </c>
      <c r="AD373" s="2"/>
      <c r="AE373" s="4"/>
    </row>
    <row r="374" spans="1:31" x14ac:dyDescent="0.25">
      <c r="A374" s="2">
        <v>2015</v>
      </c>
      <c r="B374" s="2">
        <v>776</v>
      </c>
      <c r="C374" s="2" t="s">
        <v>2321</v>
      </c>
      <c r="D374" s="2" t="s">
        <v>2322</v>
      </c>
      <c r="E374" s="2" t="s">
        <v>2323</v>
      </c>
      <c r="F374" s="2" t="s">
        <v>2324</v>
      </c>
      <c r="G374" s="2" t="s">
        <v>687</v>
      </c>
      <c r="H374" s="2"/>
      <c r="I374" s="2" t="s">
        <v>488</v>
      </c>
      <c r="J374" s="2" t="s">
        <v>206</v>
      </c>
      <c r="K374" s="2" t="s">
        <v>1906</v>
      </c>
      <c r="L374" s="2" t="s">
        <v>4635</v>
      </c>
      <c r="M374" s="3">
        <v>42110</v>
      </c>
      <c r="N374" s="2" t="s">
        <v>3408</v>
      </c>
      <c r="O374" s="2" t="s">
        <v>1656</v>
      </c>
      <c r="P374" s="2" t="s">
        <v>2900</v>
      </c>
      <c r="Q374" s="2" t="s">
        <v>2562</v>
      </c>
      <c r="R374" s="2" t="s">
        <v>3409</v>
      </c>
      <c r="S374" s="2" t="s">
        <v>2401</v>
      </c>
      <c r="T374" s="2" t="s">
        <v>4642</v>
      </c>
      <c r="U374" s="2">
        <v>0.09</v>
      </c>
      <c r="V374" s="2">
        <v>1617</v>
      </c>
      <c r="W374" s="2">
        <v>0.09</v>
      </c>
      <c r="X374" s="2">
        <v>1980</v>
      </c>
      <c r="Y374" s="2" t="s">
        <v>342</v>
      </c>
      <c r="Z374" s="2" t="s">
        <v>335</v>
      </c>
      <c r="AA374" s="2" t="s">
        <v>3332</v>
      </c>
      <c r="AB374" s="2" t="s">
        <v>42</v>
      </c>
      <c r="AC374" s="2" t="s">
        <v>43</v>
      </c>
      <c r="AD374" s="2"/>
      <c r="AE374" s="4"/>
    </row>
    <row r="375" spans="1:31" hidden="1" x14ac:dyDescent="0.25">
      <c r="A375" s="2">
        <v>2016</v>
      </c>
      <c r="B375" s="2">
        <v>1190</v>
      </c>
      <c r="C375" s="2" t="s">
        <v>3344</v>
      </c>
      <c r="D375" s="2" t="s">
        <v>3345</v>
      </c>
      <c r="E375" s="2" t="s">
        <v>3346</v>
      </c>
      <c r="F375" s="2" t="s">
        <v>1888</v>
      </c>
      <c r="G375" s="2" t="s">
        <v>1889</v>
      </c>
      <c r="H375" s="2"/>
      <c r="I375" s="2" t="s">
        <v>484</v>
      </c>
      <c r="J375" s="2" t="s">
        <v>31</v>
      </c>
      <c r="K375" s="2" t="s">
        <v>3347</v>
      </c>
      <c r="L375" s="2" t="s">
        <v>4636</v>
      </c>
      <c r="M375" s="3">
        <v>42472</v>
      </c>
      <c r="N375" s="2" t="s">
        <v>3765</v>
      </c>
      <c r="O375" s="2" t="s">
        <v>1688</v>
      </c>
      <c r="P375" s="2" t="s">
        <v>3348</v>
      </c>
      <c r="Q375" s="2" t="s">
        <v>2523</v>
      </c>
      <c r="R375" s="2" t="s">
        <v>3889</v>
      </c>
      <c r="S375" s="2" t="s">
        <v>2401</v>
      </c>
      <c r="T375" s="2" t="s">
        <v>4642</v>
      </c>
      <c r="U375" s="2">
        <v>0.09</v>
      </c>
      <c r="V375" s="2">
        <v>3318</v>
      </c>
      <c r="W375" s="2">
        <v>0.09</v>
      </c>
      <c r="X375" s="2"/>
      <c r="Y375" s="2" t="s">
        <v>342</v>
      </c>
      <c r="Z375" s="2" t="s">
        <v>335</v>
      </c>
      <c r="AA375" s="2" t="s">
        <v>3332</v>
      </c>
      <c r="AB375" s="2" t="s">
        <v>43</v>
      </c>
      <c r="AC375" s="2" t="s">
        <v>42</v>
      </c>
      <c r="AD375" s="2"/>
      <c r="AE375" s="4"/>
    </row>
    <row r="376" spans="1:31" x14ac:dyDescent="0.25">
      <c r="A376" s="2">
        <v>2016</v>
      </c>
      <c r="B376" s="2">
        <v>1297</v>
      </c>
      <c r="C376" s="2" t="s">
        <v>2366</v>
      </c>
      <c r="D376" s="2" t="s">
        <v>2367</v>
      </c>
      <c r="E376" s="2" t="s">
        <v>2368</v>
      </c>
      <c r="F376" s="2" t="s">
        <v>2324</v>
      </c>
      <c r="G376" s="2" t="s">
        <v>687</v>
      </c>
      <c r="H376" s="2"/>
      <c r="I376" s="2" t="s">
        <v>488</v>
      </c>
      <c r="J376" s="2" t="s">
        <v>206</v>
      </c>
      <c r="K376" s="2" t="s">
        <v>1906</v>
      </c>
      <c r="L376" s="2" t="s">
        <v>4635</v>
      </c>
      <c r="M376" s="3">
        <v>42503</v>
      </c>
      <c r="N376" s="2" t="s">
        <v>3909</v>
      </c>
      <c r="O376" s="2" t="s">
        <v>1892</v>
      </c>
      <c r="P376" s="2" t="s">
        <v>2900</v>
      </c>
      <c r="Q376" s="2" t="s">
        <v>2562</v>
      </c>
      <c r="R376" s="2" t="s">
        <v>4015</v>
      </c>
      <c r="S376" s="2" t="s">
        <v>2401</v>
      </c>
      <c r="T376" s="2" t="s">
        <v>4642</v>
      </c>
      <c r="U376" s="2">
        <v>0.09</v>
      </c>
      <c r="V376" s="2">
        <v>1612</v>
      </c>
      <c r="W376" s="2">
        <v>0.09</v>
      </c>
      <c r="X376" s="2">
        <v>1980</v>
      </c>
      <c r="Y376" s="2" t="s">
        <v>342</v>
      </c>
      <c r="Z376" s="2" t="s">
        <v>335</v>
      </c>
      <c r="AA376" s="2" t="s">
        <v>3332</v>
      </c>
      <c r="AB376" s="2" t="s">
        <v>43</v>
      </c>
      <c r="AC376" s="2" t="s">
        <v>42</v>
      </c>
      <c r="AD376" s="2"/>
      <c r="AE376" s="4"/>
    </row>
    <row r="377" spans="1:31" x14ac:dyDescent="0.25">
      <c r="A377" s="2">
        <v>2016</v>
      </c>
      <c r="B377" s="2">
        <v>1313</v>
      </c>
      <c r="C377" s="2" t="s">
        <v>2321</v>
      </c>
      <c r="D377" s="2" t="s">
        <v>2322</v>
      </c>
      <c r="E377" s="2" t="s">
        <v>2323</v>
      </c>
      <c r="F377" s="2" t="s">
        <v>2324</v>
      </c>
      <c r="G377" s="2" t="s">
        <v>687</v>
      </c>
      <c r="H377" s="2"/>
      <c r="I377" s="2" t="s">
        <v>488</v>
      </c>
      <c r="J377" s="2" t="s">
        <v>50</v>
      </c>
      <c r="K377" s="2" t="s">
        <v>2325</v>
      </c>
      <c r="L377" s="2" t="s">
        <v>4635</v>
      </c>
      <c r="M377" s="3">
        <v>42457</v>
      </c>
      <c r="N377" s="2" t="s">
        <v>4112</v>
      </c>
      <c r="O377" s="2" t="s">
        <v>1656</v>
      </c>
      <c r="P377" s="2" t="s">
        <v>3452</v>
      </c>
      <c r="Q377" s="2" t="s">
        <v>2919</v>
      </c>
      <c r="R377" s="2" t="s">
        <v>4113</v>
      </c>
      <c r="S377" s="2" t="s">
        <v>2401</v>
      </c>
      <c r="T377" s="2" t="s">
        <v>4642</v>
      </c>
      <c r="U377" s="2">
        <v>0.09</v>
      </c>
      <c r="V377" s="2">
        <v>1233</v>
      </c>
      <c r="W377" s="2">
        <v>0.09</v>
      </c>
      <c r="X377" s="2">
        <v>1480</v>
      </c>
      <c r="Y377" s="2" t="s">
        <v>342</v>
      </c>
      <c r="Z377" s="2" t="s">
        <v>335</v>
      </c>
      <c r="AA377" s="2" t="s">
        <v>3332</v>
      </c>
      <c r="AB377" s="2" t="s">
        <v>43</v>
      </c>
      <c r="AC377" s="2" t="s">
        <v>42</v>
      </c>
      <c r="AD377" s="2"/>
      <c r="AE377" s="4"/>
    </row>
    <row r="378" spans="1:31" hidden="1" x14ac:dyDescent="0.25">
      <c r="A378" s="2">
        <v>2016</v>
      </c>
      <c r="B378" s="2">
        <v>455</v>
      </c>
      <c r="C378" s="2" t="s">
        <v>2098</v>
      </c>
      <c r="D378" s="2" t="s">
        <v>2099</v>
      </c>
      <c r="E378" s="2" t="s">
        <v>2100</v>
      </c>
      <c r="F378" s="2" t="s">
        <v>1610</v>
      </c>
      <c r="G378" s="2" t="s">
        <v>1968</v>
      </c>
      <c r="H378" s="2"/>
      <c r="I378" s="2" t="s">
        <v>393</v>
      </c>
      <c r="J378" s="2" t="s">
        <v>293</v>
      </c>
      <c r="K378" s="2" t="s">
        <v>2229</v>
      </c>
      <c r="L378" s="2" t="s">
        <v>4636</v>
      </c>
      <c r="M378" s="3">
        <v>42706</v>
      </c>
      <c r="N378" s="2" t="s">
        <v>2102</v>
      </c>
      <c r="O378" s="2" t="s">
        <v>3496</v>
      </c>
      <c r="P378" s="2" t="s">
        <v>1999</v>
      </c>
      <c r="Q378" s="2" t="s">
        <v>3859</v>
      </c>
      <c r="R378" s="2" t="s">
        <v>3737</v>
      </c>
      <c r="S378" s="2" t="s">
        <v>3865</v>
      </c>
      <c r="T378" s="2" t="s">
        <v>4642</v>
      </c>
      <c r="U378" s="2">
        <v>0.09</v>
      </c>
      <c r="V378" s="2">
        <v>1667</v>
      </c>
      <c r="W378" s="2">
        <v>0.09</v>
      </c>
      <c r="X378" s="11">
        <v>1775</v>
      </c>
      <c r="Y378" s="2" t="s">
        <v>342</v>
      </c>
      <c r="Z378" s="2" t="s">
        <v>335</v>
      </c>
      <c r="AA378" s="2" t="s">
        <v>3332</v>
      </c>
      <c r="AB378" s="2" t="s">
        <v>43</v>
      </c>
      <c r="AC378" s="2" t="s">
        <v>42</v>
      </c>
      <c r="AD378" s="2"/>
      <c r="AE378" s="4"/>
    </row>
    <row r="379" spans="1:31" hidden="1" x14ac:dyDescent="0.25">
      <c r="A379" s="2">
        <v>2016</v>
      </c>
      <c r="B379" s="2">
        <v>513</v>
      </c>
      <c r="C379" s="2" t="s">
        <v>1564</v>
      </c>
      <c r="D379" s="2" t="s">
        <v>1565</v>
      </c>
      <c r="E379" s="2" t="s">
        <v>1566</v>
      </c>
      <c r="F379" s="2" t="s">
        <v>1567</v>
      </c>
      <c r="G379" s="2" t="s">
        <v>1568</v>
      </c>
      <c r="H379" s="2"/>
      <c r="I379" s="2" t="s">
        <v>393</v>
      </c>
      <c r="J379" s="2" t="s">
        <v>293</v>
      </c>
      <c r="K379" s="2" t="s">
        <v>1569</v>
      </c>
      <c r="L379" s="2" t="s">
        <v>4636</v>
      </c>
      <c r="M379" s="3">
        <v>42621</v>
      </c>
      <c r="N379" s="2" t="s">
        <v>1570</v>
      </c>
      <c r="O379" s="2" t="s">
        <v>2091</v>
      </c>
      <c r="P379" s="2" t="s">
        <v>1571</v>
      </c>
      <c r="Q379" s="2" t="s">
        <v>1572</v>
      </c>
      <c r="R379" s="2" t="s">
        <v>3926</v>
      </c>
      <c r="S379" s="2" t="s">
        <v>3938</v>
      </c>
      <c r="T379" s="2" t="s">
        <v>4642</v>
      </c>
      <c r="U379" s="2">
        <v>0.09</v>
      </c>
      <c r="V379" s="2"/>
      <c r="W379" s="2">
        <v>0.09</v>
      </c>
      <c r="X379" s="2"/>
      <c r="Y379" s="2" t="s">
        <v>342</v>
      </c>
      <c r="Z379" s="2" t="s">
        <v>335</v>
      </c>
      <c r="AA379" s="2" t="s">
        <v>3332</v>
      </c>
      <c r="AB379" s="2" t="s">
        <v>43</v>
      </c>
      <c r="AC379" s="2" t="s">
        <v>42</v>
      </c>
      <c r="AD379" s="2"/>
      <c r="AE379" s="4"/>
    </row>
    <row r="380" spans="1:31" hidden="1" x14ac:dyDescent="0.25">
      <c r="A380" s="2">
        <v>2014</v>
      </c>
      <c r="B380" s="2">
        <v>617</v>
      </c>
      <c r="C380" s="2" t="s">
        <v>1564</v>
      </c>
      <c r="D380" s="2" t="s">
        <v>1565</v>
      </c>
      <c r="E380" s="2" t="s">
        <v>1566</v>
      </c>
      <c r="F380" s="2" t="s">
        <v>1567</v>
      </c>
      <c r="G380" s="2" t="s">
        <v>1568</v>
      </c>
      <c r="H380" s="2"/>
      <c r="I380" s="2" t="s">
        <v>393</v>
      </c>
      <c r="J380" s="2" t="s">
        <v>289</v>
      </c>
      <c r="K380" s="2" t="s">
        <v>1569</v>
      </c>
      <c r="L380" s="2" t="s">
        <v>4636</v>
      </c>
      <c r="M380" s="3">
        <v>41898</v>
      </c>
      <c r="N380" s="2" t="s">
        <v>1570</v>
      </c>
      <c r="O380" s="2" t="s">
        <v>2153</v>
      </c>
      <c r="P380" s="2" t="s">
        <v>1571</v>
      </c>
      <c r="Q380" s="2" t="s">
        <v>1572</v>
      </c>
      <c r="R380" s="2" t="s">
        <v>2161</v>
      </c>
      <c r="S380" s="2" t="s">
        <v>2163</v>
      </c>
      <c r="T380" s="2" t="s">
        <v>4642</v>
      </c>
      <c r="U380" s="2">
        <v>0.09</v>
      </c>
      <c r="V380" s="2">
        <v>1831</v>
      </c>
      <c r="W380" s="2">
        <v>0.09</v>
      </c>
      <c r="X380" s="2"/>
      <c r="Y380" s="2" t="s">
        <v>342</v>
      </c>
      <c r="Z380" s="2" t="s">
        <v>335</v>
      </c>
      <c r="AA380" s="2" t="s">
        <v>41</v>
      </c>
      <c r="AB380" s="2" t="s">
        <v>42</v>
      </c>
      <c r="AC380" s="2" t="s">
        <v>43</v>
      </c>
      <c r="AD380" s="2"/>
      <c r="AE380" s="4"/>
    </row>
    <row r="381" spans="1:31" hidden="1" x14ac:dyDescent="0.25">
      <c r="A381" s="2">
        <v>2014</v>
      </c>
      <c r="B381" s="2">
        <v>642</v>
      </c>
      <c r="C381" s="2" t="s">
        <v>1564</v>
      </c>
      <c r="D381" s="2" t="s">
        <v>1565</v>
      </c>
      <c r="E381" s="2" t="s">
        <v>1566</v>
      </c>
      <c r="F381" s="2" t="s">
        <v>1567</v>
      </c>
      <c r="G381" s="2" t="s">
        <v>1568</v>
      </c>
      <c r="H381" s="2"/>
      <c r="I381" s="2" t="s">
        <v>393</v>
      </c>
      <c r="J381" s="2" t="s">
        <v>289</v>
      </c>
      <c r="K381" s="2" t="s">
        <v>1569</v>
      </c>
      <c r="L381" s="2" t="s">
        <v>4636</v>
      </c>
      <c r="M381" s="3">
        <v>41899</v>
      </c>
      <c r="N381" s="2" t="s">
        <v>1570</v>
      </c>
      <c r="O381" s="2" t="s">
        <v>2153</v>
      </c>
      <c r="P381" s="2" t="s">
        <v>1571</v>
      </c>
      <c r="Q381" s="2" t="s">
        <v>1572</v>
      </c>
      <c r="R381" s="2" t="s">
        <v>2161</v>
      </c>
      <c r="S381" s="2" t="s">
        <v>2163</v>
      </c>
      <c r="T381" s="2" t="s">
        <v>4642</v>
      </c>
      <c r="U381" s="2">
        <v>0.09</v>
      </c>
      <c r="V381" s="2">
        <v>1831</v>
      </c>
      <c r="W381" s="2">
        <v>0.09</v>
      </c>
      <c r="X381" s="2"/>
      <c r="Y381" s="2" t="s">
        <v>342</v>
      </c>
      <c r="Z381" s="2" t="s">
        <v>335</v>
      </c>
      <c r="AA381" s="2" t="s">
        <v>41</v>
      </c>
      <c r="AB381" s="2" t="s">
        <v>42</v>
      </c>
      <c r="AC381" s="2" t="s">
        <v>43</v>
      </c>
      <c r="AD381" s="2"/>
      <c r="AE381" s="4"/>
    </row>
    <row r="382" spans="1:31" hidden="1" x14ac:dyDescent="0.25">
      <c r="A382" s="2">
        <v>2013</v>
      </c>
      <c r="B382" s="2">
        <v>1195</v>
      </c>
      <c r="C382" s="2" t="s">
        <v>1975</v>
      </c>
      <c r="D382" s="2" t="s">
        <v>1976</v>
      </c>
      <c r="E382" s="2" t="s">
        <v>1977</v>
      </c>
      <c r="F382" s="2" t="s">
        <v>486</v>
      </c>
      <c r="G382" s="2" t="s">
        <v>487</v>
      </c>
      <c r="H382" s="2"/>
      <c r="I382" s="2" t="s">
        <v>488</v>
      </c>
      <c r="J382" s="2" t="s">
        <v>111</v>
      </c>
      <c r="K382" s="2" t="s">
        <v>1986</v>
      </c>
      <c r="L382" s="2" t="s">
        <v>4636</v>
      </c>
      <c r="M382" s="3">
        <v>41620</v>
      </c>
      <c r="N382" s="2" t="s">
        <v>1982</v>
      </c>
      <c r="O382" s="2" t="s">
        <v>1978</v>
      </c>
      <c r="P382" s="2" t="s">
        <v>1664</v>
      </c>
      <c r="Q382" s="2" t="s">
        <v>1983</v>
      </c>
      <c r="R382" s="2" t="s">
        <v>1987</v>
      </c>
      <c r="S382" s="2" t="s">
        <v>439</v>
      </c>
      <c r="T382" s="2" t="s">
        <v>4641</v>
      </c>
      <c r="U382" s="2">
        <v>0.32</v>
      </c>
      <c r="V382" s="2">
        <v>1598</v>
      </c>
      <c r="W382" s="2">
        <f>U382*454/V382</f>
        <v>9.0913642052565705E-2</v>
      </c>
      <c r="X382" s="11">
        <v>1775</v>
      </c>
      <c r="Y382" s="2" t="s">
        <v>342</v>
      </c>
      <c r="Z382" s="2" t="s">
        <v>335</v>
      </c>
      <c r="AA382" s="2" t="s">
        <v>41</v>
      </c>
      <c r="AB382" s="2" t="s">
        <v>42</v>
      </c>
      <c r="AC382" s="2" t="s">
        <v>43</v>
      </c>
      <c r="AD382" s="2" t="s">
        <v>1980</v>
      </c>
      <c r="AE382" s="4"/>
    </row>
    <row r="383" spans="1:31" hidden="1" x14ac:dyDescent="0.25">
      <c r="A383" s="2">
        <v>2014</v>
      </c>
      <c r="B383" s="2">
        <v>1940</v>
      </c>
      <c r="C383" s="2" t="s">
        <v>2344</v>
      </c>
      <c r="D383" s="2" t="s">
        <v>2345</v>
      </c>
      <c r="E383" s="2" t="s">
        <v>2346</v>
      </c>
      <c r="F383" s="2" t="s">
        <v>2347</v>
      </c>
      <c r="G383" s="2" t="s">
        <v>2248</v>
      </c>
      <c r="H383" s="2"/>
      <c r="I383" s="2" t="s">
        <v>488</v>
      </c>
      <c r="J383" s="2" t="s">
        <v>31</v>
      </c>
      <c r="K383" s="2" t="s">
        <v>2348</v>
      </c>
      <c r="L383" s="2"/>
      <c r="M383" s="3">
        <v>41976</v>
      </c>
      <c r="N383" s="2" t="s">
        <v>71</v>
      </c>
      <c r="O383" s="2" t="s">
        <v>2153</v>
      </c>
      <c r="P383" s="2" t="s">
        <v>2349</v>
      </c>
      <c r="Q383" s="2" t="s">
        <v>2024</v>
      </c>
      <c r="R383" s="2" t="s">
        <v>2351</v>
      </c>
      <c r="S383" s="2" t="s">
        <v>3103</v>
      </c>
      <c r="T383" s="2" t="s">
        <v>4642</v>
      </c>
      <c r="U383" s="2">
        <v>9.5000000000000001E-2</v>
      </c>
      <c r="V383" s="2">
        <v>53</v>
      </c>
      <c r="W383" s="2">
        <v>9.5000000000000001E-2</v>
      </c>
      <c r="X383" s="2"/>
      <c r="Y383" s="2" t="s">
        <v>344</v>
      </c>
      <c r="Z383" s="2" t="s">
        <v>335</v>
      </c>
      <c r="AA383" s="2" t="s">
        <v>41</v>
      </c>
      <c r="AB383" s="2" t="s">
        <v>42</v>
      </c>
      <c r="AC383" s="2" t="s">
        <v>43</v>
      </c>
      <c r="AD383" s="2" t="s">
        <v>3104</v>
      </c>
      <c r="AE383" s="4"/>
    </row>
    <row r="384" spans="1:31" hidden="1" x14ac:dyDescent="0.25">
      <c r="A384" s="2">
        <v>2016</v>
      </c>
      <c r="B384" s="2">
        <v>1526</v>
      </c>
      <c r="C384" s="2" t="s">
        <v>4005</v>
      </c>
      <c r="D384" s="2" t="s">
        <v>4006</v>
      </c>
      <c r="E384" s="2" t="s">
        <v>4007</v>
      </c>
      <c r="F384" s="2" t="s">
        <v>3896</v>
      </c>
      <c r="G384" s="2" t="s">
        <v>3897</v>
      </c>
      <c r="H384" s="2"/>
      <c r="I384" s="2" t="s">
        <v>153</v>
      </c>
      <c r="J384" s="2" t="s">
        <v>50</v>
      </c>
      <c r="K384" s="2" t="s">
        <v>4020</v>
      </c>
      <c r="L384" s="2" t="s">
        <v>4636</v>
      </c>
      <c r="M384" s="3">
        <v>42382</v>
      </c>
      <c r="N384" s="2" t="s">
        <v>4021</v>
      </c>
      <c r="O384" s="2" t="s">
        <v>3787</v>
      </c>
      <c r="P384" s="2" t="s">
        <v>3418</v>
      </c>
      <c r="Q384" s="2" t="s">
        <v>517</v>
      </c>
      <c r="R384" s="2" t="s">
        <v>4010</v>
      </c>
      <c r="S384" s="2" t="s">
        <v>439</v>
      </c>
      <c r="T384" s="2" t="s">
        <v>4641</v>
      </c>
      <c r="U384" s="2">
        <v>0.32</v>
      </c>
      <c r="V384" s="2">
        <v>1497</v>
      </c>
      <c r="W384" s="2">
        <f>U384*454/V384</f>
        <v>9.7047428189712764E-2</v>
      </c>
      <c r="X384" s="2"/>
      <c r="Y384" s="2" t="s">
        <v>861</v>
      </c>
      <c r="Z384" s="2" t="s">
        <v>335</v>
      </c>
      <c r="AA384" s="2" t="s">
        <v>3332</v>
      </c>
      <c r="AB384" s="2" t="s">
        <v>43</v>
      </c>
      <c r="AC384" s="2" t="s">
        <v>42</v>
      </c>
      <c r="AD384" s="2"/>
      <c r="AE384" s="4"/>
    </row>
    <row r="385" spans="1:31" hidden="1" x14ac:dyDescent="0.25">
      <c r="A385" s="2">
        <v>2013</v>
      </c>
      <c r="B385" s="2">
        <v>1201</v>
      </c>
      <c r="C385" s="2" t="s">
        <v>1975</v>
      </c>
      <c r="D385" s="2" t="s">
        <v>1976</v>
      </c>
      <c r="E385" s="2" t="s">
        <v>1977</v>
      </c>
      <c r="F385" s="2" t="s">
        <v>486</v>
      </c>
      <c r="G385" s="2" t="s">
        <v>487</v>
      </c>
      <c r="H385" s="2"/>
      <c r="I385" s="2" t="s">
        <v>488</v>
      </c>
      <c r="J385" s="2" t="s">
        <v>206</v>
      </c>
      <c r="K385" s="2" t="s">
        <v>1991</v>
      </c>
      <c r="L385" s="2" t="s">
        <v>4636</v>
      </c>
      <c r="M385" s="3">
        <v>41620</v>
      </c>
      <c r="N385" s="2" t="s">
        <v>1982</v>
      </c>
      <c r="O385" s="2" t="s">
        <v>1978</v>
      </c>
      <c r="P385" s="2" t="s">
        <v>1664</v>
      </c>
      <c r="Q385" s="2" t="s">
        <v>1983</v>
      </c>
      <c r="R385" s="2" t="s">
        <v>1992</v>
      </c>
      <c r="S385" s="2" t="s">
        <v>1012</v>
      </c>
      <c r="T385" s="2" t="s">
        <v>4641</v>
      </c>
      <c r="U385" s="2">
        <v>0.35</v>
      </c>
      <c r="V385" s="2">
        <v>1615</v>
      </c>
      <c r="W385" s="2">
        <f>U385*454/V385</f>
        <v>9.8390092879256957E-2</v>
      </c>
      <c r="X385" s="11">
        <v>1775</v>
      </c>
      <c r="Y385" s="2" t="s">
        <v>342</v>
      </c>
      <c r="Z385" s="2" t="s">
        <v>335</v>
      </c>
      <c r="AA385" s="2" t="s">
        <v>41</v>
      </c>
      <c r="AB385" s="2" t="s">
        <v>42</v>
      </c>
      <c r="AC385" s="2" t="s">
        <v>43</v>
      </c>
      <c r="AD385" s="2" t="s">
        <v>1980</v>
      </c>
      <c r="AE385" s="4"/>
    </row>
    <row r="386" spans="1:31" hidden="1" x14ac:dyDescent="0.25">
      <c r="A386" s="2">
        <v>2016</v>
      </c>
      <c r="B386" s="2">
        <v>414</v>
      </c>
      <c r="C386" s="2" t="s">
        <v>1564</v>
      </c>
      <c r="D386" s="2" t="s">
        <v>1565</v>
      </c>
      <c r="E386" s="2" t="s">
        <v>1566</v>
      </c>
      <c r="F386" s="2" t="s">
        <v>1567</v>
      </c>
      <c r="G386" s="2" t="s">
        <v>1568</v>
      </c>
      <c r="H386" s="2"/>
      <c r="I386" s="2" t="s">
        <v>393</v>
      </c>
      <c r="J386" s="2" t="s">
        <v>411</v>
      </c>
      <c r="K386" s="2" t="s">
        <v>1569</v>
      </c>
      <c r="L386" s="2" t="s">
        <v>4636</v>
      </c>
      <c r="M386" s="3">
        <v>42621</v>
      </c>
      <c r="N386" s="2" t="s">
        <v>1570</v>
      </c>
      <c r="O386" s="2" t="s">
        <v>2091</v>
      </c>
      <c r="P386" s="2" t="s">
        <v>1571</v>
      </c>
      <c r="Q386" s="2" t="s">
        <v>1572</v>
      </c>
      <c r="R386" s="2" t="s">
        <v>3814</v>
      </c>
      <c r="S386" s="2" t="s">
        <v>3815</v>
      </c>
      <c r="T386" s="2" t="s">
        <v>4642</v>
      </c>
      <c r="U386" s="2">
        <v>0.1</v>
      </c>
      <c r="V386" s="2"/>
      <c r="W386" s="2">
        <v>0.1</v>
      </c>
      <c r="X386" s="2"/>
      <c r="Y386" s="2" t="s">
        <v>342</v>
      </c>
      <c r="Z386" s="2" t="s">
        <v>335</v>
      </c>
      <c r="AA386" s="2" t="s">
        <v>3332</v>
      </c>
      <c r="AB386" s="2" t="s">
        <v>43</v>
      </c>
      <c r="AC386" s="2" t="s">
        <v>42</v>
      </c>
      <c r="AD386" s="2"/>
      <c r="AE386" s="4"/>
    </row>
    <row r="387" spans="1:31" hidden="1" x14ac:dyDescent="0.25">
      <c r="A387" s="2">
        <v>2014</v>
      </c>
      <c r="B387" s="2">
        <v>1859</v>
      </c>
      <c r="C387" s="2" t="s">
        <v>1975</v>
      </c>
      <c r="D387" s="2" t="s">
        <v>1976</v>
      </c>
      <c r="E387" s="2" t="s">
        <v>1977</v>
      </c>
      <c r="F387" s="2" t="s">
        <v>486</v>
      </c>
      <c r="G387" s="2" t="s">
        <v>487</v>
      </c>
      <c r="H387" s="2"/>
      <c r="I387" s="2" t="s">
        <v>488</v>
      </c>
      <c r="J387" s="2" t="s">
        <v>203</v>
      </c>
      <c r="K387" s="2" t="s">
        <v>1988</v>
      </c>
      <c r="L387" s="2" t="s">
        <v>4636</v>
      </c>
      <c r="M387" s="3">
        <v>41953</v>
      </c>
      <c r="N387" s="2" t="s">
        <v>2090</v>
      </c>
      <c r="O387" s="2" t="s">
        <v>2091</v>
      </c>
      <c r="P387" s="2" t="s">
        <v>1571</v>
      </c>
      <c r="Q387" s="2" t="s">
        <v>2019</v>
      </c>
      <c r="R387" s="2" t="s">
        <v>2093</v>
      </c>
      <c r="S387" s="2" t="s">
        <v>2410</v>
      </c>
      <c r="T387" s="2" t="s">
        <v>4642</v>
      </c>
      <c r="U387" s="2">
        <v>0.1</v>
      </c>
      <c r="V387" s="2">
        <v>1642</v>
      </c>
      <c r="W387" s="2">
        <v>0.1</v>
      </c>
      <c r="X387" s="2">
        <v>1775</v>
      </c>
      <c r="Y387" s="2" t="s">
        <v>344</v>
      </c>
      <c r="Z387" s="2" t="s">
        <v>335</v>
      </c>
      <c r="AA387" s="2" t="s">
        <v>41</v>
      </c>
      <c r="AB387" s="2" t="s">
        <v>42</v>
      </c>
      <c r="AC387" s="2" t="s">
        <v>43</v>
      </c>
      <c r="AD387" s="2" t="s">
        <v>3032</v>
      </c>
      <c r="AE387" s="4"/>
    </row>
    <row r="388" spans="1:31" hidden="1" x14ac:dyDescent="0.25">
      <c r="A388" s="2">
        <v>2014</v>
      </c>
      <c r="B388" s="2">
        <v>1861</v>
      </c>
      <c r="C388" s="2" t="s">
        <v>1975</v>
      </c>
      <c r="D388" s="2" t="s">
        <v>1976</v>
      </c>
      <c r="E388" s="2" t="s">
        <v>1977</v>
      </c>
      <c r="F388" s="2" t="s">
        <v>486</v>
      </c>
      <c r="G388" s="2" t="s">
        <v>487</v>
      </c>
      <c r="H388" s="2"/>
      <c r="I388" s="2" t="s">
        <v>488</v>
      </c>
      <c r="J388" s="2" t="s">
        <v>206</v>
      </c>
      <c r="K388" s="2" t="s">
        <v>1991</v>
      </c>
      <c r="L388" s="2" t="s">
        <v>4636</v>
      </c>
      <c r="M388" s="3">
        <v>41954</v>
      </c>
      <c r="N388" s="2" t="s">
        <v>2408</v>
      </c>
      <c r="O388" s="2" t="s">
        <v>2091</v>
      </c>
      <c r="P388" s="2" t="s">
        <v>1571</v>
      </c>
      <c r="Q388" s="2" t="s">
        <v>2019</v>
      </c>
      <c r="R388" s="2" t="s">
        <v>2409</v>
      </c>
      <c r="S388" s="2" t="s">
        <v>2410</v>
      </c>
      <c r="T388" s="2" t="s">
        <v>4642</v>
      </c>
      <c r="U388" s="2">
        <v>0.1</v>
      </c>
      <c r="V388" s="2">
        <v>1638</v>
      </c>
      <c r="W388" s="2">
        <v>0.1</v>
      </c>
      <c r="X388" s="2">
        <v>1775</v>
      </c>
      <c r="Y388" s="2" t="s">
        <v>344</v>
      </c>
      <c r="Z388" s="2" t="s">
        <v>335</v>
      </c>
      <c r="AA388" s="2" t="s">
        <v>41</v>
      </c>
      <c r="AB388" s="2" t="s">
        <v>42</v>
      </c>
      <c r="AC388" s="2" t="s">
        <v>43</v>
      </c>
      <c r="AD388" s="2" t="s">
        <v>3034</v>
      </c>
      <c r="AE388" s="4"/>
    </row>
    <row r="389" spans="1:31" hidden="1" x14ac:dyDescent="0.25">
      <c r="A389" s="2">
        <v>2014</v>
      </c>
      <c r="B389" s="2">
        <v>1897</v>
      </c>
      <c r="C389" s="2" t="s">
        <v>2125</v>
      </c>
      <c r="D389" s="2" t="s">
        <v>2126</v>
      </c>
      <c r="E389" s="2" t="s">
        <v>2127</v>
      </c>
      <c r="F389" s="2" t="s">
        <v>1967</v>
      </c>
      <c r="G389" s="2" t="s">
        <v>1968</v>
      </c>
      <c r="H389" s="2"/>
      <c r="I389" s="2" t="s">
        <v>488</v>
      </c>
      <c r="J389" s="2" t="s">
        <v>31</v>
      </c>
      <c r="K389" s="2" t="s">
        <v>2424</v>
      </c>
      <c r="L389" s="2" t="s">
        <v>4636</v>
      </c>
      <c r="M389" s="3">
        <v>41814</v>
      </c>
      <c r="N389" s="2" t="s">
        <v>2425</v>
      </c>
      <c r="O389" s="2" t="s">
        <v>1231</v>
      </c>
      <c r="P389" s="2" t="s">
        <v>2130</v>
      </c>
      <c r="Q389" s="2" t="s">
        <v>3061</v>
      </c>
      <c r="R389" s="2" t="s">
        <v>2426</v>
      </c>
      <c r="S389" s="2" t="s">
        <v>3069</v>
      </c>
      <c r="T389" s="2" t="s">
        <v>4642</v>
      </c>
      <c r="U389" s="2">
        <v>0.1</v>
      </c>
      <c r="V389" s="2">
        <v>1659</v>
      </c>
      <c r="W389" s="2">
        <v>0.1</v>
      </c>
      <c r="X389" s="2">
        <v>1775</v>
      </c>
      <c r="Y389" s="2" t="s">
        <v>342</v>
      </c>
      <c r="Z389" s="2" t="s">
        <v>335</v>
      </c>
      <c r="AA389" s="2" t="s">
        <v>41</v>
      </c>
      <c r="AB389" s="2" t="s">
        <v>42</v>
      </c>
      <c r="AC389" s="2" t="s">
        <v>43</v>
      </c>
      <c r="AD389" s="2"/>
      <c r="AE389" s="4"/>
    </row>
    <row r="390" spans="1:31" hidden="1" x14ac:dyDescent="0.25">
      <c r="A390" s="2">
        <v>2014</v>
      </c>
      <c r="B390" s="2">
        <v>1907</v>
      </c>
      <c r="C390" s="2" t="s">
        <v>2125</v>
      </c>
      <c r="D390" s="2" t="s">
        <v>2126</v>
      </c>
      <c r="E390" s="2" t="s">
        <v>2127</v>
      </c>
      <c r="F390" s="2" t="s">
        <v>1967</v>
      </c>
      <c r="G390" s="2" t="s">
        <v>1968</v>
      </c>
      <c r="H390" s="2"/>
      <c r="I390" s="2" t="s">
        <v>488</v>
      </c>
      <c r="J390" s="2" t="s">
        <v>291</v>
      </c>
      <c r="K390" s="2" t="s">
        <v>2297</v>
      </c>
      <c r="L390" s="2" t="s">
        <v>4636</v>
      </c>
      <c r="M390" s="3">
        <v>41815</v>
      </c>
      <c r="N390" s="2" t="s">
        <v>2298</v>
      </c>
      <c r="O390" s="2" t="s">
        <v>1231</v>
      </c>
      <c r="P390" s="2" t="s">
        <v>2130</v>
      </c>
      <c r="Q390" s="2" t="s">
        <v>3061</v>
      </c>
      <c r="R390" s="2" t="s">
        <v>2299</v>
      </c>
      <c r="S390" s="2" t="s">
        <v>3079</v>
      </c>
      <c r="T390" s="2" t="s">
        <v>4642</v>
      </c>
      <c r="U390" s="2">
        <v>0.1</v>
      </c>
      <c r="V390" s="2">
        <v>1605</v>
      </c>
      <c r="W390" s="2">
        <v>0.1</v>
      </c>
      <c r="X390" s="2">
        <v>1775</v>
      </c>
      <c r="Y390" s="2" t="s">
        <v>342</v>
      </c>
      <c r="Z390" s="2" t="s">
        <v>335</v>
      </c>
      <c r="AA390" s="2" t="s">
        <v>41</v>
      </c>
      <c r="AB390" s="2" t="s">
        <v>42</v>
      </c>
      <c r="AC390" s="2" t="s">
        <v>43</v>
      </c>
      <c r="AD390" s="2"/>
      <c r="AE390" s="4"/>
    </row>
    <row r="391" spans="1:31" hidden="1" x14ac:dyDescent="0.25">
      <c r="A391" s="2">
        <v>2014</v>
      </c>
      <c r="B391" s="2">
        <v>1913</v>
      </c>
      <c r="C391" s="2" t="s">
        <v>2125</v>
      </c>
      <c r="D391" s="2" t="s">
        <v>2126</v>
      </c>
      <c r="E391" s="2" t="s">
        <v>2127</v>
      </c>
      <c r="F391" s="2" t="s">
        <v>1967</v>
      </c>
      <c r="G391" s="2" t="s">
        <v>1968</v>
      </c>
      <c r="H391" s="2"/>
      <c r="I391" s="2" t="s">
        <v>488</v>
      </c>
      <c r="J391" s="2" t="s">
        <v>340</v>
      </c>
      <c r="K391" s="2" t="s">
        <v>2427</v>
      </c>
      <c r="L391" s="2" t="s">
        <v>4636</v>
      </c>
      <c r="M391" s="3">
        <v>41815</v>
      </c>
      <c r="N391" s="2" t="s">
        <v>2428</v>
      </c>
      <c r="O391" s="2" t="s">
        <v>1231</v>
      </c>
      <c r="P391" s="2" t="s">
        <v>2130</v>
      </c>
      <c r="Q391" s="2" t="s">
        <v>3061</v>
      </c>
      <c r="R391" s="2" t="s">
        <v>2429</v>
      </c>
      <c r="S391" s="2" t="s">
        <v>3084</v>
      </c>
      <c r="T391" s="2" t="s">
        <v>4642</v>
      </c>
      <c r="U391" s="2">
        <v>0.1</v>
      </c>
      <c r="V391" s="2">
        <v>1613</v>
      </c>
      <c r="W391" s="2">
        <v>0.1</v>
      </c>
      <c r="X391" s="2">
        <v>1775</v>
      </c>
      <c r="Y391" s="2" t="s">
        <v>342</v>
      </c>
      <c r="Z391" s="2" t="s">
        <v>335</v>
      </c>
      <c r="AA391" s="2" t="s">
        <v>41</v>
      </c>
      <c r="AB391" s="2" t="s">
        <v>43</v>
      </c>
      <c r="AC391" s="2" t="s">
        <v>43</v>
      </c>
      <c r="AD391" s="2"/>
      <c r="AE391" s="4"/>
    </row>
    <row r="392" spans="1:31" hidden="1" x14ac:dyDescent="0.25">
      <c r="A392" s="2">
        <v>2014</v>
      </c>
      <c r="B392" s="2">
        <v>2010</v>
      </c>
      <c r="C392" s="2" t="s">
        <v>2252</v>
      </c>
      <c r="D392" s="2" t="s">
        <v>2253</v>
      </c>
      <c r="E392" s="2" t="s">
        <v>2254</v>
      </c>
      <c r="F392" s="2" t="s">
        <v>491</v>
      </c>
      <c r="G392" s="2" t="s">
        <v>492</v>
      </c>
      <c r="H392" s="2"/>
      <c r="I392" s="2" t="s">
        <v>153</v>
      </c>
      <c r="J392" s="2" t="s">
        <v>50</v>
      </c>
      <c r="K392" s="2" t="s">
        <v>2255</v>
      </c>
      <c r="L392" s="2"/>
      <c r="M392" s="3">
        <v>41942</v>
      </c>
      <c r="N392" s="2" t="s">
        <v>2259</v>
      </c>
      <c r="O392" s="2" t="s">
        <v>2091</v>
      </c>
      <c r="P392" s="2" t="s">
        <v>1199</v>
      </c>
      <c r="Q392" s="2" t="s">
        <v>2692</v>
      </c>
      <c r="R392" s="2" t="s">
        <v>2257</v>
      </c>
      <c r="S392" s="2" t="s">
        <v>3112</v>
      </c>
      <c r="T392" s="2" t="s">
        <v>4642</v>
      </c>
      <c r="U392" s="2">
        <v>0.1</v>
      </c>
      <c r="V392" s="2">
        <v>1250</v>
      </c>
      <c r="W392" s="2">
        <v>0.1</v>
      </c>
      <c r="X392" s="2"/>
      <c r="Y392" s="2" t="s">
        <v>2180</v>
      </c>
      <c r="Z392" s="2" t="s">
        <v>335</v>
      </c>
      <c r="AA392" s="2" t="s">
        <v>41</v>
      </c>
      <c r="AB392" s="2" t="s">
        <v>42</v>
      </c>
      <c r="AC392" s="2" t="s">
        <v>43</v>
      </c>
      <c r="AD392" s="2" t="s">
        <v>2260</v>
      </c>
      <c r="AE392" s="4"/>
    </row>
    <row r="393" spans="1:31" hidden="1" x14ac:dyDescent="0.25">
      <c r="A393" s="2">
        <v>2014</v>
      </c>
      <c r="B393" s="2">
        <v>2011</v>
      </c>
      <c r="C393" s="2" t="s">
        <v>2252</v>
      </c>
      <c r="D393" s="2" t="s">
        <v>2253</v>
      </c>
      <c r="E393" s="2" t="s">
        <v>2254</v>
      </c>
      <c r="F393" s="2" t="s">
        <v>491</v>
      </c>
      <c r="G393" s="2" t="s">
        <v>492</v>
      </c>
      <c r="H393" s="2"/>
      <c r="I393" s="2" t="s">
        <v>153</v>
      </c>
      <c r="J393" s="2" t="s">
        <v>50</v>
      </c>
      <c r="K393" s="2" t="s">
        <v>2255</v>
      </c>
      <c r="L393" s="2"/>
      <c r="M393" s="3">
        <v>41942</v>
      </c>
      <c r="N393" s="2" t="s">
        <v>71</v>
      </c>
      <c r="O393" s="2" t="s">
        <v>2091</v>
      </c>
      <c r="P393" s="2" t="s">
        <v>1199</v>
      </c>
      <c r="Q393" s="2" t="s">
        <v>2692</v>
      </c>
      <c r="R393" s="2" t="s">
        <v>2257</v>
      </c>
      <c r="S393" s="2" t="s">
        <v>3112</v>
      </c>
      <c r="T393" s="2" t="s">
        <v>4642</v>
      </c>
      <c r="U393" s="2">
        <v>0.1</v>
      </c>
      <c r="V393" s="2">
        <v>1250</v>
      </c>
      <c r="W393" s="2">
        <v>0.1</v>
      </c>
      <c r="X393" s="2"/>
      <c r="Y393" s="2" t="s">
        <v>344</v>
      </c>
      <c r="Z393" s="2" t="s">
        <v>335</v>
      </c>
      <c r="AA393" s="2" t="s">
        <v>41</v>
      </c>
      <c r="AB393" s="2" t="s">
        <v>42</v>
      </c>
      <c r="AC393" s="2" t="s">
        <v>43</v>
      </c>
      <c r="AD393" s="2" t="s">
        <v>3113</v>
      </c>
      <c r="AE393" s="4"/>
    </row>
    <row r="394" spans="1:31" hidden="1" x14ac:dyDescent="0.25">
      <c r="A394" s="2">
        <v>2014</v>
      </c>
      <c r="B394" s="2">
        <v>2077</v>
      </c>
      <c r="C394" s="2" t="s">
        <v>2301</v>
      </c>
      <c r="D394" s="2" t="s">
        <v>2302</v>
      </c>
      <c r="E394" s="2" t="s">
        <v>2303</v>
      </c>
      <c r="F394" s="2" t="s">
        <v>1080</v>
      </c>
      <c r="G394" s="2" t="s">
        <v>1081</v>
      </c>
      <c r="H394" s="2"/>
      <c r="I394" s="2" t="s">
        <v>815</v>
      </c>
      <c r="J394" s="2" t="s">
        <v>50</v>
      </c>
      <c r="K394" s="2" t="s">
        <v>2304</v>
      </c>
      <c r="L394" s="2" t="s">
        <v>4636</v>
      </c>
      <c r="M394" s="3">
        <v>41736</v>
      </c>
      <c r="N394" s="2" t="s">
        <v>2305</v>
      </c>
      <c r="O394" s="2" t="s">
        <v>1892</v>
      </c>
      <c r="P394" s="2" t="s">
        <v>1948</v>
      </c>
      <c r="Q394" s="2" t="s">
        <v>2562</v>
      </c>
      <c r="R394" s="2" t="s">
        <v>2306</v>
      </c>
      <c r="S394" s="2" t="s">
        <v>2436</v>
      </c>
      <c r="T394" s="2" t="s">
        <v>4642</v>
      </c>
      <c r="U394" s="2">
        <v>0.1</v>
      </c>
      <c r="V394" s="2">
        <v>4356</v>
      </c>
      <c r="W394" s="2">
        <v>0.1</v>
      </c>
      <c r="X394" s="2"/>
      <c r="Y394" s="2" t="s">
        <v>342</v>
      </c>
      <c r="Z394" s="2" t="s">
        <v>335</v>
      </c>
      <c r="AA394" s="2" t="s">
        <v>41</v>
      </c>
      <c r="AB394" s="2" t="s">
        <v>42</v>
      </c>
      <c r="AC394" s="2" t="s">
        <v>43</v>
      </c>
      <c r="AD394" s="2"/>
      <c r="AE394" s="4"/>
    </row>
    <row r="395" spans="1:31" x14ac:dyDescent="0.25">
      <c r="A395" s="2">
        <v>2016</v>
      </c>
      <c r="B395" s="2">
        <v>1179</v>
      </c>
      <c r="C395" s="2" t="s">
        <v>1885</v>
      </c>
      <c r="D395" s="2" t="s">
        <v>1886</v>
      </c>
      <c r="E395" s="2" t="s">
        <v>3905</v>
      </c>
      <c r="F395" s="2" t="s">
        <v>1888</v>
      </c>
      <c r="G395" s="2" t="s">
        <v>1889</v>
      </c>
      <c r="H395" s="2"/>
      <c r="I395" s="2" t="s">
        <v>484</v>
      </c>
      <c r="J395" s="2" t="s">
        <v>206</v>
      </c>
      <c r="K395" s="2" t="s">
        <v>1906</v>
      </c>
      <c r="L395" s="2" t="s">
        <v>4635</v>
      </c>
      <c r="M395" s="3">
        <v>42599</v>
      </c>
      <c r="N395" s="2" t="s">
        <v>1891</v>
      </c>
      <c r="O395" s="2" t="s">
        <v>3417</v>
      </c>
      <c r="P395" s="2" t="s">
        <v>2357</v>
      </c>
      <c r="Q395" s="2" t="s">
        <v>2562</v>
      </c>
      <c r="R395" s="2" t="s">
        <v>4014</v>
      </c>
      <c r="S395" s="2" t="s">
        <v>2436</v>
      </c>
      <c r="T395" s="2" t="s">
        <v>4642</v>
      </c>
      <c r="U395" s="2">
        <v>0.1</v>
      </c>
      <c r="V395" s="2">
        <v>1733</v>
      </c>
      <c r="W395" s="2">
        <v>0.1</v>
      </c>
      <c r="X395" s="2">
        <v>1980</v>
      </c>
      <c r="Y395" s="2" t="s">
        <v>342</v>
      </c>
      <c r="Z395" s="2" t="s">
        <v>335</v>
      </c>
      <c r="AA395" s="2" t="s">
        <v>3332</v>
      </c>
      <c r="AB395" s="2" t="s">
        <v>43</v>
      </c>
      <c r="AC395" s="2" t="s">
        <v>42</v>
      </c>
      <c r="AD395" s="2"/>
      <c r="AE395" s="4"/>
    </row>
    <row r="396" spans="1:31" hidden="1" x14ac:dyDescent="0.25">
      <c r="A396" s="2">
        <v>2016</v>
      </c>
      <c r="B396" s="2">
        <v>1196</v>
      </c>
      <c r="C396" s="2" t="s">
        <v>3344</v>
      </c>
      <c r="D396" s="2" t="s">
        <v>3345</v>
      </c>
      <c r="E396" s="2" t="s">
        <v>3346</v>
      </c>
      <c r="F396" s="2" t="s">
        <v>1888</v>
      </c>
      <c r="G396" s="2" t="s">
        <v>1889</v>
      </c>
      <c r="H396" s="2"/>
      <c r="I396" s="2" t="s">
        <v>484</v>
      </c>
      <c r="J396" s="2" t="s">
        <v>206</v>
      </c>
      <c r="K396" s="2" t="s">
        <v>3347</v>
      </c>
      <c r="L396" s="2" t="s">
        <v>4636</v>
      </c>
      <c r="M396" s="3">
        <v>42473</v>
      </c>
      <c r="N396" s="2" t="s">
        <v>4175</v>
      </c>
      <c r="O396" s="2" t="s">
        <v>1688</v>
      </c>
      <c r="P396" s="2" t="s">
        <v>3348</v>
      </c>
      <c r="Q396" s="2" t="s">
        <v>2523</v>
      </c>
      <c r="R396" s="2" t="s">
        <v>4176</v>
      </c>
      <c r="S396" s="2" t="s">
        <v>2436</v>
      </c>
      <c r="T396" s="2" t="s">
        <v>4642</v>
      </c>
      <c r="U396" s="2">
        <v>0.1</v>
      </c>
      <c r="V396" s="2">
        <v>3341</v>
      </c>
      <c r="W396" s="2">
        <v>0.1</v>
      </c>
      <c r="X396" s="2"/>
      <c r="Y396" s="2" t="s">
        <v>342</v>
      </c>
      <c r="Z396" s="2" t="s">
        <v>335</v>
      </c>
      <c r="AA396" s="2" t="s">
        <v>3332</v>
      </c>
      <c r="AB396" s="2" t="s">
        <v>43</v>
      </c>
      <c r="AC396" s="2" t="s">
        <v>42</v>
      </c>
      <c r="AD396" s="2"/>
      <c r="AE396" s="4"/>
    </row>
    <row r="397" spans="1:31" hidden="1" x14ac:dyDescent="0.25">
      <c r="A397" s="2">
        <v>2014</v>
      </c>
      <c r="B397" s="2">
        <v>1903</v>
      </c>
      <c r="C397" s="2" t="s">
        <v>2125</v>
      </c>
      <c r="D397" s="2" t="s">
        <v>2126</v>
      </c>
      <c r="E397" s="2" t="s">
        <v>2127</v>
      </c>
      <c r="F397" s="2" t="s">
        <v>1967</v>
      </c>
      <c r="G397" s="2" t="s">
        <v>1968</v>
      </c>
      <c r="H397" s="2"/>
      <c r="I397" s="2" t="s">
        <v>488</v>
      </c>
      <c r="J397" s="2" t="s">
        <v>203</v>
      </c>
      <c r="K397" s="2" t="s">
        <v>2431</v>
      </c>
      <c r="L397" s="2" t="s">
        <v>4636</v>
      </c>
      <c r="M397" s="3">
        <v>41814</v>
      </c>
      <c r="N397" s="2" t="s">
        <v>2432</v>
      </c>
      <c r="O397" s="2" t="s">
        <v>1231</v>
      </c>
      <c r="P397" s="2" t="s">
        <v>2130</v>
      </c>
      <c r="Q397" s="2" t="s">
        <v>3061</v>
      </c>
      <c r="R397" s="2" t="s">
        <v>3075</v>
      </c>
      <c r="S397" s="2" t="s">
        <v>3076</v>
      </c>
      <c r="T397" s="2" t="s">
        <v>4642</v>
      </c>
      <c r="U397" s="2">
        <v>0.1</v>
      </c>
      <c r="V397" s="2">
        <v>1651</v>
      </c>
      <c r="W397" s="2">
        <v>0.1</v>
      </c>
      <c r="X397" s="2">
        <v>1775</v>
      </c>
      <c r="Y397" s="2" t="s">
        <v>342</v>
      </c>
      <c r="Z397" s="2" t="s">
        <v>335</v>
      </c>
      <c r="AA397" s="2" t="s">
        <v>41</v>
      </c>
      <c r="AB397" s="2" t="s">
        <v>42</v>
      </c>
      <c r="AC397" s="2" t="s">
        <v>43</v>
      </c>
      <c r="AD397" s="2"/>
      <c r="AE397" s="4"/>
    </row>
    <row r="398" spans="1:31" hidden="1" x14ac:dyDescent="0.25">
      <c r="A398" s="2">
        <v>2014</v>
      </c>
      <c r="B398" s="2">
        <v>1895</v>
      </c>
      <c r="C398" s="2" t="s">
        <v>2125</v>
      </c>
      <c r="D398" s="2" t="s">
        <v>2126</v>
      </c>
      <c r="E398" s="2" t="s">
        <v>2127</v>
      </c>
      <c r="F398" s="2" t="s">
        <v>1967</v>
      </c>
      <c r="G398" s="2" t="s">
        <v>1968</v>
      </c>
      <c r="H398" s="2"/>
      <c r="I398" s="2" t="s">
        <v>488</v>
      </c>
      <c r="J398" s="2" t="s">
        <v>50</v>
      </c>
      <c r="K398" s="2" t="s">
        <v>2420</v>
      </c>
      <c r="L398" s="2" t="s">
        <v>4636</v>
      </c>
      <c r="M398" s="3">
        <v>41814</v>
      </c>
      <c r="N398" s="2" t="s">
        <v>2421</v>
      </c>
      <c r="O398" s="2" t="s">
        <v>1231</v>
      </c>
      <c r="P398" s="2" t="s">
        <v>2130</v>
      </c>
      <c r="Q398" s="2" t="s">
        <v>3061</v>
      </c>
      <c r="R398" s="2" t="s">
        <v>2423</v>
      </c>
      <c r="S398" s="2" t="s">
        <v>3067</v>
      </c>
      <c r="T398" s="2" t="s">
        <v>4642</v>
      </c>
      <c r="U398" s="2">
        <v>0.1</v>
      </c>
      <c r="V398" s="2">
        <v>1650</v>
      </c>
      <c r="W398" s="2">
        <v>0.1</v>
      </c>
      <c r="X398" s="2">
        <v>1775</v>
      </c>
      <c r="Y398" s="2" t="s">
        <v>342</v>
      </c>
      <c r="Z398" s="2" t="s">
        <v>335</v>
      </c>
      <c r="AA398" s="2" t="s">
        <v>41</v>
      </c>
      <c r="AB398" s="2" t="s">
        <v>42</v>
      </c>
      <c r="AC398" s="2" t="s">
        <v>43</v>
      </c>
      <c r="AD398" s="2"/>
      <c r="AE398" s="4"/>
    </row>
    <row r="399" spans="1:31" hidden="1" x14ac:dyDescent="0.25">
      <c r="A399" s="2">
        <v>2011</v>
      </c>
      <c r="B399" s="2">
        <v>772</v>
      </c>
      <c r="C399" s="2" t="s">
        <v>1193</v>
      </c>
      <c r="D399" s="2" t="s">
        <v>1194</v>
      </c>
      <c r="E399" s="2" t="s">
        <v>1195</v>
      </c>
      <c r="F399" s="2" t="s">
        <v>813</v>
      </c>
      <c r="G399" s="2" t="s">
        <v>814</v>
      </c>
      <c r="H399" s="2"/>
      <c r="I399" s="2" t="s">
        <v>815</v>
      </c>
      <c r="J399" s="2" t="s">
        <v>31</v>
      </c>
      <c r="K399" s="2" t="s">
        <v>1206</v>
      </c>
      <c r="L399" s="2"/>
      <c r="M399" s="3">
        <v>40631</v>
      </c>
      <c r="N399" s="2" t="s">
        <v>1197</v>
      </c>
      <c r="O399" s="2" t="s">
        <v>1198</v>
      </c>
      <c r="P399" s="2" t="s">
        <v>1199</v>
      </c>
      <c r="Q399" s="2" t="s">
        <v>1200</v>
      </c>
      <c r="R399" s="2" t="s">
        <v>1201</v>
      </c>
      <c r="S399" s="2" t="s">
        <v>1207</v>
      </c>
      <c r="T399" s="2" t="s">
        <v>4642</v>
      </c>
      <c r="U399" s="2">
        <v>0.1</v>
      </c>
      <c r="V399" s="2">
        <v>1104</v>
      </c>
      <c r="W399" s="2">
        <v>0.1</v>
      </c>
      <c r="X399" s="2">
        <v>1380</v>
      </c>
      <c r="Y399" s="2" t="s">
        <v>342</v>
      </c>
      <c r="Z399" s="2" t="s">
        <v>343</v>
      </c>
      <c r="AA399" s="2" t="s">
        <v>41</v>
      </c>
      <c r="AB399" s="2" t="s">
        <v>42</v>
      </c>
      <c r="AC399" s="2" t="s">
        <v>43</v>
      </c>
      <c r="AD399" s="2"/>
      <c r="AE399" s="4"/>
    </row>
    <row r="400" spans="1:31" hidden="1" x14ac:dyDescent="0.25">
      <c r="A400" s="2">
        <v>2015</v>
      </c>
      <c r="B400" s="2">
        <v>111</v>
      </c>
      <c r="C400" s="2" t="s">
        <v>1641</v>
      </c>
      <c r="D400" s="2" t="s">
        <v>1642</v>
      </c>
      <c r="E400" s="2" t="s">
        <v>1643</v>
      </c>
      <c r="F400" s="2" t="s">
        <v>868</v>
      </c>
      <c r="G400" s="2" t="s">
        <v>869</v>
      </c>
      <c r="H400" s="2"/>
      <c r="I400" s="2" t="s">
        <v>393</v>
      </c>
      <c r="J400" s="2" t="s">
        <v>340</v>
      </c>
      <c r="K400" s="2" t="s">
        <v>1644</v>
      </c>
      <c r="L400" s="2" t="s">
        <v>4636</v>
      </c>
      <c r="M400" s="3">
        <v>42024</v>
      </c>
      <c r="N400" s="2" t="s">
        <v>1645</v>
      </c>
      <c r="O400" s="2" t="s">
        <v>1231</v>
      </c>
      <c r="P400" s="2" t="s">
        <v>1664</v>
      </c>
      <c r="Q400" s="2" t="s">
        <v>3340</v>
      </c>
      <c r="R400" s="2" t="s">
        <v>3350</v>
      </c>
      <c r="S400" s="2" t="s">
        <v>3351</v>
      </c>
      <c r="T400" s="2" t="s">
        <v>4642</v>
      </c>
      <c r="U400" s="2">
        <v>0.1</v>
      </c>
      <c r="V400" s="2">
        <v>1656</v>
      </c>
      <c r="W400" s="2">
        <v>0.1</v>
      </c>
      <c r="X400" s="11">
        <v>1775</v>
      </c>
      <c r="Y400" s="2" t="s">
        <v>342</v>
      </c>
      <c r="Z400" s="2" t="s">
        <v>335</v>
      </c>
      <c r="AA400" s="2" t="s">
        <v>3332</v>
      </c>
      <c r="AB400" s="2" t="s">
        <v>42</v>
      </c>
      <c r="AC400" s="2" t="s">
        <v>43</v>
      </c>
      <c r="AD400" s="2" t="s">
        <v>3339</v>
      </c>
      <c r="AE400" s="4"/>
    </row>
    <row r="401" spans="1:31" hidden="1" x14ac:dyDescent="0.25">
      <c r="A401" s="2">
        <v>2015</v>
      </c>
      <c r="B401" s="2">
        <v>264</v>
      </c>
      <c r="C401" s="2" t="s">
        <v>1641</v>
      </c>
      <c r="D401" s="2" t="s">
        <v>1642</v>
      </c>
      <c r="E401" s="2" t="s">
        <v>1643</v>
      </c>
      <c r="F401" s="2" t="s">
        <v>868</v>
      </c>
      <c r="G401" s="2" t="s">
        <v>869</v>
      </c>
      <c r="H401" s="2"/>
      <c r="I401" s="2" t="s">
        <v>393</v>
      </c>
      <c r="J401" s="2" t="s">
        <v>340</v>
      </c>
      <c r="K401" s="2" t="s">
        <v>1644</v>
      </c>
      <c r="L401" s="2" t="s">
        <v>4636</v>
      </c>
      <c r="M401" s="3">
        <v>42025</v>
      </c>
      <c r="N401" s="2" t="s">
        <v>1645</v>
      </c>
      <c r="O401" s="2" t="s">
        <v>1231</v>
      </c>
      <c r="P401" s="2" t="s">
        <v>1664</v>
      </c>
      <c r="Q401" s="2" t="s">
        <v>3340</v>
      </c>
      <c r="R401" s="2" t="s">
        <v>3350</v>
      </c>
      <c r="S401" s="2" t="s">
        <v>3351</v>
      </c>
      <c r="T401" s="2" t="s">
        <v>4642</v>
      </c>
      <c r="U401" s="2">
        <v>0.1</v>
      </c>
      <c r="V401" s="2">
        <v>1656</v>
      </c>
      <c r="W401" s="2">
        <v>0.1</v>
      </c>
      <c r="X401" s="11">
        <v>1775</v>
      </c>
      <c r="Y401" s="2" t="s">
        <v>342</v>
      </c>
      <c r="Z401" s="2" t="s">
        <v>335</v>
      </c>
      <c r="AA401" s="2" t="s">
        <v>3332</v>
      </c>
      <c r="AB401" s="2" t="s">
        <v>42</v>
      </c>
      <c r="AC401" s="2" t="s">
        <v>43</v>
      </c>
      <c r="AD401" s="2" t="s">
        <v>3339</v>
      </c>
      <c r="AE401" s="4"/>
    </row>
    <row r="402" spans="1:31" hidden="1" x14ac:dyDescent="0.25">
      <c r="A402" s="2">
        <v>2015</v>
      </c>
      <c r="B402" s="2">
        <v>293</v>
      </c>
      <c r="C402" s="2" t="s">
        <v>1641</v>
      </c>
      <c r="D402" s="2" t="s">
        <v>1642</v>
      </c>
      <c r="E402" s="2" t="s">
        <v>1643</v>
      </c>
      <c r="F402" s="2" t="s">
        <v>868</v>
      </c>
      <c r="G402" s="2" t="s">
        <v>869</v>
      </c>
      <c r="H402" s="2"/>
      <c r="I402" s="2" t="s">
        <v>393</v>
      </c>
      <c r="J402" s="2" t="s">
        <v>340</v>
      </c>
      <c r="K402" s="2" t="s">
        <v>1644</v>
      </c>
      <c r="L402" s="2" t="s">
        <v>4636</v>
      </c>
      <c r="M402" s="3">
        <v>42026</v>
      </c>
      <c r="N402" s="2" t="s">
        <v>1645</v>
      </c>
      <c r="O402" s="2" t="s">
        <v>1231</v>
      </c>
      <c r="P402" s="2" t="s">
        <v>1664</v>
      </c>
      <c r="Q402" s="2" t="s">
        <v>3340</v>
      </c>
      <c r="R402" s="2" t="s">
        <v>3350</v>
      </c>
      <c r="S402" s="2" t="s">
        <v>3351</v>
      </c>
      <c r="T402" s="2" t="s">
        <v>4642</v>
      </c>
      <c r="U402" s="2">
        <v>0.1</v>
      </c>
      <c r="V402" s="2">
        <v>1656</v>
      </c>
      <c r="W402" s="2">
        <v>0.1</v>
      </c>
      <c r="X402" s="11">
        <v>1775</v>
      </c>
      <c r="Y402" s="2" t="s">
        <v>342</v>
      </c>
      <c r="Z402" s="2" t="s">
        <v>335</v>
      </c>
      <c r="AA402" s="2" t="s">
        <v>3332</v>
      </c>
      <c r="AB402" s="2" t="s">
        <v>42</v>
      </c>
      <c r="AC402" s="2" t="s">
        <v>43</v>
      </c>
      <c r="AD402" s="2" t="s">
        <v>3339</v>
      </c>
      <c r="AE402" s="4"/>
    </row>
    <row r="403" spans="1:31" hidden="1" x14ac:dyDescent="0.25">
      <c r="A403" s="2">
        <v>2014</v>
      </c>
      <c r="B403" s="2">
        <v>626</v>
      </c>
      <c r="C403" s="2" t="s">
        <v>1564</v>
      </c>
      <c r="D403" s="2" t="s">
        <v>1565</v>
      </c>
      <c r="E403" s="2" t="s">
        <v>1566</v>
      </c>
      <c r="F403" s="2" t="s">
        <v>1567</v>
      </c>
      <c r="G403" s="2" t="s">
        <v>1568</v>
      </c>
      <c r="H403" s="2"/>
      <c r="I403" s="2" t="s">
        <v>393</v>
      </c>
      <c r="J403" s="2" t="s">
        <v>340</v>
      </c>
      <c r="K403" s="2" t="s">
        <v>1569</v>
      </c>
      <c r="L403" s="2" t="s">
        <v>4636</v>
      </c>
      <c r="M403" s="3">
        <v>41898</v>
      </c>
      <c r="N403" s="2" t="s">
        <v>1570</v>
      </c>
      <c r="O403" s="2" t="s">
        <v>2153</v>
      </c>
      <c r="P403" s="2" t="s">
        <v>1571</v>
      </c>
      <c r="Q403" s="2" t="s">
        <v>1572</v>
      </c>
      <c r="R403" s="2" t="s">
        <v>2539</v>
      </c>
      <c r="S403" s="2" t="s">
        <v>2566</v>
      </c>
      <c r="T403" s="2" t="s">
        <v>4642</v>
      </c>
      <c r="U403" s="2">
        <v>0.1</v>
      </c>
      <c r="V403" s="2">
        <v>1788</v>
      </c>
      <c r="W403" s="2">
        <v>0.1</v>
      </c>
      <c r="X403" s="2"/>
      <c r="Y403" s="2" t="s">
        <v>342</v>
      </c>
      <c r="Z403" s="2" t="s">
        <v>335</v>
      </c>
      <c r="AA403" s="2" t="s">
        <v>41</v>
      </c>
      <c r="AB403" s="2" t="s">
        <v>42</v>
      </c>
      <c r="AC403" s="2" t="s">
        <v>43</v>
      </c>
      <c r="AD403" s="2"/>
      <c r="AE403" s="4"/>
    </row>
    <row r="404" spans="1:31" hidden="1" x14ac:dyDescent="0.25">
      <c r="A404" s="2">
        <v>2014</v>
      </c>
      <c r="B404" s="2">
        <v>650</v>
      </c>
      <c r="C404" s="2" t="s">
        <v>1564</v>
      </c>
      <c r="D404" s="2" t="s">
        <v>1565</v>
      </c>
      <c r="E404" s="2" t="s">
        <v>1566</v>
      </c>
      <c r="F404" s="2" t="s">
        <v>1567</v>
      </c>
      <c r="G404" s="2" t="s">
        <v>1568</v>
      </c>
      <c r="H404" s="2"/>
      <c r="I404" s="2" t="s">
        <v>393</v>
      </c>
      <c r="J404" s="2" t="s">
        <v>340</v>
      </c>
      <c r="K404" s="2" t="s">
        <v>1569</v>
      </c>
      <c r="L404" s="2" t="s">
        <v>4636</v>
      </c>
      <c r="M404" s="3">
        <v>41899</v>
      </c>
      <c r="N404" s="2" t="s">
        <v>1570</v>
      </c>
      <c r="O404" s="2" t="s">
        <v>2153</v>
      </c>
      <c r="P404" s="2" t="s">
        <v>1571</v>
      </c>
      <c r="Q404" s="2" t="s">
        <v>1572</v>
      </c>
      <c r="R404" s="2" t="s">
        <v>2539</v>
      </c>
      <c r="S404" s="2" t="s">
        <v>2566</v>
      </c>
      <c r="T404" s="2" t="s">
        <v>4642</v>
      </c>
      <c r="U404" s="2">
        <v>0.1</v>
      </c>
      <c r="V404" s="2">
        <v>1788</v>
      </c>
      <c r="W404" s="2">
        <v>0.1</v>
      </c>
      <c r="X404" s="2"/>
      <c r="Y404" s="2" t="s">
        <v>342</v>
      </c>
      <c r="Z404" s="2" t="s">
        <v>335</v>
      </c>
      <c r="AA404" s="2" t="s">
        <v>41</v>
      </c>
      <c r="AB404" s="2" t="s">
        <v>42</v>
      </c>
      <c r="AC404" s="2" t="s">
        <v>43</v>
      </c>
      <c r="AD404" s="2"/>
      <c r="AE404" s="4"/>
    </row>
    <row r="405" spans="1:31" hidden="1" x14ac:dyDescent="0.25">
      <c r="A405" s="2">
        <v>2014</v>
      </c>
      <c r="B405" s="2">
        <v>661</v>
      </c>
      <c r="C405" s="2" t="s">
        <v>1564</v>
      </c>
      <c r="D405" s="2" t="s">
        <v>1565</v>
      </c>
      <c r="E405" s="2" t="s">
        <v>1566</v>
      </c>
      <c r="F405" s="2" t="s">
        <v>1567</v>
      </c>
      <c r="G405" s="2" t="s">
        <v>1568</v>
      </c>
      <c r="H405" s="2"/>
      <c r="I405" s="2" t="s">
        <v>393</v>
      </c>
      <c r="J405" s="2" t="s">
        <v>340</v>
      </c>
      <c r="K405" s="2" t="s">
        <v>1569</v>
      </c>
      <c r="L405" s="2" t="s">
        <v>4636</v>
      </c>
      <c r="M405" s="3">
        <v>41900</v>
      </c>
      <c r="N405" s="2" t="s">
        <v>1570</v>
      </c>
      <c r="O405" s="2" t="s">
        <v>2153</v>
      </c>
      <c r="P405" s="2" t="s">
        <v>1571</v>
      </c>
      <c r="Q405" s="2" t="s">
        <v>1572</v>
      </c>
      <c r="R405" s="2" t="s">
        <v>2539</v>
      </c>
      <c r="S405" s="2" t="s">
        <v>2566</v>
      </c>
      <c r="T405" s="2" t="s">
        <v>4642</v>
      </c>
      <c r="U405" s="2">
        <v>0.1</v>
      </c>
      <c r="V405" s="2">
        <v>1788</v>
      </c>
      <c r="W405" s="2">
        <v>0.1</v>
      </c>
      <c r="X405" s="2"/>
      <c r="Y405" s="2" t="s">
        <v>342</v>
      </c>
      <c r="Z405" s="2" t="s">
        <v>335</v>
      </c>
      <c r="AA405" s="2" t="s">
        <v>41</v>
      </c>
      <c r="AB405" s="2" t="s">
        <v>42</v>
      </c>
      <c r="AC405" s="2" t="s">
        <v>43</v>
      </c>
      <c r="AD405" s="2"/>
      <c r="AE405" s="4"/>
    </row>
    <row r="406" spans="1:31" hidden="1" x14ac:dyDescent="0.25">
      <c r="A406" s="2">
        <v>2013</v>
      </c>
      <c r="B406" s="2">
        <v>203</v>
      </c>
      <c r="C406" s="2" t="s">
        <v>1641</v>
      </c>
      <c r="D406" s="2" t="s">
        <v>1642</v>
      </c>
      <c r="E406" s="2" t="s">
        <v>1643</v>
      </c>
      <c r="F406" s="2" t="s">
        <v>868</v>
      </c>
      <c r="G406" s="2" t="s">
        <v>869</v>
      </c>
      <c r="H406" s="2"/>
      <c r="I406" s="2" t="s">
        <v>393</v>
      </c>
      <c r="J406" s="2" t="s">
        <v>291</v>
      </c>
      <c r="K406" s="2" t="s">
        <v>1668</v>
      </c>
      <c r="L406" s="2" t="s">
        <v>4636</v>
      </c>
      <c r="M406" s="3">
        <v>41340</v>
      </c>
      <c r="N406" s="2" t="s">
        <v>1645</v>
      </c>
      <c r="O406" s="2" t="s">
        <v>1231</v>
      </c>
      <c r="P406" s="2" t="s">
        <v>1571</v>
      </c>
      <c r="Q406" s="2" t="s">
        <v>1650</v>
      </c>
      <c r="R406" s="2" t="s">
        <v>1669</v>
      </c>
      <c r="S406" s="2" t="s">
        <v>1673</v>
      </c>
      <c r="T406" s="2" t="s">
        <v>4642</v>
      </c>
      <c r="U406" s="2">
        <v>0.1</v>
      </c>
      <c r="V406" s="2">
        <v>1690</v>
      </c>
      <c r="W406" s="2">
        <v>0.1</v>
      </c>
      <c r="X406" s="11">
        <v>1775</v>
      </c>
      <c r="Y406" s="2" t="s">
        <v>342</v>
      </c>
      <c r="Z406" s="2" t="s">
        <v>335</v>
      </c>
      <c r="AA406" s="2" t="s">
        <v>41</v>
      </c>
      <c r="AB406" s="2" t="s">
        <v>42</v>
      </c>
      <c r="AC406" s="2" t="s">
        <v>43</v>
      </c>
      <c r="AD406" s="2"/>
      <c r="AE406" s="4"/>
    </row>
    <row r="407" spans="1:31" hidden="1" x14ac:dyDescent="0.25">
      <c r="A407" s="2">
        <v>2014</v>
      </c>
      <c r="B407" s="2">
        <v>242</v>
      </c>
      <c r="C407" s="2" t="s">
        <v>2098</v>
      </c>
      <c r="D407" s="2" t="s">
        <v>2099</v>
      </c>
      <c r="E407" s="2" t="s">
        <v>2100</v>
      </c>
      <c r="F407" s="2" t="s">
        <v>1610</v>
      </c>
      <c r="G407" s="2" t="s">
        <v>1968</v>
      </c>
      <c r="H407" s="2"/>
      <c r="I407" s="2" t="s">
        <v>393</v>
      </c>
      <c r="J407" s="2" t="s">
        <v>111</v>
      </c>
      <c r="K407" s="2" t="s">
        <v>2134</v>
      </c>
      <c r="L407" s="2" t="s">
        <v>4636</v>
      </c>
      <c r="M407" s="3">
        <v>41653</v>
      </c>
      <c r="N407" s="2" t="s">
        <v>2102</v>
      </c>
      <c r="O407" s="2" t="s">
        <v>1613</v>
      </c>
      <c r="P407" s="2" t="s">
        <v>1999</v>
      </c>
      <c r="Q407" s="2" t="s">
        <v>2141</v>
      </c>
      <c r="R407" s="2" t="s">
        <v>2215</v>
      </c>
      <c r="S407" s="2" t="s">
        <v>2216</v>
      </c>
      <c r="T407" s="2" t="s">
        <v>4642</v>
      </c>
      <c r="U407" s="2">
        <v>0.1</v>
      </c>
      <c r="V407" s="2">
        <v>1669</v>
      </c>
      <c r="W407" s="2">
        <v>0.1</v>
      </c>
      <c r="X407" s="11">
        <v>1775</v>
      </c>
      <c r="Y407" s="2" t="s">
        <v>342</v>
      </c>
      <c r="Z407" s="2" t="s">
        <v>335</v>
      </c>
      <c r="AA407" s="2" t="s">
        <v>41</v>
      </c>
      <c r="AB407" s="2" t="s">
        <v>42</v>
      </c>
      <c r="AC407" s="2" t="s">
        <v>43</v>
      </c>
      <c r="AD407" s="2" t="s">
        <v>2144</v>
      </c>
      <c r="AE407" s="4"/>
    </row>
    <row r="408" spans="1:31" hidden="1" x14ac:dyDescent="0.25">
      <c r="A408" s="2">
        <v>2014</v>
      </c>
      <c r="B408" s="2">
        <v>274</v>
      </c>
      <c r="C408" s="2" t="s">
        <v>2098</v>
      </c>
      <c r="D408" s="2" t="s">
        <v>2099</v>
      </c>
      <c r="E408" s="2" t="s">
        <v>2100</v>
      </c>
      <c r="F408" s="2" t="s">
        <v>1610</v>
      </c>
      <c r="G408" s="2" t="s">
        <v>1968</v>
      </c>
      <c r="H408" s="2"/>
      <c r="I408" s="2" t="s">
        <v>393</v>
      </c>
      <c r="J408" s="2" t="s">
        <v>111</v>
      </c>
      <c r="K408" s="2" t="s">
        <v>2134</v>
      </c>
      <c r="L408" s="2" t="s">
        <v>4636</v>
      </c>
      <c r="M408" s="3">
        <v>41654</v>
      </c>
      <c r="N408" s="2" t="s">
        <v>2102</v>
      </c>
      <c r="O408" s="2" t="s">
        <v>1613</v>
      </c>
      <c r="P408" s="2" t="s">
        <v>1999</v>
      </c>
      <c r="Q408" s="2" t="s">
        <v>2141</v>
      </c>
      <c r="R408" s="2" t="s">
        <v>2215</v>
      </c>
      <c r="S408" s="2" t="s">
        <v>2216</v>
      </c>
      <c r="T408" s="2" t="s">
        <v>4642</v>
      </c>
      <c r="U408" s="2">
        <v>0.1</v>
      </c>
      <c r="V408" s="2">
        <v>1669</v>
      </c>
      <c r="W408" s="2">
        <v>0.1</v>
      </c>
      <c r="X408" s="11">
        <v>1775</v>
      </c>
      <c r="Y408" s="2" t="s">
        <v>342</v>
      </c>
      <c r="Z408" s="2" t="s">
        <v>335</v>
      </c>
      <c r="AA408" s="2" t="s">
        <v>41</v>
      </c>
      <c r="AB408" s="2" t="s">
        <v>42</v>
      </c>
      <c r="AC408" s="2" t="s">
        <v>43</v>
      </c>
      <c r="AD408" s="2" t="s">
        <v>2144</v>
      </c>
      <c r="AE408" s="4"/>
    </row>
    <row r="409" spans="1:31" hidden="1" x14ac:dyDescent="0.25">
      <c r="A409" s="2">
        <v>2014</v>
      </c>
      <c r="B409" s="2">
        <v>315</v>
      </c>
      <c r="C409" s="2" t="s">
        <v>2098</v>
      </c>
      <c r="D409" s="2" t="s">
        <v>2099</v>
      </c>
      <c r="E409" s="2" t="s">
        <v>2100</v>
      </c>
      <c r="F409" s="2" t="s">
        <v>1610</v>
      </c>
      <c r="G409" s="2" t="s">
        <v>1968</v>
      </c>
      <c r="H409" s="2"/>
      <c r="I409" s="2" t="s">
        <v>393</v>
      </c>
      <c r="J409" s="2" t="s">
        <v>111</v>
      </c>
      <c r="K409" s="2" t="s">
        <v>2134</v>
      </c>
      <c r="L409" s="2" t="s">
        <v>4636</v>
      </c>
      <c r="M409" s="3">
        <v>41655</v>
      </c>
      <c r="N409" s="2" t="s">
        <v>2102</v>
      </c>
      <c r="O409" s="2" t="s">
        <v>1613</v>
      </c>
      <c r="P409" s="2" t="s">
        <v>1999</v>
      </c>
      <c r="Q409" s="2" t="s">
        <v>2141</v>
      </c>
      <c r="R409" s="2" t="s">
        <v>2215</v>
      </c>
      <c r="S409" s="2" t="s">
        <v>2216</v>
      </c>
      <c r="T409" s="2" t="s">
        <v>4642</v>
      </c>
      <c r="U409" s="2">
        <v>0.1</v>
      </c>
      <c r="V409" s="2">
        <v>1669</v>
      </c>
      <c r="W409" s="2">
        <v>0.1</v>
      </c>
      <c r="X409" s="11">
        <v>1775</v>
      </c>
      <c r="Y409" s="2" t="s">
        <v>342</v>
      </c>
      <c r="Z409" s="2" t="s">
        <v>335</v>
      </c>
      <c r="AA409" s="2" t="s">
        <v>41</v>
      </c>
      <c r="AB409" s="2" t="s">
        <v>42</v>
      </c>
      <c r="AC409" s="2" t="s">
        <v>43</v>
      </c>
      <c r="AD409" s="2" t="s">
        <v>2144</v>
      </c>
      <c r="AE409" s="4"/>
    </row>
    <row r="410" spans="1:31" hidden="1" x14ac:dyDescent="0.25">
      <c r="A410" s="2">
        <v>2014</v>
      </c>
      <c r="B410" s="2">
        <v>354</v>
      </c>
      <c r="C410" s="2" t="s">
        <v>2098</v>
      </c>
      <c r="D410" s="2" t="s">
        <v>2099</v>
      </c>
      <c r="E410" s="2" t="s">
        <v>2100</v>
      </c>
      <c r="F410" s="2" t="s">
        <v>1610</v>
      </c>
      <c r="G410" s="2" t="s">
        <v>1968</v>
      </c>
      <c r="H410" s="2"/>
      <c r="I410" s="2" t="s">
        <v>393</v>
      </c>
      <c r="J410" s="2" t="s">
        <v>111</v>
      </c>
      <c r="K410" s="2" t="s">
        <v>2134</v>
      </c>
      <c r="L410" s="2" t="s">
        <v>4636</v>
      </c>
      <c r="M410" s="3">
        <v>41656</v>
      </c>
      <c r="N410" s="2" t="s">
        <v>2102</v>
      </c>
      <c r="O410" s="2" t="s">
        <v>1613</v>
      </c>
      <c r="P410" s="2" t="s">
        <v>1999</v>
      </c>
      <c r="Q410" s="2" t="s">
        <v>2141</v>
      </c>
      <c r="R410" s="2" t="s">
        <v>2215</v>
      </c>
      <c r="S410" s="2" t="s">
        <v>2216</v>
      </c>
      <c r="T410" s="2" t="s">
        <v>4642</v>
      </c>
      <c r="U410" s="2">
        <v>0.1</v>
      </c>
      <c r="V410" s="2">
        <v>1669</v>
      </c>
      <c r="W410" s="2">
        <v>0.1</v>
      </c>
      <c r="X410" s="11">
        <v>1775</v>
      </c>
      <c r="Y410" s="2" t="s">
        <v>342</v>
      </c>
      <c r="Z410" s="2" t="s">
        <v>335</v>
      </c>
      <c r="AA410" s="2" t="s">
        <v>41</v>
      </c>
      <c r="AB410" s="2" t="s">
        <v>42</v>
      </c>
      <c r="AC410" s="2" t="s">
        <v>43</v>
      </c>
      <c r="AD410" s="2" t="s">
        <v>2144</v>
      </c>
      <c r="AE410" s="4"/>
    </row>
    <row r="411" spans="1:31" hidden="1" x14ac:dyDescent="0.25">
      <c r="A411" s="2">
        <v>2014</v>
      </c>
      <c r="B411" s="2">
        <v>392</v>
      </c>
      <c r="C411" s="2" t="s">
        <v>2098</v>
      </c>
      <c r="D411" s="2" t="s">
        <v>2099</v>
      </c>
      <c r="E411" s="2" t="s">
        <v>2100</v>
      </c>
      <c r="F411" s="2" t="s">
        <v>1610</v>
      </c>
      <c r="G411" s="2" t="s">
        <v>1968</v>
      </c>
      <c r="H411" s="2"/>
      <c r="I411" s="2" t="s">
        <v>393</v>
      </c>
      <c r="J411" s="2" t="s">
        <v>111</v>
      </c>
      <c r="K411" s="2" t="s">
        <v>2134</v>
      </c>
      <c r="L411" s="2" t="s">
        <v>4636</v>
      </c>
      <c r="M411" s="3">
        <v>41657</v>
      </c>
      <c r="N411" s="2" t="s">
        <v>2102</v>
      </c>
      <c r="O411" s="2" t="s">
        <v>1613</v>
      </c>
      <c r="P411" s="2" t="s">
        <v>1999</v>
      </c>
      <c r="Q411" s="2" t="s">
        <v>2141</v>
      </c>
      <c r="R411" s="2" t="s">
        <v>2215</v>
      </c>
      <c r="S411" s="2" t="s">
        <v>2216</v>
      </c>
      <c r="T411" s="2" t="s">
        <v>4642</v>
      </c>
      <c r="U411" s="2">
        <v>0.1</v>
      </c>
      <c r="V411" s="2">
        <v>1669</v>
      </c>
      <c r="W411" s="2">
        <v>0.1</v>
      </c>
      <c r="X411" s="11">
        <v>1775</v>
      </c>
      <c r="Y411" s="2" t="s">
        <v>342</v>
      </c>
      <c r="Z411" s="2" t="s">
        <v>335</v>
      </c>
      <c r="AA411" s="2" t="s">
        <v>41</v>
      </c>
      <c r="AB411" s="2" t="s">
        <v>42</v>
      </c>
      <c r="AC411" s="2" t="s">
        <v>43</v>
      </c>
      <c r="AD411" s="2" t="s">
        <v>2144</v>
      </c>
      <c r="AE411" s="4"/>
    </row>
    <row r="412" spans="1:31" hidden="1" x14ac:dyDescent="0.25">
      <c r="A412" s="2">
        <v>2014</v>
      </c>
      <c r="B412" s="2">
        <v>182</v>
      </c>
      <c r="C412" s="2" t="s">
        <v>2098</v>
      </c>
      <c r="D412" s="2" t="s">
        <v>2099</v>
      </c>
      <c r="E412" s="2" t="s">
        <v>2100</v>
      </c>
      <c r="F412" s="2" t="s">
        <v>1610</v>
      </c>
      <c r="G412" s="2" t="s">
        <v>1968</v>
      </c>
      <c r="H412" s="2"/>
      <c r="I412" s="2" t="s">
        <v>393</v>
      </c>
      <c r="J412" s="2" t="s">
        <v>340</v>
      </c>
      <c r="K412" s="2" t="s">
        <v>2140</v>
      </c>
      <c r="L412" s="2" t="s">
        <v>4636</v>
      </c>
      <c r="M412" s="3">
        <v>41653</v>
      </c>
      <c r="N412" s="2" t="s">
        <v>2102</v>
      </c>
      <c r="O412" s="2" t="s">
        <v>1613</v>
      </c>
      <c r="P412" s="2" t="s">
        <v>1999</v>
      </c>
      <c r="Q412" s="2" t="s">
        <v>2141</v>
      </c>
      <c r="R412" s="2" t="s">
        <v>2142</v>
      </c>
      <c r="S412" s="2" t="s">
        <v>2143</v>
      </c>
      <c r="T412" s="2" t="s">
        <v>4642</v>
      </c>
      <c r="U412" s="2">
        <v>0.1</v>
      </c>
      <c r="V412" s="2">
        <v>1722</v>
      </c>
      <c r="W412" s="2">
        <v>0.1</v>
      </c>
      <c r="X412" s="11">
        <v>1775</v>
      </c>
      <c r="Y412" s="2" t="s">
        <v>342</v>
      </c>
      <c r="Z412" s="2" t="s">
        <v>335</v>
      </c>
      <c r="AA412" s="2" t="s">
        <v>41</v>
      </c>
      <c r="AB412" s="2" t="s">
        <v>42</v>
      </c>
      <c r="AC412" s="2" t="s">
        <v>43</v>
      </c>
      <c r="AD412" s="2" t="s">
        <v>2144</v>
      </c>
      <c r="AE412" s="4"/>
    </row>
    <row r="413" spans="1:31" hidden="1" x14ac:dyDescent="0.25">
      <c r="A413" s="2">
        <v>2014</v>
      </c>
      <c r="B413" s="2">
        <v>293</v>
      </c>
      <c r="C413" s="2" t="s">
        <v>2098</v>
      </c>
      <c r="D413" s="2" t="s">
        <v>2099</v>
      </c>
      <c r="E413" s="2" t="s">
        <v>2100</v>
      </c>
      <c r="F413" s="2" t="s">
        <v>1610</v>
      </c>
      <c r="G413" s="2" t="s">
        <v>1968</v>
      </c>
      <c r="H413" s="2"/>
      <c r="I413" s="2" t="s">
        <v>393</v>
      </c>
      <c r="J413" s="2" t="s">
        <v>340</v>
      </c>
      <c r="K413" s="2" t="s">
        <v>2140</v>
      </c>
      <c r="L413" s="2" t="s">
        <v>4636</v>
      </c>
      <c r="M413" s="3">
        <v>41654</v>
      </c>
      <c r="N413" s="2" t="s">
        <v>2102</v>
      </c>
      <c r="O413" s="2" t="s">
        <v>1613</v>
      </c>
      <c r="P413" s="2" t="s">
        <v>1999</v>
      </c>
      <c r="Q413" s="2" t="s">
        <v>2141</v>
      </c>
      <c r="R413" s="2" t="s">
        <v>2142</v>
      </c>
      <c r="S413" s="2" t="s">
        <v>2143</v>
      </c>
      <c r="T413" s="2" t="s">
        <v>4642</v>
      </c>
      <c r="U413" s="2">
        <v>0.1</v>
      </c>
      <c r="V413" s="2">
        <v>1722</v>
      </c>
      <c r="W413" s="2">
        <v>0.1</v>
      </c>
      <c r="X413" s="11">
        <v>1775</v>
      </c>
      <c r="Y413" s="2" t="s">
        <v>342</v>
      </c>
      <c r="Z413" s="2" t="s">
        <v>335</v>
      </c>
      <c r="AA413" s="2" t="s">
        <v>41</v>
      </c>
      <c r="AB413" s="2" t="s">
        <v>42</v>
      </c>
      <c r="AC413" s="2" t="s">
        <v>43</v>
      </c>
      <c r="AD413" s="2" t="s">
        <v>2144</v>
      </c>
      <c r="AE413" s="4"/>
    </row>
    <row r="414" spans="1:31" hidden="1" x14ac:dyDescent="0.25">
      <c r="A414" s="2">
        <v>2014</v>
      </c>
      <c r="B414" s="2">
        <v>331</v>
      </c>
      <c r="C414" s="2" t="s">
        <v>2098</v>
      </c>
      <c r="D414" s="2" t="s">
        <v>2099</v>
      </c>
      <c r="E414" s="2" t="s">
        <v>2100</v>
      </c>
      <c r="F414" s="2" t="s">
        <v>1610</v>
      </c>
      <c r="G414" s="2" t="s">
        <v>1968</v>
      </c>
      <c r="H414" s="2"/>
      <c r="I414" s="2" t="s">
        <v>393</v>
      </c>
      <c r="J414" s="2" t="s">
        <v>340</v>
      </c>
      <c r="K414" s="2" t="s">
        <v>2140</v>
      </c>
      <c r="L414" s="2" t="s">
        <v>4636</v>
      </c>
      <c r="M414" s="3">
        <v>41655</v>
      </c>
      <c r="N414" s="2" t="s">
        <v>2102</v>
      </c>
      <c r="O414" s="2" t="s">
        <v>1613</v>
      </c>
      <c r="P414" s="2" t="s">
        <v>1999</v>
      </c>
      <c r="Q414" s="2" t="s">
        <v>2141</v>
      </c>
      <c r="R414" s="2" t="s">
        <v>2142</v>
      </c>
      <c r="S414" s="2" t="s">
        <v>2143</v>
      </c>
      <c r="T414" s="2" t="s">
        <v>4642</v>
      </c>
      <c r="U414" s="2">
        <v>0.1</v>
      </c>
      <c r="V414" s="2">
        <v>1722</v>
      </c>
      <c r="W414" s="2">
        <v>0.1</v>
      </c>
      <c r="X414" s="11">
        <v>1775</v>
      </c>
      <c r="Y414" s="2" t="s">
        <v>342</v>
      </c>
      <c r="Z414" s="2" t="s">
        <v>335</v>
      </c>
      <c r="AA414" s="2" t="s">
        <v>41</v>
      </c>
      <c r="AB414" s="2" t="s">
        <v>42</v>
      </c>
      <c r="AC414" s="2" t="s">
        <v>43</v>
      </c>
      <c r="AD414" s="2" t="s">
        <v>2144</v>
      </c>
      <c r="AE414" s="4"/>
    </row>
    <row r="415" spans="1:31" hidden="1" x14ac:dyDescent="0.25">
      <c r="A415" s="2">
        <v>2014</v>
      </c>
      <c r="B415" s="2">
        <v>370</v>
      </c>
      <c r="C415" s="2" t="s">
        <v>2098</v>
      </c>
      <c r="D415" s="2" t="s">
        <v>2099</v>
      </c>
      <c r="E415" s="2" t="s">
        <v>2100</v>
      </c>
      <c r="F415" s="2" t="s">
        <v>1610</v>
      </c>
      <c r="G415" s="2" t="s">
        <v>1968</v>
      </c>
      <c r="H415" s="2"/>
      <c r="I415" s="2" t="s">
        <v>393</v>
      </c>
      <c r="J415" s="2" t="s">
        <v>340</v>
      </c>
      <c r="K415" s="2" t="s">
        <v>2140</v>
      </c>
      <c r="L415" s="2" t="s">
        <v>4636</v>
      </c>
      <c r="M415" s="3">
        <v>41656</v>
      </c>
      <c r="N415" s="2" t="s">
        <v>2102</v>
      </c>
      <c r="O415" s="2" t="s">
        <v>1613</v>
      </c>
      <c r="P415" s="2" t="s">
        <v>1999</v>
      </c>
      <c r="Q415" s="2" t="s">
        <v>2141</v>
      </c>
      <c r="R415" s="2" t="s">
        <v>2142</v>
      </c>
      <c r="S415" s="2" t="s">
        <v>2143</v>
      </c>
      <c r="T415" s="2" t="s">
        <v>4642</v>
      </c>
      <c r="U415" s="2">
        <v>0.1</v>
      </c>
      <c r="V415" s="2">
        <v>1722</v>
      </c>
      <c r="W415" s="2">
        <v>0.1</v>
      </c>
      <c r="X415" s="11">
        <v>1775</v>
      </c>
      <c r="Y415" s="2" t="s">
        <v>342</v>
      </c>
      <c r="Z415" s="2" t="s">
        <v>335</v>
      </c>
      <c r="AA415" s="2" t="s">
        <v>41</v>
      </c>
      <c r="AB415" s="2" t="s">
        <v>42</v>
      </c>
      <c r="AC415" s="2" t="s">
        <v>43</v>
      </c>
      <c r="AD415" s="2" t="s">
        <v>2144</v>
      </c>
      <c r="AE415" s="4"/>
    </row>
    <row r="416" spans="1:31" hidden="1" x14ac:dyDescent="0.25">
      <c r="A416" s="2">
        <v>2014</v>
      </c>
      <c r="B416" s="2">
        <v>409</v>
      </c>
      <c r="C416" s="2" t="s">
        <v>2098</v>
      </c>
      <c r="D416" s="2" t="s">
        <v>2099</v>
      </c>
      <c r="E416" s="2" t="s">
        <v>2100</v>
      </c>
      <c r="F416" s="2" t="s">
        <v>1610</v>
      </c>
      <c r="G416" s="2" t="s">
        <v>1968</v>
      </c>
      <c r="H416" s="2"/>
      <c r="I416" s="2" t="s">
        <v>393</v>
      </c>
      <c r="J416" s="2" t="s">
        <v>340</v>
      </c>
      <c r="K416" s="2" t="s">
        <v>2140</v>
      </c>
      <c r="L416" s="2" t="s">
        <v>4636</v>
      </c>
      <c r="M416" s="3">
        <v>41657</v>
      </c>
      <c r="N416" s="2" t="s">
        <v>2102</v>
      </c>
      <c r="O416" s="2" t="s">
        <v>1613</v>
      </c>
      <c r="P416" s="2" t="s">
        <v>1999</v>
      </c>
      <c r="Q416" s="2" t="s">
        <v>2141</v>
      </c>
      <c r="R416" s="2" t="s">
        <v>2142</v>
      </c>
      <c r="S416" s="2" t="s">
        <v>2143</v>
      </c>
      <c r="T416" s="2" t="s">
        <v>4642</v>
      </c>
      <c r="U416" s="2">
        <v>0.1</v>
      </c>
      <c r="V416" s="2">
        <v>1722</v>
      </c>
      <c r="W416" s="2">
        <v>0.1</v>
      </c>
      <c r="X416" s="11">
        <v>1775</v>
      </c>
      <c r="Y416" s="2" t="s">
        <v>342</v>
      </c>
      <c r="Z416" s="2" t="s">
        <v>335</v>
      </c>
      <c r="AA416" s="2" t="s">
        <v>41</v>
      </c>
      <c r="AB416" s="2" t="s">
        <v>42</v>
      </c>
      <c r="AC416" s="2" t="s">
        <v>43</v>
      </c>
      <c r="AD416" s="2" t="s">
        <v>2144</v>
      </c>
      <c r="AE416" s="4"/>
    </row>
    <row r="417" spans="1:31" hidden="1" x14ac:dyDescent="0.25">
      <c r="A417" s="2">
        <v>2014</v>
      </c>
      <c r="B417" s="2">
        <v>240</v>
      </c>
      <c r="C417" s="2" t="s">
        <v>2098</v>
      </c>
      <c r="D417" s="2" t="s">
        <v>2099</v>
      </c>
      <c r="E417" s="2" t="s">
        <v>2100</v>
      </c>
      <c r="F417" s="2" t="s">
        <v>1610</v>
      </c>
      <c r="G417" s="2" t="s">
        <v>1968</v>
      </c>
      <c r="H417" s="2"/>
      <c r="I417" s="2" t="s">
        <v>393</v>
      </c>
      <c r="J417" s="2" t="s">
        <v>31</v>
      </c>
      <c r="K417" s="2" t="s">
        <v>2211</v>
      </c>
      <c r="L417" s="2" t="s">
        <v>4636</v>
      </c>
      <c r="M417" s="3">
        <v>41653</v>
      </c>
      <c r="N417" s="2" t="s">
        <v>2102</v>
      </c>
      <c r="O417" s="2" t="s">
        <v>1613</v>
      </c>
      <c r="P417" s="2" t="s">
        <v>1999</v>
      </c>
      <c r="Q417" s="2" t="s">
        <v>2141</v>
      </c>
      <c r="R417" s="2" t="s">
        <v>2212</v>
      </c>
      <c r="S417" s="2" t="s">
        <v>2214</v>
      </c>
      <c r="T417" s="2" t="s">
        <v>4642</v>
      </c>
      <c r="U417" s="2">
        <v>0.1</v>
      </c>
      <c r="V417" s="2">
        <v>1698</v>
      </c>
      <c r="W417" s="2">
        <v>0.1</v>
      </c>
      <c r="X417" s="11">
        <v>1775</v>
      </c>
      <c r="Y417" s="2" t="s">
        <v>342</v>
      </c>
      <c r="Z417" s="2" t="s">
        <v>335</v>
      </c>
      <c r="AA417" s="2" t="s">
        <v>41</v>
      </c>
      <c r="AB417" s="2" t="s">
        <v>42</v>
      </c>
      <c r="AC417" s="2" t="s">
        <v>43</v>
      </c>
      <c r="AD417" s="2" t="s">
        <v>2144</v>
      </c>
      <c r="AE417" s="4"/>
    </row>
    <row r="418" spans="1:31" hidden="1" x14ac:dyDescent="0.25">
      <c r="A418" s="2">
        <v>2014</v>
      </c>
      <c r="B418" s="2">
        <v>272</v>
      </c>
      <c r="C418" s="2" t="s">
        <v>2098</v>
      </c>
      <c r="D418" s="2" t="s">
        <v>2099</v>
      </c>
      <c r="E418" s="2" t="s">
        <v>2100</v>
      </c>
      <c r="F418" s="2" t="s">
        <v>1610</v>
      </c>
      <c r="G418" s="2" t="s">
        <v>1968</v>
      </c>
      <c r="H418" s="2"/>
      <c r="I418" s="2" t="s">
        <v>393</v>
      </c>
      <c r="J418" s="2" t="s">
        <v>31</v>
      </c>
      <c r="K418" s="2" t="s">
        <v>2211</v>
      </c>
      <c r="L418" s="2" t="s">
        <v>4636</v>
      </c>
      <c r="M418" s="3">
        <v>41654</v>
      </c>
      <c r="N418" s="2" t="s">
        <v>2102</v>
      </c>
      <c r="O418" s="2" t="s">
        <v>1613</v>
      </c>
      <c r="P418" s="2" t="s">
        <v>1999</v>
      </c>
      <c r="Q418" s="2" t="s">
        <v>2141</v>
      </c>
      <c r="R418" s="2" t="s">
        <v>2212</v>
      </c>
      <c r="S418" s="2" t="s">
        <v>2214</v>
      </c>
      <c r="T418" s="2" t="s">
        <v>4642</v>
      </c>
      <c r="U418" s="2">
        <v>0.1</v>
      </c>
      <c r="V418" s="2">
        <v>1698</v>
      </c>
      <c r="W418" s="2">
        <v>0.1</v>
      </c>
      <c r="X418" s="11">
        <v>1775</v>
      </c>
      <c r="Y418" s="2" t="s">
        <v>342</v>
      </c>
      <c r="Z418" s="2" t="s">
        <v>335</v>
      </c>
      <c r="AA418" s="2" t="s">
        <v>41</v>
      </c>
      <c r="AB418" s="2" t="s">
        <v>42</v>
      </c>
      <c r="AC418" s="2" t="s">
        <v>43</v>
      </c>
      <c r="AD418" s="2" t="s">
        <v>2144</v>
      </c>
      <c r="AE418" s="4"/>
    </row>
    <row r="419" spans="1:31" hidden="1" x14ac:dyDescent="0.25">
      <c r="A419" s="2">
        <v>2014</v>
      </c>
      <c r="B419" s="2">
        <v>310</v>
      </c>
      <c r="C419" s="2" t="s">
        <v>2098</v>
      </c>
      <c r="D419" s="2" t="s">
        <v>2099</v>
      </c>
      <c r="E419" s="2" t="s">
        <v>2100</v>
      </c>
      <c r="F419" s="2" t="s">
        <v>1610</v>
      </c>
      <c r="G419" s="2" t="s">
        <v>1968</v>
      </c>
      <c r="H419" s="2"/>
      <c r="I419" s="2" t="s">
        <v>393</v>
      </c>
      <c r="J419" s="2" t="s">
        <v>31</v>
      </c>
      <c r="K419" s="2" t="s">
        <v>2211</v>
      </c>
      <c r="L419" s="2" t="s">
        <v>4636</v>
      </c>
      <c r="M419" s="3">
        <v>41655</v>
      </c>
      <c r="N419" s="2" t="s">
        <v>2102</v>
      </c>
      <c r="O419" s="2" t="s">
        <v>1613</v>
      </c>
      <c r="P419" s="2" t="s">
        <v>1999</v>
      </c>
      <c r="Q419" s="2" t="s">
        <v>2141</v>
      </c>
      <c r="R419" s="2" t="s">
        <v>2212</v>
      </c>
      <c r="S419" s="2" t="s">
        <v>2214</v>
      </c>
      <c r="T419" s="2" t="s">
        <v>4642</v>
      </c>
      <c r="U419" s="2">
        <v>0.1</v>
      </c>
      <c r="V419" s="2">
        <v>1698</v>
      </c>
      <c r="W419" s="2">
        <v>0.1</v>
      </c>
      <c r="X419" s="11">
        <v>1775</v>
      </c>
      <c r="Y419" s="2" t="s">
        <v>342</v>
      </c>
      <c r="Z419" s="2" t="s">
        <v>335</v>
      </c>
      <c r="AA419" s="2" t="s">
        <v>41</v>
      </c>
      <c r="AB419" s="2" t="s">
        <v>42</v>
      </c>
      <c r="AC419" s="2" t="s">
        <v>43</v>
      </c>
      <c r="AD419" s="2" t="s">
        <v>2144</v>
      </c>
      <c r="AE419" s="4"/>
    </row>
    <row r="420" spans="1:31" hidden="1" x14ac:dyDescent="0.25">
      <c r="A420" s="2">
        <v>2014</v>
      </c>
      <c r="B420" s="2">
        <v>351</v>
      </c>
      <c r="C420" s="2" t="s">
        <v>2098</v>
      </c>
      <c r="D420" s="2" t="s">
        <v>2099</v>
      </c>
      <c r="E420" s="2" t="s">
        <v>2100</v>
      </c>
      <c r="F420" s="2" t="s">
        <v>1610</v>
      </c>
      <c r="G420" s="2" t="s">
        <v>1968</v>
      </c>
      <c r="H420" s="2"/>
      <c r="I420" s="2" t="s">
        <v>393</v>
      </c>
      <c r="J420" s="2" t="s">
        <v>31</v>
      </c>
      <c r="K420" s="2" t="s">
        <v>2211</v>
      </c>
      <c r="L420" s="2" t="s">
        <v>4636</v>
      </c>
      <c r="M420" s="3">
        <v>41656</v>
      </c>
      <c r="N420" s="2" t="s">
        <v>2102</v>
      </c>
      <c r="O420" s="2" t="s">
        <v>1613</v>
      </c>
      <c r="P420" s="2" t="s">
        <v>1999</v>
      </c>
      <c r="Q420" s="2" t="s">
        <v>2141</v>
      </c>
      <c r="R420" s="2" t="s">
        <v>2212</v>
      </c>
      <c r="S420" s="2" t="s">
        <v>2214</v>
      </c>
      <c r="T420" s="2" t="s">
        <v>4642</v>
      </c>
      <c r="U420" s="2">
        <v>0.1</v>
      </c>
      <c r="V420" s="2">
        <v>1698</v>
      </c>
      <c r="W420" s="2">
        <v>0.1</v>
      </c>
      <c r="X420" s="11">
        <v>1775</v>
      </c>
      <c r="Y420" s="2" t="s">
        <v>342</v>
      </c>
      <c r="Z420" s="2" t="s">
        <v>335</v>
      </c>
      <c r="AA420" s="2" t="s">
        <v>41</v>
      </c>
      <c r="AB420" s="2" t="s">
        <v>42</v>
      </c>
      <c r="AC420" s="2" t="s">
        <v>43</v>
      </c>
      <c r="AD420" s="2" t="s">
        <v>2144</v>
      </c>
      <c r="AE420" s="4"/>
    </row>
    <row r="421" spans="1:31" hidden="1" x14ac:dyDescent="0.25">
      <c r="A421" s="2">
        <v>2014</v>
      </c>
      <c r="B421" s="2">
        <v>390</v>
      </c>
      <c r="C421" s="2" t="s">
        <v>2098</v>
      </c>
      <c r="D421" s="2" t="s">
        <v>2099</v>
      </c>
      <c r="E421" s="2" t="s">
        <v>2100</v>
      </c>
      <c r="F421" s="2" t="s">
        <v>1610</v>
      </c>
      <c r="G421" s="2" t="s">
        <v>1968</v>
      </c>
      <c r="H421" s="2"/>
      <c r="I421" s="2" t="s">
        <v>393</v>
      </c>
      <c r="J421" s="2" t="s">
        <v>31</v>
      </c>
      <c r="K421" s="2" t="s">
        <v>2211</v>
      </c>
      <c r="L421" s="2" t="s">
        <v>4636</v>
      </c>
      <c r="M421" s="3">
        <v>41657</v>
      </c>
      <c r="N421" s="2" t="s">
        <v>2102</v>
      </c>
      <c r="O421" s="2" t="s">
        <v>1613</v>
      </c>
      <c r="P421" s="2" t="s">
        <v>1999</v>
      </c>
      <c r="Q421" s="2" t="s">
        <v>2141</v>
      </c>
      <c r="R421" s="2" t="s">
        <v>2212</v>
      </c>
      <c r="S421" s="2" t="s">
        <v>2214</v>
      </c>
      <c r="T421" s="2" t="s">
        <v>4642</v>
      </c>
      <c r="U421" s="2">
        <v>0.1</v>
      </c>
      <c r="V421" s="2">
        <v>1698</v>
      </c>
      <c r="W421" s="2">
        <v>0.1</v>
      </c>
      <c r="X421" s="11">
        <v>1775</v>
      </c>
      <c r="Y421" s="2" t="s">
        <v>342</v>
      </c>
      <c r="Z421" s="2" t="s">
        <v>335</v>
      </c>
      <c r="AA421" s="2" t="s">
        <v>41</v>
      </c>
      <c r="AB421" s="2" t="s">
        <v>42</v>
      </c>
      <c r="AC421" s="2" t="s">
        <v>43</v>
      </c>
      <c r="AD421" s="2" t="s">
        <v>2144</v>
      </c>
      <c r="AE421" s="4"/>
    </row>
    <row r="422" spans="1:31" hidden="1" x14ac:dyDescent="0.25">
      <c r="A422" s="2">
        <v>2014</v>
      </c>
      <c r="B422" s="2">
        <v>252</v>
      </c>
      <c r="C422" s="2" t="s">
        <v>2098</v>
      </c>
      <c r="D422" s="2" t="s">
        <v>2099</v>
      </c>
      <c r="E422" s="2" t="s">
        <v>2100</v>
      </c>
      <c r="F422" s="2" t="s">
        <v>1610</v>
      </c>
      <c r="G422" s="2" t="s">
        <v>1968</v>
      </c>
      <c r="H422" s="2"/>
      <c r="I422" s="2" t="s">
        <v>393</v>
      </c>
      <c r="J422" s="2" t="s">
        <v>289</v>
      </c>
      <c r="K422" s="2" t="s">
        <v>2110</v>
      </c>
      <c r="L422" s="2" t="s">
        <v>4636</v>
      </c>
      <c r="M422" s="3">
        <v>41653</v>
      </c>
      <c r="N422" s="2" t="s">
        <v>2102</v>
      </c>
      <c r="O422" s="2" t="s">
        <v>1613</v>
      </c>
      <c r="P422" s="2" t="s">
        <v>1999</v>
      </c>
      <c r="Q422" s="2" t="s">
        <v>2141</v>
      </c>
      <c r="R422" s="2" t="s">
        <v>2212</v>
      </c>
      <c r="S422" s="2" t="s">
        <v>2225</v>
      </c>
      <c r="T422" s="2" t="s">
        <v>4642</v>
      </c>
      <c r="U422" s="2">
        <v>0.1</v>
      </c>
      <c r="V422" s="2">
        <v>1698</v>
      </c>
      <c r="W422" s="2">
        <v>0.1</v>
      </c>
      <c r="X422" s="11">
        <v>1775</v>
      </c>
      <c r="Y422" s="2" t="s">
        <v>342</v>
      </c>
      <c r="Z422" s="2" t="s">
        <v>335</v>
      </c>
      <c r="AA422" s="2" t="s">
        <v>41</v>
      </c>
      <c r="AB422" s="2" t="s">
        <v>42</v>
      </c>
      <c r="AC422" s="2" t="s">
        <v>43</v>
      </c>
      <c r="AD422" s="2" t="s">
        <v>2144</v>
      </c>
      <c r="AE422" s="4"/>
    </row>
    <row r="423" spans="1:31" hidden="1" x14ac:dyDescent="0.25">
      <c r="A423" s="2">
        <v>2014</v>
      </c>
      <c r="B423" s="2">
        <v>283</v>
      </c>
      <c r="C423" s="2" t="s">
        <v>2098</v>
      </c>
      <c r="D423" s="2" t="s">
        <v>2099</v>
      </c>
      <c r="E423" s="2" t="s">
        <v>2100</v>
      </c>
      <c r="F423" s="2" t="s">
        <v>1610</v>
      </c>
      <c r="G423" s="2" t="s">
        <v>1968</v>
      </c>
      <c r="H423" s="2"/>
      <c r="I423" s="2" t="s">
        <v>393</v>
      </c>
      <c r="J423" s="2" t="s">
        <v>289</v>
      </c>
      <c r="K423" s="2" t="s">
        <v>2110</v>
      </c>
      <c r="L423" s="2" t="s">
        <v>4636</v>
      </c>
      <c r="M423" s="3">
        <v>41654</v>
      </c>
      <c r="N423" s="2" t="s">
        <v>2102</v>
      </c>
      <c r="O423" s="2" t="s">
        <v>1613</v>
      </c>
      <c r="P423" s="2" t="s">
        <v>1999</v>
      </c>
      <c r="Q423" s="2" t="s">
        <v>2141</v>
      </c>
      <c r="R423" s="2" t="s">
        <v>2212</v>
      </c>
      <c r="S423" s="2" t="s">
        <v>2225</v>
      </c>
      <c r="T423" s="2" t="s">
        <v>4642</v>
      </c>
      <c r="U423" s="2">
        <v>0.1</v>
      </c>
      <c r="V423" s="2">
        <v>1698</v>
      </c>
      <c r="W423" s="2">
        <v>0.1</v>
      </c>
      <c r="X423" s="11">
        <v>1775</v>
      </c>
      <c r="Y423" s="2" t="s">
        <v>342</v>
      </c>
      <c r="Z423" s="2" t="s">
        <v>335</v>
      </c>
      <c r="AA423" s="2" t="s">
        <v>41</v>
      </c>
      <c r="AB423" s="2" t="s">
        <v>42</v>
      </c>
      <c r="AC423" s="2" t="s">
        <v>43</v>
      </c>
      <c r="AD423" s="2" t="s">
        <v>2144</v>
      </c>
      <c r="AE423" s="4"/>
    </row>
    <row r="424" spans="1:31" hidden="1" x14ac:dyDescent="0.25">
      <c r="A424" s="2">
        <v>2014</v>
      </c>
      <c r="B424" s="2">
        <v>322</v>
      </c>
      <c r="C424" s="2" t="s">
        <v>2098</v>
      </c>
      <c r="D424" s="2" t="s">
        <v>2099</v>
      </c>
      <c r="E424" s="2" t="s">
        <v>2100</v>
      </c>
      <c r="F424" s="2" t="s">
        <v>1610</v>
      </c>
      <c r="G424" s="2" t="s">
        <v>1968</v>
      </c>
      <c r="H424" s="2"/>
      <c r="I424" s="2" t="s">
        <v>393</v>
      </c>
      <c r="J424" s="2" t="s">
        <v>289</v>
      </c>
      <c r="K424" s="2" t="s">
        <v>2110</v>
      </c>
      <c r="L424" s="2" t="s">
        <v>4636</v>
      </c>
      <c r="M424" s="3">
        <v>41655</v>
      </c>
      <c r="N424" s="2" t="s">
        <v>2102</v>
      </c>
      <c r="O424" s="2" t="s">
        <v>1613</v>
      </c>
      <c r="P424" s="2" t="s">
        <v>1999</v>
      </c>
      <c r="Q424" s="2" t="s">
        <v>2141</v>
      </c>
      <c r="R424" s="2" t="s">
        <v>2212</v>
      </c>
      <c r="S424" s="2" t="s">
        <v>2225</v>
      </c>
      <c r="T424" s="2" t="s">
        <v>4642</v>
      </c>
      <c r="U424" s="2">
        <v>0.1</v>
      </c>
      <c r="V424" s="2">
        <v>1698</v>
      </c>
      <c r="W424" s="2">
        <v>0.1</v>
      </c>
      <c r="X424" s="11">
        <v>1775</v>
      </c>
      <c r="Y424" s="2" t="s">
        <v>342</v>
      </c>
      <c r="Z424" s="2" t="s">
        <v>335</v>
      </c>
      <c r="AA424" s="2" t="s">
        <v>41</v>
      </c>
      <c r="AB424" s="2" t="s">
        <v>42</v>
      </c>
      <c r="AC424" s="2" t="s">
        <v>43</v>
      </c>
      <c r="AD424" s="2" t="s">
        <v>2144</v>
      </c>
      <c r="AE424" s="4"/>
    </row>
    <row r="425" spans="1:31" hidden="1" x14ac:dyDescent="0.25">
      <c r="A425" s="2">
        <v>2014</v>
      </c>
      <c r="B425" s="2">
        <v>362</v>
      </c>
      <c r="C425" s="2" t="s">
        <v>2098</v>
      </c>
      <c r="D425" s="2" t="s">
        <v>2099</v>
      </c>
      <c r="E425" s="2" t="s">
        <v>2100</v>
      </c>
      <c r="F425" s="2" t="s">
        <v>1610</v>
      </c>
      <c r="G425" s="2" t="s">
        <v>1968</v>
      </c>
      <c r="H425" s="2"/>
      <c r="I425" s="2" t="s">
        <v>393</v>
      </c>
      <c r="J425" s="2" t="s">
        <v>289</v>
      </c>
      <c r="K425" s="2" t="s">
        <v>2110</v>
      </c>
      <c r="L425" s="2" t="s">
        <v>4636</v>
      </c>
      <c r="M425" s="3">
        <v>41656</v>
      </c>
      <c r="N425" s="2" t="s">
        <v>2102</v>
      </c>
      <c r="O425" s="2" t="s">
        <v>1613</v>
      </c>
      <c r="P425" s="2" t="s">
        <v>1999</v>
      </c>
      <c r="Q425" s="2" t="s">
        <v>2141</v>
      </c>
      <c r="R425" s="2" t="s">
        <v>2212</v>
      </c>
      <c r="S425" s="2" t="s">
        <v>2225</v>
      </c>
      <c r="T425" s="2" t="s">
        <v>4642</v>
      </c>
      <c r="U425" s="2">
        <v>0.1</v>
      </c>
      <c r="V425" s="2">
        <v>1698</v>
      </c>
      <c r="W425" s="2">
        <v>0.1</v>
      </c>
      <c r="X425" s="11">
        <v>1775</v>
      </c>
      <c r="Y425" s="2" t="s">
        <v>342</v>
      </c>
      <c r="Z425" s="2" t="s">
        <v>335</v>
      </c>
      <c r="AA425" s="2" t="s">
        <v>41</v>
      </c>
      <c r="AB425" s="2" t="s">
        <v>42</v>
      </c>
      <c r="AC425" s="2" t="s">
        <v>43</v>
      </c>
      <c r="AD425" s="2" t="s">
        <v>2144</v>
      </c>
      <c r="AE425" s="4"/>
    </row>
    <row r="426" spans="1:31" hidden="1" x14ac:dyDescent="0.25">
      <c r="A426" s="2">
        <v>2014</v>
      </c>
      <c r="B426" s="2">
        <v>400</v>
      </c>
      <c r="C426" s="2" t="s">
        <v>2098</v>
      </c>
      <c r="D426" s="2" t="s">
        <v>2099</v>
      </c>
      <c r="E426" s="2" t="s">
        <v>2100</v>
      </c>
      <c r="F426" s="2" t="s">
        <v>1610</v>
      </c>
      <c r="G426" s="2" t="s">
        <v>1968</v>
      </c>
      <c r="H426" s="2"/>
      <c r="I426" s="2" t="s">
        <v>393</v>
      </c>
      <c r="J426" s="2" t="s">
        <v>289</v>
      </c>
      <c r="K426" s="2" t="s">
        <v>2110</v>
      </c>
      <c r="L426" s="2" t="s">
        <v>4636</v>
      </c>
      <c r="M426" s="3">
        <v>41657</v>
      </c>
      <c r="N426" s="2" t="s">
        <v>2102</v>
      </c>
      <c r="O426" s="2" t="s">
        <v>1613</v>
      </c>
      <c r="P426" s="2" t="s">
        <v>1999</v>
      </c>
      <c r="Q426" s="2" t="s">
        <v>2141</v>
      </c>
      <c r="R426" s="2" t="s">
        <v>2212</v>
      </c>
      <c r="S426" s="2" t="s">
        <v>2225</v>
      </c>
      <c r="T426" s="2" t="s">
        <v>4642</v>
      </c>
      <c r="U426" s="2">
        <v>0.1</v>
      </c>
      <c r="V426" s="2">
        <v>1698</v>
      </c>
      <c r="W426" s="2">
        <v>0.1</v>
      </c>
      <c r="X426" s="11">
        <v>1775</v>
      </c>
      <c r="Y426" s="2" t="s">
        <v>342</v>
      </c>
      <c r="Z426" s="2" t="s">
        <v>335</v>
      </c>
      <c r="AA426" s="2" t="s">
        <v>41</v>
      </c>
      <c r="AB426" s="2" t="s">
        <v>42</v>
      </c>
      <c r="AC426" s="2" t="s">
        <v>43</v>
      </c>
      <c r="AD426" s="2" t="s">
        <v>2144</v>
      </c>
      <c r="AE426" s="4"/>
    </row>
    <row r="427" spans="1:31" hidden="1" x14ac:dyDescent="0.25">
      <c r="A427" s="2">
        <v>2014</v>
      </c>
      <c r="B427" s="2">
        <v>253</v>
      </c>
      <c r="C427" s="2" t="s">
        <v>2098</v>
      </c>
      <c r="D427" s="2" t="s">
        <v>2099</v>
      </c>
      <c r="E427" s="2" t="s">
        <v>2100</v>
      </c>
      <c r="F427" s="2" t="s">
        <v>1610</v>
      </c>
      <c r="G427" s="2" t="s">
        <v>1968</v>
      </c>
      <c r="H427" s="2"/>
      <c r="I427" s="2" t="s">
        <v>393</v>
      </c>
      <c r="J427" s="2" t="s">
        <v>291</v>
      </c>
      <c r="K427" s="2" t="s">
        <v>2207</v>
      </c>
      <c r="L427" s="2" t="s">
        <v>4636</v>
      </c>
      <c r="M427" s="3">
        <v>41653</v>
      </c>
      <c r="N427" s="2" t="s">
        <v>2102</v>
      </c>
      <c r="O427" s="2" t="s">
        <v>1613</v>
      </c>
      <c r="P427" s="2" t="s">
        <v>1999</v>
      </c>
      <c r="Q427" s="2" t="s">
        <v>2141</v>
      </c>
      <c r="R427" s="2" t="s">
        <v>2226</v>
      </c>
      <c r="S427" s="2" t="s">
        <v>2227</v>
      </c>
      <c r="T427" s="2" t="s">
        <v>4642</v>
      </c>
      <c r="U427" s="2">
        <v>0.1</v>
      </c>
      <c r="V427" s="2">
        <v>1716</v>
      </c>
      <c r="W427" s="2">
        <v>0.1</v>
      </c>
      <c r="X427" s="11">
        <v>1775</v>
      </c>
      <c r="Y427" s="2" t="s">
        <v>342</v>
      </c>
      <c r="Z427" s="2" t="s">
        <v>335</v>
      </c>
      <c r="AA427" s="2" t="s">
        <v>41</v>
      </c>
      <c r="AB427" s="2" t="s">
        <v>42</v>
      </c>
      <c r="AC427" s="2" t="s">
        <v>43</v>
      </c>
      <c r="AD427" s="2" t="s">
        <v>2144</v>
      </c>
      <c r="AE427" s="4"/>
    </row>
    <row r="428" spans="1:31" hidden="1" x14ac:dyDescent="0.25">
      <c r="A428" s="2">
        <v>2014</v>
      </c>
      <c r="B428" s="2">
        <v>286</v>
      </c>
      <c r="C428" s="2" t="s">
        <v>2098</v>
      </c>
      <c r="D428" s="2" t="s">
        <v>2099</v>
      </c>
      <c r="E428" s="2" t="s">
        <v>2100</v>
      </c>
      <c r="F428" s="2" t="s">
        <v>1610</v>
      </c>
      <c r="G428" s="2" t="s">
        <v>1968</v>
      </c>
      <c r="H428" s="2"/>
      <c r="I428" s="2" t="s">
        <v>393</v>
      </c>
      <c r="J428" s="2" t="s">
        <v>291</v>
      </c>
      <c r="K428" s="2" t="s">
        <v>2207</v>
      </c>
      <c r="L428" s="2" t="s">
        <v>4636</v>
      </c>
      <c r="M428" s="3">
        <v>41654</v>
      </c>
      <c r="N428" s="2" t="s">
        <v>2102</v>
      </c>
      <c r="O428" s="2" t="s">
        <v>1613</v>
      </c>
      <c r="P428" s="2" t="s">
        <v>1999</v>
      </c>
      <c r="Q428" s="2" t="s">
        <v>2141</v>
      </c>
      <c r="R428" s="2" t="s">
        <v>2226</v>
      </c>
      <c r="S428" s="2" t="s">
        <v>2227</v>
      </c>
      <c r="T428" s="2" t="s">
        <v>4642</v>
      </c>
      <c r="U428" s="2">
        <v>0.1</v>
      </c>
      <c r="V428" s="2">
        <v>1716</v>
      </c>
      <c r="W428" s="2">
        <v>0.1</v>
      </c>
      <c r="X428" s="11">
        <v>1775</v>
      </c>
      <c r="Y428" s="2" t="s">
        <v>342</v>
      </c>
      <c r="Z428" s="2" t="s">
        <v>335</v>
      </c>
      <c r="AA428" s="2" t="s">
        <v>41</v>
      </c>
      <c r="AB428" s="2" t="s">
        <v>42</v>
      </c>
      <c r="AC428" s="2" t="s">
        <v>43</v>
      </c>
      <c r="AD428" s="2" t="s">
        <v>2144</v>
      </c>
      <c r="AE428" s="4"/>
    </row>
    <row r="429" spans="1:31" hidden="1" x14ac:dyDescent="0.25">
      <c r="A429" s="2">
        <v>2014</v>
      </c>
      <c r="B429" s="2">
        <v>326</v>
      </c>
      <c r="C429" s="2" t="s">
        <v>2098</v>
      </c>
      <c r="D429" s="2" t="s">
        <v>2099</v>
      </c>
      <c r="E429" s="2" t="s">
        <v>2100</v>
      </c>
      <c r="F429" s="2" t="s">
        <v>1610</v>
      </c>
      <c r="G429" s="2" t="s">
        <v>1968</v>
      </c>
      <c r="H429" s="2"/>
      <c r="I429" s="2" t="s">
        <v>393</v>
      </c>
      <c r="J429" s="2" t="s">
        <v>291</v>
      </c>
      <c r="K429" s="2" t="s">
        <v>2207</v>
      </c>
      <c r="L429" s="2" t="s">
        <v>4636</v>
      </c>
      <c r="M429" s="3">
        <v>41655</v>
      </c>
      <c r="N429" s="2" t="s">
        <v>2102</v>
      </c>
      <c r="O429" s="2" t="s">
        <v>1613</v>
      </c>
      <c r="P429" s="2" t="s">
        <v>1999</v>
      </c>
      <c r="Q429" s="2" t="s">
        <v>2141</v>
      </c>
      <c r="R429" s="2" t="s">
        <v>2226</v>
      </c>
      <c r="S429" s="2" t="s">
        <v>2227</v>
      </c>
      <c r="T429" s="2" t="s">
        <v>4642</v>
      </c>
      <c r="U429" s="2">
        <v>0.1</v>
      </c>
      <c r="V429" s="2">
        <v>1716</v>
      </c>
      <c r="W429" s="2">
        <v>0.1</v>
      </c>
      <c r="X429" s="11">
        <v>1775</v>
      </c>
      <c r="Y429" s="2" t="s">
        <v>342</v>
      </c>
      <c r="Z429" s="2" t="s">
        <v>335</v>
      </c>
      <c r="AA429" s="2" t="s">
        <v>41</v>
      </c>
      <c r="AB429" s="2" t="s">
        <v>42</v>
      </c>
      <c r="AC429" s="2" t="s">
        <v>43</v>
      </c>
      <c r="AD429" s="2" t="s">
        <v>2144</v>
      </c>
      <c r="AE429" s="4"/>
    </row>
    <row r="430" spans="1:31" hidden="1" x14ac:dyDescent="0.25">
      <c r="A430" s="2">
        <v>2014</v>
      </c>
      <c r="B430" s="2">
        <v>365</v>
      </c>
      <c r="C430" s="2" t="s">
        <v>2098</v>
      </c>
      <c r="D430" s="2" t="s">
        <v>2099</v>
      </c>
      <c r="E430" s="2" t="s">
        <v>2100</v>
      </c>
      <c r="F430" s="2" t="s">
        <v>1610</v>
      </c>
      <c r="G430" s="2" t="s">
        <v>1968</v>
      </c>
      <c r="H430" s="2"/>
      <c r="I430" s="2" t="s">
        <v>393</v>
      </c>
      <c r="J430" s="2" t="s">
        <v>291</v>
      </c>
      <c r="K430" s="2" t="s">
        <v>2207</v>
      </c>
      <c r="L430" s="2" t="s">
        <v>4636</v>
      </c>
      <c r="M430" s="3">
        <v>41656</v>
      </c>
      <c r="N430" s="2" t="s">
        <v>2102</v>
      </c>
      <c r="O430" s="2" t="s">
        <v>1613</v>
      </c>
      <c r="P430" s="2" t="s">
        <v>1999</v>
      </c>
      <c r="Q430" s="2" t="s">
        <v>2141</v>
      </c>
      <c r="R430" s="2" t="s">
        <v>2226</v>
      </c>
      <c r="S430" s="2" t="s">
        <v>2227</v>
      </c>
      <c r="T430" s="2" t="s">
        <v>4642</v>
      </c>
      <c r="U430" s="2">
        <v>0.1</v>
      </c>
      <c r="V430" s="2">
        <v>1716</v>
      </c>
      <c r="W430" s="2">
        <v>0.1</v>
      </c>
      <c r="X430" s="11">
        <v>1775</v>
      </c>
      <c r="Y430" s="2" t="s">
        <v>342</v>
      </c>
      <c r="Z430" s="2" t="s">
        <v>335</v>
      </c>
      <c r="AA430" s="2" t="s">
        <v>41</v>
      </c>
      <c r="AB430" s="2" t="s">
        <v>42</v>
      </c>
      <c r="AC430" s="2" t="s">
        <v>43</v>
      </c>
      <c r="AD430" s="2" t="s">
        <v>2144</v>
      </c>
      <c r="AE430" s="4"/>
    </row>
    <row r="431" spans="1:31" hidden="1" x14ac:dyDescent="0.25">
      <c r="A431" s="2">
        <v>2014</v>
      </c>
      <c r="B431" s="2">
        <v>404</v>
      </c>
      <c r="C431" s="2" t="s">
        <v>2098</v>
      </c>
      <c r="D431" s="2" t="s">
        <v>2099</v>
      </c>
      <c r="E431" s="2" t="s">
        <v>2100</v>
      </c>
      <c r="F431" s="2" t="s">
        <v>1610</v>
      </c>
      <c r="G431" s="2" t="s">
        <v>1968</v>
      </c>
      <c r="H431" s="2"/>
      <c r="I431" s="2" t="s">
        <v>393</v>
      </c>
      <c r="J431" s="2" t="s">
        <v>291</v>
      </c>
      <c r="K431" s="2" t="s">
        <v>2207</v>
      </c>
      <c r="L431" s="2" t="s">
        <v>4636</v>
      </c>
      <c r="M431" s="3">
        <v>41657</v>
      </c>
      <c r="N431" s="2" t="s">
        <v>2102</v>
      </c>
      <c r="O431" s="2" t="s">
        <v>1613</v>
      </c>
      <c r="P431" s="2" t="s">
        <v>1999</v>
      </c>
      <c r="Q431" s="2" t="s">
        <v>2141</v>
      </c>
      <c r="R431" s="2" t="s">
        <v>2226</v>
      </c>
      <c r="S431" s="2" t="s">
        <v>2227</v>
      </c>
      <c r="T431" s="2" t="s">
        <v>4642</v>
      </c>
      <c r="U431" s="2">
        <v>0.1</v>
      </c>
      <c r="V431" s="2">
        <v>1716</v>
      </c>
      <c r="W431" s="2">
        <v>0.1</v>
      </c>
      <c r="X431" s="11">
        <v>1775</v>
      </c>
      <c r="Y431" s="2" t="s">
        <v>342</v>
      </c>
      <c r="Z431" s="2" t="s">
        <v>335</v>
      </c>
      <c r="AA431" s="2" t="s">
        <v>41</v>
      </c>
      <c r="AB431" s="2" t="s">
        <v>42</v>
      </c>
      <c r="AC431" s="2" t="s">
        <v>43</v>
      </c>
      <c r="AD431" s="2" t="s">
        <v>2144</v>
      </c>
      <c r="AE431" s="4"/>
    </row>
    <row r="432" spans="1:31" x14ac:dyDescent="0.25">
      <c r="A432" s="2">
        <v>2008</v>
      </c>
      <c r="B432" s="2">
        <v>398</v>
      </c>
      <c r="C432" s="2" t="s">
        <v>136</v>
      </c>
      <c r="D432" s="2" t="s">
        <v>137</v>
      </c>
      <c r="E432" s="2" t="s">
        <v>138</v>
      </c>
      <c r="F432" s="2" t="s">
        <v>139</v>
      </c>
      <c r="G432" s="2" t="s">
        <v>140</v>
      </c>
      <c r="H432" s="2"/>
      <c r="I432" s="2" t="s">
        <v>141</v>
      </c>
      <c r="J432" s="2" t="s">
        <v>69</v>
      </c>
      <c r="K432" s="2" t="s">
        <v>142</v>
      </c>
      <c r="L432" s="2" t="s">
        <v>4637</v>
      </c>
      <c r="M432" s="3">
        <v>39757</v>
      </c>
      <c r="N432" s="2" t="s">
        <v>71</v>
      </c>
      <c r="O432" s="2" t="s">
        <v>62</v>
      </c>
      <c r="P432" s="2" t="s">
        <v>162</v>
      </c>
      <c r="Q432" s="2" t="s">
        <v>998</v>
      </c>
      <c r="R432" s="2" t="s">
        <v>999</v>
      </c>
      <c r="S432" s="2" t="s">
        <v>460</v>
      </c>
      <c r="T432" s="2" t="s">
        <v>4641</v>
      </c>
      <c r="U432" s="2">
        <v>0.92</v>
      </c>
      <c r="V432" s="2">
        <v>4066</v>
      </c>
      <c r="W432" s="2">
        <f>U432*454/V432</f>
        <v>0.10272503689129366</v>
      </c>
      <c r="X432" s="2">
        <v>4200</v>
      </c>
      <c r="Y432" s="2" t="s">
        <v>342</v>
      </c>
      <c r="Z432" s="2" t="s">
        <v>343</v>
      </c>
      <c r="AA432" s="2" t="s">
        <v>41</v>
      </c>
      <c r="AB432" s="2" t="s">
        <v>42</v>
      </c>
      <c r="AC432" s="2" t="s">
        <v>43</v>
      </c>
      <c r="AD432" s="2"/>
      <c r="AE432" s="4"/>
    </row>
    <row r="433" spans="1:31" hidden="1" x14ac:dyDescent="0.25">
      <c r="A433" s="2">
        <v>2015</v>
      </c>
      <c r="B433" s="2">
        <v>744</v>
      </c>
      <c r="C433" s="2" t="s">
        <v>3434</v>
      </c>
      <c r="D433" s="2" t="s">
        <v>3435</v>
      </c>
      <c r="E433" s="2" t="s">
        <v>3436</v>
      </c>
      <c r="F433" s="2" t="s">
        <v>3437</v>
      </c>
      <c r="G433" s="2" t="s">
        <v>687</v>
      </c>
      <c r="H433" s="2"/>
      <c r="I433" s="2" t="s">
        <v>489</v>
      </c>
      <c r="J433" s="2" t="s">
        <v>31</v>
      </c>
      <c r="K433" s="2" t="s">
        <v>2667</v>
      </c>
      <c r="L433" s="2" t="s">
        <v>4636</v>
      </c>
      <c r="M433" s="3">
        <v>42182</v>
      </c>
      <c r="N433" s="2" t="s">
        <v>2689</v>
      </c>
      <c r="O433" s="2" t="s">
        <v>2153</v>
      </c>
      <c r="P433" s="2" t="s">
        <v>3438</v>
      </c>
      <c r="Q433" s="2" t="s">
        <v>1894</v>
      </c>
      <c r="R433" s="2" t="s">
        <v>3602</v>
      </c>
      <c r="S433" s="2" t="s">
        <v>3630</v>
      </c>
      <c r="T433" s="2" t="s">
        <v>4642</v>
      </c>
      <c r="U433" s="2">
        <v>0.105</v>
      </c>
      <c r="V433" s="2">
        <v>85</v>
      </c>
      <c r="W433" s="2">
        <v>0.105</v>
      </c>
      <c r="X433" s="2"/>
      <c r="Y433" s="2" t="s">
        <v>2180</v>
      </c>
      <c r="Z433" s="2" t="s">
        <v>335</v>
      </c>
      <c r="AA433" s="2" t="s">
        <v>3332</v>
      </c>
      <c r="AB433" s="2" t="s">
        <v>42</v>
      </c>
      <c r="AC433" s="2" t="s">
        <v>338</v>
      </c>
      <c r="AD433" s="2" t="s">
        <v>3604</v>
      </c>
      <c r="AE433" s="4"/>
    </row>
    <row r="434" spans="1:31" hidden="1" x14ac:dyDescent="0.25">
      <c r="A434" s="2">
        <v>2016</v>
      </c>
      <c r="B434" s="2">
        <v>1541</v>
      </c>
      <c r="C434" s="2" t="s">
        <v>4005</v>
      </c>
      <c r="D434" s="2" t="s">
        <v>4006</v>
      </c>
      <c r="E434" s="2" t="s">
        <v>4007</v>
      </c>
      <c r="F434" s="2" t="s">
        <v>3896</v>
      </c>
      <c r="G434" s="2" t="s">
        <v>3897</v>
      </c>
      <c r="H434" s="2"/>
      <c r="I434" s="2" t="s">
        <v>153</v>
      </c>
      <c r="J434" s="2" t="s">
        <v>206</v>
      </c>
      <c r="K434" s="2" t="s">
        <v>4008</v>
      </c>
      <c r="L434" s="2" t="s">
        <v>4636</v>
      </c>
      <c r="M434" s="3">
        <v>42382</v>
      </c>
      <c r="N434" s="2" t="s">
        <v>4009</v>
      </c>
      <c r="O434" s="2" t="s">
        <v>3787</v>
      </c>
      <c r="P434" s="2" t="s">
        <v>3418</v>
      </c>
      <c r="Q434" s="2" t="s">
        <v>517</v>
      </c>
      <c r="R434" s="2" t="s">
        <v>4010</v>
      </c>
      <c r="S434" s="2" t="s">
        <v>786</v>
      </c>
      <c r="T434" s="2" t="s">
        <v>4641</v>
      </c>
      <c r="U434" s="2">
        <v>0.36</v>
      </c>
      <c r="V434" s="2">
        <v>1497</v>
      </c>
      <c r="W434" s="2">
        <f>U434*454/V434</f>
        <v>0.10917835671342685</v>
      </c>
      <c r="X434" s="2"/>
      <c r="Y434" s="2" t="s">
        <v>861</v>
      </c>
      <c r="Z434" s="2" t="s">
        <v>335</v>
      </c>
      <c r="AA434" s="2" t="s">
        <v>3332</v>
      </c>
      <c r="AB434" s="2" t="s">
        <v>43</v>
      </c>
      <c r="AC434" s="2" t="s">
        <v>42</v>
      </c>
      <c r="AD434" s="2"/>
      <c r="AE434" s="4"/>
    </row>
    <row r="435" spans="1:31" hidden="1" x14ac:dyDescent="0.25">
      <c r="A435" s="2">
        <v>2016</v>
      </c>
      <c r="B435" s="2">
        <v>515</v>
      </c>
      <c r="C435" s="2" t="s">
        <v>1564</v>
      </c>
      <c r="D435" s="2" t="s">
        <v>1565</v>
      </c>
      <c r="E435" s="2" t="s">
        <v>1566</v>
      </c>
      <c r="F435" s="2" t="s">
        <v>1567</v>
      </c>
      <c r="G435" s="2" t="s">
        <v>1568</v>
      </c>
      <c r="H435" s="2"/>
      <c r="I435" s="2" t="s">
        <v>393</v>
      </c>
      <c r="J435" s="2" t="s">
        <v>394</v>
      </c>
      <c r="K435" s="2" t="s">
        <v>1569</v>
      </c>
      <c r="L435" s="2" t="s">
        <v>4636</v>
      </c>
      <c r="M435" s="3">
        <v>42621</v>
      </c>
      <c r="N435" s="2" t="s">
        <v>1570</v>
      </c>
      <c r="O435" s="2" t="s">
        <v>2091</v>
      </c>
      <c r="P435" s="2" t="s">
        <v>1571</v>
      </c>
      <c r="Q435" s="2" t="s">
        <v>1572</v>
      </c>
      <c r="R435" s="2" t="s">
        <v>3814</v>
      </c>
      <c r="S435" s="2" t="s">
        <v>3940</v>
      </c>
      <c r="T435" s="2" t="s">
        <v>4642</v>
      </c>
      <c r="U435" s="2">
        <v>0.11</v>
      </c>
      <c r="V435" s="2"/>
      <c r="W435" s="2">
        <v>0.11</v>
      </c>
      <c r="X435" s="2"/>
      <c r="Y435" s="2" t="s">
        <v>342</v>
      </c>
      <c r="Z435" s="2" t="s">
        <v>335</v>
      </c>
      <c r="AA435" s="2" t="s">
        <v>3332</v>
      </c>
      <c r="AB435" s="2" t="s">
        <v>43</v>
      </c>
      <c r="AC435" s="2" t="s">
        <v>42</v>
      </c>
      <c r="AD435" s="2"/>
      <c r="AE435" s="4"/>
    </row>
    <row r="436" spans="1:31" hidden="1" x14ac:dyDescent="0.25">
      <c r="A436" s="2">
        <v>2016</v>
      </c>
      <c r="B436" s="2">
        <v>1195</v>
      </c>
      <c r="C436" s="2" t="s">
        <v>3344</v>
      </c>
      <c r="D436" s="2" t="s">
        <v>3345</v>
      </c>
      <c r="E436" s="2" t="s">
        <v>3346</v>
      </c>
      <c r="F436" s="2" t="s">
        <v>1888</v>
      </c>
      <c r="G436" s="2" t="s">
        <v>1889</v>
      </c>
      <c r="H436" s="2"/>
      <c r="I436" s="2" t="s">
        <v>484</v>
      </c>
      <c r="J436" s="2" t="s">
        <v>203</v>
      </c>
      <c r="K436" s="2" t="s">
        <v>3347</v>
      </c>
      <c r="L436" s="2" t="s">
        <v>4636</v>
      </c>
      <c r="M436" s="3">
        <v>42473</v>
      </c>
      <c r="N436" s="2" t="s">
        <v>4175</v>
      </c>
      <c r="O436" s="2" t="s">
        <v>1688</v>
      </c>
      <c r="P436" s="2" t="s">
        <v>3348</v>
      </c>
      <c r="Q436" s="2" t="s">
        <v>2523</v>
      </c>
      <c r="R436" s="2" t="s">
        <v>3806</v>
      </c>
      <c r="S436" s="2" t="s">
        <v>2451</v>
      </c>
      <c r="T436" s="2" t="s">
        <v>4642</v>
      </c>
      <c r="U436" s="2">
        <v>0.11</v>
      </c>
      <c r="V436" s="2">
        <v>3345</v>
      </c>
      <c r="W436" s="2">
        <v>0.11</v>
      </c>
      <c r="X436" s="2"/>
      <c r="Y436" s="2" t="s">
        <v>342</v>
      </c>
      <c r="Z436" s="2" t="s">
        <v>335</v>
      </c>
      <c r="AA436" s="2" t="s">
        <v>3332</v>
      </c>
      <c r="AB436" s="2" t="s">
        <v>43</v>
      </c>
      <c r="AC436" s="2" t="s">
        <v>42</v>
      </c>
      <c r="AD436" s="2"/>
      <c r="AE436" s="4"/>
    </row>
    <row r="437" spans="1:31" x14ac:dyDescent="0.25">
      <c r="A437" s="2">
        <v>2016</v>
      </c>
      <c r="B437" s="2">
        <v>1307</v>
      </c>
      <c r="C437" s="2" t="s">
        <v>2366</v>
      </c>
      <c r="D437" s="2" t="s">
        <v>2367</v>
      </c>
      <c r="E437" s="2" t="s">
        <v>2368</v>
      </c>
      <c r="F437" s="2" t="s">
        <v>2324</v>
      </c>
      <c r="G437" s="2" t="s">
        <v>687</v>
      </c>
      <c r="H437" s="2"/>
      <c r="I437" s="2" t="s">
        <v>488</v>
      </c>
      <c r="J437" s="2" t="s">
        <v>31</v>
      </c>
      <c r="K437" s="2" t="s">
        <v>2497</v>
      </c>
      <c r="L437" s="2" t="s">
        <v>4635</v>
      </c>
      <c r="M437" s="3">
        <v>42488</v>
      </c>
      <c r="N437" s="2" t="s">
        <v>4016</v>
      </c>
      <c r="O437" s="2" t="s">
        <v>1688</v>
      </c>
      <c r="P437" s="2" t="s">
        <v>3452</v>
      </c>
      <c r="Q437" s="2" t="s">
        <v>2562</v>
      </c>
      <c r="R437" s="2" t="s">
        <v>4110</v>
      </c>
      <c r="S437" s="2" t="s">
        <v>2451</v>
      </c>
      <c r="T437" s="2" t="s">
        <v>4642</v>
      </c>
      <c r="U437" s="2">
        <v>0.11</v>
      </c>
      <c r="V437" s="2">
        <v>1611</v>
      </c>
      <c r="W437" s="2">
        <v>0.11</v>
      </c>
      <c r="X437" s="2">
        <v>1480</v>
      </c>
      <c r="Y437" s="2" t="s">
        <v>342</v>
      </c>
      <c r="Z437" s="2" t="s">
        <v>335</v>
      </c>
      <c r="AA437" s="2" t="s">
        <v>3332</v>
      </c>
      <c r="AB437" s="2" t="s">
        <v>43</v>
      </c>
      <c r="AC437" s="2" t="s">
        <v>42</v>
      </c>
      <c r="AD437" s="2"/>
      <c r="AE437" s="4"/>
    </row>
    <row r="438" spans="1:31" hidden="1" x14ac:dyDescent="0.25">
      <c r="A438" s="2">
        <v>2014</v>
      </c>
      <c r="B438" s="2">
        <v>630</v>
      </c>
      <c r="C438" s="2" t="s">
        <v>1564</v>
      </c>
      <c r="D438" s="2" t="s">
        <v>1565</v>
      </c>
      <c r="E438" s="2" t="s">
        <v>1566</v>
      </c>
      <c r="F438" s="2" t="s">
        <v>1567</v>
      </c>
      <c r="G438" s="2" t="s">
        <v>1568</v>
      </c>
      <c r="H438" s="2"/>
      <c r="I438" s="2" t="s">
        <v>393</v>
      </c>
      <c r="J438" s="2" t="s">
        <v>394</v>
      </c>
      <c r="K438" s="2" t="s">
        <v>1569</v>
      </c>
      <c r="L438" s="2" t="s">
        <v>4636</v>
      </c>
      <c r="M438" s="3">
        <v>41898</v>
      </c>
      <c r="N438" s="2" t="s">
        <v>1570</v>
      </c>
      <c r="O438" s="2" t="s">
        <v>2153</v>
      </c>
      <c r="P438" s="2" t="s">
        <v>1571</v>
      </c>
      <c r="Q438" s="2" t="s">
        <v>1572</v>
      </c>
      <c r="R438" s="2" t="s">
        <v>2159</v>
      </c>
      <c r="S438" s="2" t="s">
        <v>2579</v>
      </c>
      <c r="T438" s="2" t="s">
        <v>4642</v>
      </c>
      <c r="U438" s="2">
        <v>0.11</v>
      </c>
      <c r="V438" s="2">
        <v>1819</v>
      </c>
      <c r="W438" s="2">
        <v>0.11</v>
      </c>
      <c r="X438" s="2"/>
      <c r="Y438" s="2" t="s">
        <v>342</v>
      </c>
      <c r="Z438" s="2" t="s">
        <v>335</v>
      </c>
      <c r="AA438" s="2" t="s">
        <v>41</v>
      </c>
      <c r="AB438" s="2" t="s">
        <v>42</v>
      </c>
      <c r="AC438" s="2" t="s">
        <v>43</v>
      </c>
      <c r="AD438" s="2"/>
      <c r="AE438" s="4"/>
    </row>
    <row r="439" spans="1:31" hidden="1" x14ac:dyDescent="0.25">
      <c r="A439" s="2">
        <v>2014</v>
      </c>
      <c r="B439" s="2">
        <v>652</v>
      </c>
      <c r="C439" s="2" t="s">
        <v>1564</v>
      </c>
      <c r="D439" s="2" t="s">
        <v>1565</v>
      </c>
      <c r="E439" s="2" t="s">
        <v>1566</v>
      </c>
      <c r="F439" s="2" t="s">
        <v>1567</v>
      </c>
      <c r="G439" s="2" t="s">
        <v>1568</v>
      </c>
      <c r="H439" s="2"/>
      <c r="I439" s="2" t="s">
        <v>393</v>
      </c>
      <c r="J439" s="2" t="s">
        <v>394</v>
      </c>
      <c r="K439" s="2" t="s">
        <v>1569</v>
      </c>
      <c r="L439" s="2" t="s">
        <v>4636</v>
      </c>
      <c r="M439" s="3">
        <v>41899</v>
      </c>
      <c r="N439" s="2" t="s">
        <v>1570</v>
      </c>
      <c r="O439" s="2" t="s">
        <v>2153</v>
      </c>
      <c r="P439" s="2" t="s">
        <v>1571</v>
      </c>
      <c r="Q439" s="2" t="s">
        <v>1572</v>
      </c>
      <c r="R439" s="2" t="s">
        <v>2159</v>
      </c>
      <c r="S439" s="2" t="s">
        <v>2579</v>
      </c>
      <c r="T439" s="2" t="s">
        <v>4642</v>
      </c>
      <c r="U439" s="2">
        <v>0.11</v>
      </c>
      <c r="V439" s="2">
        <v>1819</v>
      </c>
      <c r="W439" s="2">
        <v>0.11</v>
      </c>
      <c r="X439" s="2"/>
      <c r="Y439" s="2" t="s">
        <v>342</v>
      </c>
      <c r="Z439" s="2" t="s">
        <v>335</v>
      </c>
      <c r="AA439" s="2" t="s">
        <v>41</v>
      </c>
      <c r="AB439" s="2" t="s">
        <v>42</v>
      </c>
      <c r="AC439" s="2" t="s">
        <v>43</v>
      </c>
      <c r="AD439" s="2"/>
      <c r="AE439" s="4"/>
    </row>
    <row r="440" spans="1:31" hidden="1" x14ac:dyDescent="0.25">
      <c r="A440" s="2">
        <v>2014</v>
      </c>
      <c r="B440" s="2">
        <v>666</v>
      </c>
      <c r="C440" s="2" t="s">
        <v>1564</v>
      </c>
      <c r="D440" s="2" t="s">
        <v>1565</v>
      </c>
      <c r="E440" s="2" t="s">
        <v>1566</v>
      </c>
      <c r="F440" s="2" t="s">
        <v>1567</v>
      </c>
      <c r="G440" s="2" t="s">
        <v>1568</v>
      </c>
      <c r="H440" s="2"/>
      <c r="I440" s="2" t="s">
        <v>393</v>
      </c>
      <c r="J440" s="2" t="s">
        <v>394</v>
      </c>
      <c r="K440" s="2" t="s">
        <v>1569</v>
      </c>
      <c r="L440" s="2" t="s">
        <v>4636</v>
      </c>
      <c r="M440" s="3">
        <v>41900</v>
      </c>
      <c r="N440" s="2" t="s">
        <v>1570</v>
      </c>
      <c r="O440" s="2" t="s">
        <v>2153</v>
      </c>
      <c r="P440" s="2" t="s">
        <v>1571</v>
      </c>
      <c r="Q440" s="2" t="s">
        <v>1572</v>
      </c>
      <c r="R440" s="2" t="s">
        <v>2159</v>
      </c>
      <c r="S440" s="2" t="s">
        <v>2579</v>
      </c>
      <c r="T440" s="2" t="s">
        <v>4642</v>
      </c>
      <c r="U440" s="2">
        <v>0.11</v>
      </c>
      <c r="V440" s="2">
        <v>1819</v>
      </c>
      <c r="W440" s="2">
        <v>0.11</v>
      </c>
      <c r="X440" s="2"/>
      <c r="Y440" s="2" t="s">
        <v>342</v>
      </c>
      <c r="Z440" s="2" t="s">
        <v>335</v>
      </c>
      <c r="AA440" s="2" t="s">
        <v>41</v>
      </c>
      <c r="AB440" s="2" t="s">
        <v>42</v>
      </c>
      <c r="AC440" s="2" t="s">
        <v>43</v>
      </c>
      <c r="AD440" s="2"/>
      <c r="AE440" s="4"/>
    </row>
    <row r="441" spans="1:31" hidden="1" x14ac:dyDescent="0.25">
      <c r="A441" s="2">
        <v>2013</v>
      </c>
      <c r="B441" s="2">
        <v>1198</v>
      </c>
      <c r="C441" s="2" t="s">
        <v>1975</v>
      </c>
      <c r="D441" s="2" t="s">
        <v>1976</v>
      </c>
      <c r="E441" s="2" t="s">
        <v>1977</v>
      </c>
      <c r="F441" s="2" t="s">
        <v>486</v>
      </c>
      <c r="G441" s="2" t="s">
        <v>487</v>
      </c>
      <c r="H441" s="2"/>
      <c r="I441" s="2" t="s">
        <v>488</v>
      </c>
      <c r="J441" s="2" t="s">
        <v>203</v>
      </c>
      <c r="K441" s="2" t="s">
        <v>1988</v>
      </c>
      <c r="L441" s="2" t="s">
        <v>4636</v>
      </c>
      <c r="M441" s="3">
        <v>41620</v>
      </c>
      <c r="N441" s="2" t="s">
        <v>1982</v>
      </c>
      <c r="O441" s="2" t="s">
        <v>1978</v>
      </c>
      <c r="P441" s="2" t="s">
        <v>1664</v>
      </c>
      <c r="Q441" s="2" t="s">
        <v>1983</v>
      </c>
      <c r="R441" s="2" t="s">
        <v>1989</v>
      </c>
      <c r="S441" s="2" t="s">
        <v>1990</v>
      </c>
      <c r="T441" s="2" t="s">
        <v>4641</v>
      </c>
      <c r="U441" s="2">
        <v>0.4</v>
      </c>
      <c r="V441" s="2">
        <v>1609</v>
      </c>
      <c r="W441" s="2">
        <f>U441*454/V441</f>
        <v>0.11286513362336857</v>
      </c>
      <c r="X441" s="11">
        <v>1775</v>
      </c>
      <c r="Y441" s="2" t="s">
        <v>342</v>
      </c>
      <c r="Z441" s="2" t="s">
        <v>335</v>
      </c>
      <c r="AA441" s="2" t="s">
        <v>41</v>
      </c>
      <c r="AB441" s="2" t="s">
        <v>42</v>
      </c>
      <c r="AC441" s="2" t="s">
        <v>43</v>
      </c>
      <c r="AD441" s="2" t="s">
        <v>1980</v>
      </c>
      <c r="AE441" s="4"/>
    </row>
    <row r="442" spans="1:31" hidden="1" x14ac:dyDescent="0.25">
      <c r="A442" s="2">
        <v>2014</v>
      </c>
      <c r="B442" s="2">
        <v>1634</v>
      </c>
      <c r="C442" s="2" t="s">
        <v>2234</v>
      </c>
      <c r="D442" s="2" t="s">
        <v>2235</v>
      </c>
      <c r="E442" s="2" t="s">
        <v>2236</v>
      </c>
      <c r="F442" s="2" t="s">
        <v>2237</v>
      </c>
      <c r="G442" s="2" t="s">
        <v>1889</v>
      </c>
      <c r="H442" s="2"/>
      <c r="I442" s="2" t="s">
        <v>484</v>
      </c>
      <c r="J442" s="2" t="s">
        <v>111</v>
      </c>
      <c r="K442" s="2" t="s">
        <v>2238</v>
      </c>
      <c r="L442" s="2"/>
      <c r="M442" s="3">
        <v>41963</v>
      </c>
      <c r="N442" s="2" t="s">
        <v>2239</v>
      </c>
      <c r="O442" s="2" t="s">
        <v>1656</v>
      </c>
      <c r="P442" s="2" t="s">
        <v>2240</v>
      </c>
      <c r="Q442" s="2" t="s">
        <v>2888</v>
      </c>
      <c r="R442" s="2" t="s">
        <v>2242</v>
      </c>
      <c r="S442" s="2" t="s">
        <v>2494</v>
      </c>
      <c r="T442" s="2" t="s">
        <v>4642</v>
      </c>
      <c r="U442" s="2">
        <v>0.12</v>
      </c>
      <c r="V442" s="2">
        <v>2236</v>
      </c>
      <c r="W442" s="2">
        <v>0.12</v>
      </c>
      <c r="X442" s="2"/>
      <c r="Y442" s="2" t="s">
        <v>342</v>
      </c>
      <c r="Z442" s="2" t="s">
        <v>335</v>
      </c>
      <c r="AA442" s="2" t="s">
        <v>41</v>
      </c>
      <c r="AB442" s="2" t="s">
        <v>42</v>
      </c>
      <c r="AC442" s="2" t="s">
        <v>43</v>
      </c>
      <c r="AD442" s="2"/>
      <c r="AE442" s="4"/>
    </row>
    <row r="443" spans="1:31" hidden="1" x14ac:dyDescent="0.25">
      <c r="A443" s="2">
        <v>2014</v>
      </c>
      <c r="B443" s="2">
        <v>1653</v>
      </c>
      <c r="C443" s="2" t="s">
        <v>2234</v>
      </c>
      <c r="D443" s="2" t="s">
        <v>2235</v>
      </c>
      <c r="E443" s="2" t="s">
        <v>2236</v>
      </c>
      <c r="F443" s="2" t="s">
        <v>2237</v>
      </c>
      <c r="G443" s="2" t="s">
        <v>1889</v>
      </c>
      <c r="H443" s="2"/>
      <c r="I443" s="2" t="s">
        <v>484</v>
      </c>
      <c r="J443" s="2" t="s">
        <v>111</v>
      </c>
      <c r="K443" s="2" t="s">
        <v>2238</v>
      </c>
      <c r="L443" s="2"/>
      <c r="M443" s="3">
        <v>41964</v>
      </c>
      <c r="N443" s="2" t="s">
        <v>2239</v>
      </c>
      <c r="O443" s="2" t="s">
        <v>1656</v>
      </c>
      <c r="P443" s="2" t="s">
        <v>2240</v>
      </c>
      <c r="Q443" s="2" t="s">
        <v>2888</v>
      </c>
      <c r="R443" s="2" t="s">
        <v>2242</v>
      </c>
      <c r="S443" s="2" t="s">
        <v>2494</v>
      </c>
      <c r="T443" s="2" t="s">
        <v>4642</v>
      </c>
      <c r="U443" s="2">
        <v>0.12</v>
      </c>
      <c r="V443" s="2">
        <v>2236</v>
      </c>
      <c r="W443" s="2">
        <v>0.12</v>
      </c>
      <c r="X443" s="2"/>
      <c r="Y443" s="2" t="s">
        <v>342</v>
      </c>
      <c r="Z443" s="2" t="s">
        <v>335</v>
      </c>
      <c r="AA443" s="2" t="s">
        <v>41</v>
      </c>
      <c r="AB443" s="2" t="s">
        <v>42</v>
      </c>
      <c r="AC443" s="2" t="s">
        <v>43</v>
      </c>
      <c r="AD443" s="2"/>
      <c r="AE443" s="4"/>
    </row>
    <row r="444" spans="1:31" hidden="1" x14ac:dyDescent="0.25">
      <c r="A444" s="2">
        <v>2014</v>
      </c>
      <c r="B444" s="2">
        <v>1851</v>
      </c>
      <c r="C444" s="2" t="s">
        <v>1975</v>
      </c>
      <c r="D444" s="2" t="s">
        <v>1976</v>
      </c>
      <c r="E444" s="2" t="s">
        <v>1977</v>
      </c>
      <c r="F444" s="2" t="s">
        <v>486</v>
      </c>
      <c r="G444" s="2" t="s">
        <v>487</v>
      </c>
      <c r="H444" s="2"/>
      <c r="I444" s="2" t="s">
        <v>488</v>
      </c>
      <c r="J444" s="2" t="s">
        <v>31</v>
      </c>
      <c r="K444" s="2" t="s">
        <v>1981</v>
      </c>
      <c r="L444" s="2" t="s">
        <v>4636</v>
      </c>
      <c r="M444" s="3">
        <v>41953</v>
      </c>
      <c r="N444" s="2" t="s">
        <v>2328</v>
      </c>
      <c r="O444" s="2" t="s">
        <v>2091</v>
      </c>
      <c r="P444" s="2" t="s">
        <v>1571</v>
      </c>
      <c r="Q444" s="2" t="s">
        <v>2019</v>
      </c>
      <c r="R444" s="2" t="s">
        <v>2329</v>
      </c>
      <c r="S444" s="2" t="s">
        <v>3023</v>
      </c>
      <c r="T444" s="2" t="s">
        <v>4642</v>
      </c>
      <c r="U444" s="2">
        <v>0.12</v>
      </c>
      <c r="V444" s="2">
        <v>1600</v>
      </c>
      <c r="W444" s="2">
        <v>0.12</v>
      </c>
      <c r="X444" s="2">
        <v>1775</v>
      </c>
      <c r="Y444" s="2" t="s">
        <v>344</v>
      </c>
      <c r="Z444" s="2" t="s">
        <v>335</v>
      </c>
      <c r="AA444" s="2" t="s">
        <v>41</v>
      </c>
      <c r="AB444" s="2" t="s">
        <v>42</v>
      </c>
      <c r="AC444" s="2" t="s">
        <v>43</v>
      </c>
      <c r="AD444" s="2" t="s">
        <v>3024</v>
      </c>
      <c r="AE444" s="4"/>
    </row>
    <row r="445" spans="1:31" x14ac:dyDescent="0.25">
      <c r="A445" s="2">
        <v>2015</v>
      </c>
      <c r="B445" s="2">
        <v>760</v>
      </c>
      <c r="C445" s="2" t="s">
        <v>2366</v>
      </c>
      <c r="D445" s="2" t="s">
        <v>2367</v>
      </c>
      <c r="E445" s="2" t="s">
        <v>2368</v>
      </c>
      <c r="F445" s="2" t="s">
        <v>2324</v>
      </c>
      <c r="G445" s="2" t="s">
        <v>687</v>
      </c>
      <c r="H445" s="2"/>
      <c r="I445" s="2" t="s">
        <v>488</v>
      </c>
      <c r="J445" s="2" t="s">
        <v>50</v>
      </c>
      <c r="K445" s="2" t="s">
        <v>2325</v>
      </c>
      <c r="L445" s="2" t="s">
        <v>4635</v>
      </c>
      <c r="M445" s="3">
        <v>42150</v>
      </c>
      <c r="N445" s="2" t="s">
        <v>2326</v>
      </c>
      <c r="O445" s="2" t="s">
        <v>3387</v>
      </c>
      <c r="P445" s="2" t="s">
        <v>3452</v>
      </c>
      <c r="Q445" s="2" t="s">
        <v>2562</v>
      </c>
      <c r="R445" s="2" t="s">
        <v>3536</v>
      </c>
      <c r="S445" s="2" t="s">
        <v>2494</v>
      </c>
      <c r="T445" s="2" t="s">
        <v>4642</v>
      </c>
      <c r="U445" s="2">
        <v>0.12</v>
      </c>
      <c r="V445" s="2">
        <v>1165</v>
      </c>
      <c r="W445" s="2">
        <v>0.12</v>
      </c>
      <c r="X445" s="2">
        <v>1480</v>
      </c>
      <c r="Y445" s="2" t="s">
        <v>342</v>
      </c>
      <c r="Z445" s="2" t="s">
        <v>335</v>
      </c>
      <c r="AA445" s="2" t="s">
        <v>3332</v>
      </c>
      <c r="AB445" s="2" t="s">
        <v>42</v>
      </c>
      <c r="AC445" s="2" t="s">
        <v>43</v>
      </c>
      <c r="AD445" s="2"/>
      <c r="AE445" s="4"/>
    </row>
    <row r="446" spans="1:31" hidden="1" x14ac:dyDescent="0.25">
      <c r="A446" s="2">
        <v>2016</v>
      </c>
      <c r="B446" s="2">
        <v>1239</v>
      </c>
      <c r="C446" s="2" t="s">
        <v>4184</v>
      </c>
      <c r="D446" s="2" t="s">
        <v>4185</v>
      </c>
      <c r="E446" s="2" t="s">
        <v>4186</v>
      </c>
      <c r="F446" s="2" t="s">
        <v>2648</v>
      </c>
      <c r="G446" s="2" t="s">
        <v>2649</v>
      </c>
      <c r="H446" s="2"/>
      <c r="I446" s="2" t="s">
        <v>489</v>
      </c>
      <c r="J446" s="2" t="s">
        <v>31</v>
      </c>
      <c r="K446" s="2" t="s">
        <v>4187</v>
      </c>
      <c r="L446" s="2"/>
      <c r="M446" s="3">
        <v>42437</v>
      </c>
      <c r="N446" s="2" t="s">
        <v>2689</v>
      </c>
      <c r="O446" s="2" t="s">
        <v>2153</v>
      </c>
      <c r="P446" s="2" t="s">
        <v>4188</v>
      </c>
      <c r="Q446" s="2" t="s">
        <v>2888</v>
      </c>
      <c r="R446" s="2" t="s">
        <v>1370</v>
      </c>
      <c r="S446" s="2" t="s">
        <v>2494</v>
      </c>
      <c r="T446" s="2" t="s">
        <v>4642</v>
      </c>
      <c r="U446" s="2">
        <v>0.12</v>
      </c>
      <c r="V446" s="2">
        <v>116</v>
      </c>
      <c r="W446" s="2">
        <v>0.12</v>
      </c>
      <c r="X446" s="2"/>
      <c r="Y446" s="2" t="s">
        <v>2180</v>
      </c>
      <c r="Z446" s="2" t="s">
        <v>335</v>
      </c>
      <c r="AA446" s="2" t="s">
        <v>3332</v>
      </c>
      <c r="AB446" s="2" t="s">
        <v>43</v>
      </c>
      <c r="AC446" s="2" t="s">
        <v>42</v>
      </c>
      <c r="AD446" s="2"/>
      <c r="AE446" s="4"/>
    </row>
    <row r="447" spans="1:31" x14ac:dyDescent="0.25">
      <c r="A447" s="2">
        <v>2016</v>
      </c>
      <c r="B447" s="2">
        <v>1321</v>
      </c>
      <c r="C447" s="2" t="s">
        <v>2321</v>
      </c>
      <c r="D447" s="2" t="s">
        <v>2322</v>
      </c>
      <c r="E447" s="2" t="s">
        <v>2323</v>
      </c>
      <c r="F447" s="2" t="s">
        <v>2324</v>
      </c>
      <c r="G447" s="2" t="s">
        <v>687</v>
      </c>
      <c r="H447" s="2"/>
      <c r="I447" s="2" t="s">
        <v>488</v>
      </c>
      <c r="J447" s="2" t="s">
        <v>203</v>
      </c>
      <c r="K447" s="2" t="s">
        <v>1898</v>
      </c>
      <c r="L447" s="2" t="s">
        <v>4635</v>
      </c>
      <c r="M447" s="3">
        <v>42474</v>
      </c>
      <c r="N447" s="2" t="s">
        <v>3998</v>
      </c>
      <c r="O447" s="2" t="s">
        <v>1688</v>
      </c>
      <c r="P447" s="2" t="s">
        <v>2900</v>
      </c>
      <c r="Q447" s="2" t="s">
        <v>2562</v>
      </c>
      <c r="R447" s="2" t="s">
        <v>4037</v>
      </c>
      <c r="S447" s="2" t="s">
        <v>2494</v>
      </c>
      <c r="T447" s="2" t="s">
        <v>4642</v>
      </c>
      <c r="U447" s="2">
        <v>0.12</v>
      </c>
      <c r="V447" s="2">
        <v>1647</v>
      </c>
      <c r="W447" s="2">
        <v>0.12</v>
      </c>
      <c r="X447" s="2">
        <v>1980</v>
      </c>
      <c r="Y447" s="2" t="s">
        <v>342</v>
      </c>
      <c r="Z447" s="2" t="s">
        <v>335</v>
      </c>
      <c r="AA447" s="2" t="s">
        <v>3332</v>
      </c>
      <c r="AB447" s="2" t="s">
        <v>338</v>
      </c>
      <c r="AC447" s="2" t="s">
        <v>42</v>
      </c>
      <c r="AD447" s="2" t="s">
        <v>4000</v>
      </c>
      <c r="AE447" s="4"/>
    </row>
    <row r="448" spans="1:31" hidden="1" x14ac:dyDescent="0.25">
      <c r="A448" s="2">
        <v>2016</v>
      </c>
      <c r="B448" s="2">
        <v>1446</v>
      </c>
      <c r="C448" s="2" t="s">
        <v>2261</v>
      </c>
      <c r="D448" s="2" t="s">
        <v>2262</v>
      </c>
      <c r="E448" s="2" t="s">
        <v>2263</v>
      </c>
      <c r="F448" s="2" t="s">
        <v>2264</v>
      </c>
      <c r="G448" s="2" t="s">
        <v>2265</v>
      </c>
      <c r="H448" s="2"/>
      <c r="I448" s="2" t="s">
        <v>153</v>
      </c>
      <c r="J448" s="2" t="s">
        <v>50</v>
      </c>
      <c r="K448" s="2" t="s">
        <v>2266</v>
      </c>
      <c r="L448" s="2" t="s">
        <v>4636</v>
      </c>
      <c r="M448" s="3">
        <v>42635</v>
      </c>
      <c r="N448" s="2" t="s">
        <v>2689</v>
      </c>
      <c r="O448" s="2" t="s">
        <v>3986</v>
      </c>
      <c r="P448" s="2" t="s">
        <v>3372</v>
      </c>
      <c r="Q448" s="2" t="s">
        <v>2562</v>
      </c>
      <c r="R448" s="2" t="s">
        <v>3987</v>
      </c>
      <c r="S448" s="2" t="s">
        <v>2494</v>
      </c>
      <c r="T448" s="2" t="s">
        <v>4642</v>
      </c>
      <c r="U448" s="2">
        <v>0.12</v>
      </c>
      <c r="V448" s="2">
        <v>3307</v>
      </c>
      <c r="W448" s="2">
        <v>0.12</v>
      </c>
      <c r="X448" s="2">
        <v>3550</v>
      </c>
      <c r="Y448" s="2" t="s">
        <v>342</v>
      </c>
      <c r="Z448" s="2" t="s">
        <v>335</v>
      </c>
      <c r="AA448" s="2" t="s">
        <v>3332</v>
      </c>
      <c r="AB448" s="2" t="s">
        <v>43</v>
      </c>
      <c r="AC448" s="2" t="s">
        <v>42</v>
      </c>
      <c r="AD448" s="2"/>
      <c r="AE448" s="4"/>
    </row>
    <row r="449" spans="1:31" hidden="1" x14ac:dyDescent="0.25">
      <c r="A449" s="2">
        <v>2016</v>
      </c>
      <c r="B449" s="2">
        <v>512</v>
      </c>
      <c r="C449" s="2" t="s">
        <v>1564</v>
      </c>
      <c r="D449" s="2" t="s">
        <v>1565</v>
      </c>
      <c r="E449" s="2" t="s">
        <v>1566</v>
      </c>
      <c r="F449" s="2" t="s">
        <v>1567</v>
      </c>
      <c r="G449" s="2" t="s">
        <v>1568</v>
      </c>
      <c r="H449" s="2"/>
      <c r="I449" s="2" t="s">
        <v>393</v>
      </c>
      <c r="J449" s="2" t="s">
        <v>291</v>
      </c>
      <c r="K449" s="2" t="s">
        <v>1569</v>
      </c>
      <c r="L449" s="2" t="s">
        <v>4636</v>
      </c>
      <c r="M449" s="3">
        <v>42621</v>
      </c>
      <c r="N449" s="2" t="s">
        <v>1570</v>
      </c>
      <c r="O449" s="2" t="s">
        <v>2091</v>
      </c>
      <c r="P449" s="2" t="s">
        <v>1571</v>
      </c>
      <c r="Q449" s="2" t="s">
        <v>1572</v>
      </c>
      <c r="R449" s="2" t="s">
        <v>3814</v>
      </c>
      <c r="S449" s="2" t="s">
        <v>3937</v>
      </c>
      <c r="T449" s="2" t="s">
        <v>4642</v>
      </c>
      <c r="U449" s="2">
        <v>0.12</v>
      </c>
      <c r="V449" s="2"/>
      <c r="W449" s="2">
        <v>0.12</v>
      </c>
      <c r="X449" s="2"/>
      <c r="Y449" s="2" t="s">
        <v>342</v>
      </c>
      <c r="Z449" s="2" t="s">
        <v>335</v>
      </c>
      <c r="AA449" s="2" t="s">
        <v>3332</v>
      </c>
      <c r="AB449" s="2" t="s">
        <v>43</v>
      </c>
      <c r="AC449" s="2" t="s">
        <v>42</v>
      </c>
      <c r="AD449" s="2"/>
      <c r="AE449" s="4"/>
    </row>
    <row r="450" spans="1:31" hidden="1" x14ac:dyDescent="0.25">
      <c r="A450" s="2">
        <v>2014</v>
      </c>
      <c r="B450" s="2">
        <v>638</v>
      </c>
      <c r="C450" s="2" t="s">
        <v>1564</v>
      </c>
      <c r="D450" s="2" t="s">
        <v>1565</v>
      </c>
      <c r="E450" s="2" t="s">
        <v>1566</v>
      </c>
      <c r="F450" s="2" t="s">
        <v>1567</v>
      </c>
      <c r="G450" s="2" t="s">
        <v>1568</v>
      </c>
      <c r="H450" s="2"/>
      <c r="I450" s="2" t="s">
        <v>393</v>
      </c>
      <c r="J450" s="2" t="s">
        <v>346</v>
      </c>
      <c r="K450" s="2" t="s">
        <v>1569</v>
      </c>
      <c r="L450" s="2" t="s">
        <v>4636</v>
      </c>
      <c r="M450" s="3">
        <v>41898</v>
      </c>
      <c r="N450" s="2" t="s">
        <v>1570</v>
      </c>
      <c r="O450" s="2" t="s">
        <v>2153</v>
      </c>
      <c r="P450" s="2" t="s">
        <v>1571</v>
      </c>
      <c r="Q450" s="2" t="s">
        <v>1572</v>
      </c>
      <c r="R450" s="2" t="s">
        <v>2154</v>
      </c>
      <c r="S450" s="2" t="s">
        <v>2155</v>
      </c>
      <c r="T450" s="2" t="s">
        <v>4642</v>
      </c>
      <c r="U450" s="2">
        <v>0.12</v>
      </c>
      <c r="V450" s="2">
        <v>1780</v>
      </c>
      <c r="W450" s="2">
        <v>0.12</v>
      </c>
      <c r="X450" s="2"/>
      <c r="Y450" s="2" t="s">
        <v>342</v>
      </c>
      <c r="Z450" s="2" t="s">
        <v>335</v>
      </c>
      <c r="AA450" s="2" t="s">
        <v>41</v>
      </c>
      <c r="AB450" s="2" t="s">
        <v>42</v>
      </c>
      <c r="AC450" s="2" t="s">
        <v>43</v>
      </c>
      <c r="AD450" s="2"/>
      <c r="AE450" s="4"/>
    </row>
    <row r="451" spans="1:31" hidden="1" x14ac:dyDescent="0.25">
      <c r="A451" s="2">
        <v>2014</v>
      </c>
      <c r="B451" s="2">
        <v>673</v>
      </c>
      <c r="C451" s="2" t="s">
        <v>1564</v>
      </c>
      <c r="D451" s="2" t="s">
        <v>1565</v>
      </c>
      <c r="E451" s="2" t="s">
        <v>1566</v>
      </c>
      <c r="F451" s="2" t="s">
        <v>1567</v>
      </c>
      <c r="G451" s="2" t="s">
        <v>1568</v>
      </c>
      <c r="H451" s="2"/>
      <c r="I451" s="2" t="s">
        <v>393</v>
      </c>
      <c r="J451" s="2" t="s">
        <v>346</v>
      </c>
      <c r="K451" s="2" t="s">
        <v>1569</v>
      </c>
      <c r="L451" s="2" t="s">
        <v>4636</v>
      </c>
      <c r="M451" s="3">
        <v>41900</v>
      </c>
      <c r="N451" s="2" t="s">
        <v>1570</v>
      </c>
      <c r="O451" s="2" t="s">
        <v>2153</v>
      </c>
      <c r="P451" s="2" t="s">
        <v>1571</v>
      </c>
      <c r="Q451" s="2" t="s">
        <v>1572</v>
      </c>
      <c r="R451" s="2" t="s">
        <v>2154</v>
      </c>
      <c r="S451" s="2" t="s">
        <v>2155</v>
      </c>
      <c r="T451" s="2" t="s">
        <v>4642</v>
      </c>
      <c r="U451" s="2">
        <v>0.12</v>
      </c>
      <c r="V451" s="2">
        <v>1780</v>
      </c>
      <c r="W451" s="2">
        <v>0.12</v>
      </c>
      <c r="X451" s="2"/>
      <c r="Y451" s="2" t="s">
        <v>342</v>
      </c>
      <c r="Z451" s="2" t="s">
        <v>335</v>
      </c>
      <c r="AA451" s="2" t="s">
        <v>41</v>
      </c>
      <c r="AB451" s="2" t="s">
        <v>42</v>
      </c>
      <c r="AC451" s="2" t="s">
        <v>43</v>
      </c>
      <c r="AD451" s="2"/>
      <c r="AE451" s="4"/>
    </row>
    <row r="452" spans="1:31" hidden="1" x14ac:dyDescent="0.25">
      <c r="A452" s="2">
        <v>2014</v>
      </c>
      <c r="B452" s="2">
        <v>635</v>
      </c>
      <c r="C452" s="2" t="s">
        <v>1564</v>
      </c>
      <c r="D452" s="2" t="s">
        <v>1565</v>
      </c>
      <c r="E452" s="2" t="s">
        <v>1566</v>
      </c>
      <c r="F452" s="2" t="s">
        <v>1567</v>
      </c>
      <c r="G452" s="2" t="s">
        <v>1568</v>
      </c>
      <c r="H452" s="2"/>
      <c r="I452" s="2" t="s">
        <v>393</v>
      </c>
      <c r="J452" s="2" t="s">
        <v>411</v>
      </c>
      <c r="K452" s="2" t="s">
        <v>1569</v>
      </c>
      <c r="L452" s="2" t="s">
        <v>4636</v>
      </c>
      <c r="M452" s="3">
        <v>41898</v>
      </c>
      <c r="N452" s="2" t="s">
        <v>1570</v>
      </c>
      <c r="O452" s="2" t="s">
        <v>2153</v>
      </c>
      <c r="P452" s="2" t="s">
        <v>1571</v>
      </c>
      <c r="Q452" s="2" t="s">
        <v>1572</v>
      </c>
      <c r="R452" s="2" t="s">
        <v>2583</v>
      </c>
      <c r="S452" s="2" t="s">
        <v>2584</v>
      </c>
      <c r="T452" s="2" t="s">
        <v>4642</v>
      </c>
      <c r="U452" s="2">
        <v>0.12</v>
      </c>
      <c r="V452" s="2">
        <v>1817</v>
      </c>
      <c r="W452" s="2">
        <v>0.12</v>
      </c>
      <c r="X452" s="2"/>
      <c r="Y452" s="2" t="s">
        <v>342</v>
      </c>
      <c r="Z452" s="2" t="s">
        <v>335</v>
      </c>
      <c r="AA452" s="2" t="s">
        <v>41</v>
      </c>
      <c r="AB452" s="2" t="s">
        <v>42</v>
      </c>
      <c r="AC452" s="2" t="s">
        <v>43</v>
      </c>
      <c r="AD452" s="2"/>
      <c r="AE452" s="4"/>
    </row>
    <row r="453" spans="1:31" hidden="1" x14ac:dyDescent="0.25">
      <c r="A453" s="2">
        <v>2014</v>
      </c>
      <c r="B453" s="2">
        <v>659</v>
      </c>
      <c r="C453" s="2" t="s">
        <v>1564</v>
      </c>
      <c r="D453" s="2" t="s">
        <v>1565</v>
      </c>
      <c r="E453" s="2" t="s">
        <v>1566</v>
      </c>
      <c r="F453" s="2" t="s">
        <v>1567</v>
      </c>
      <c r="G453" s="2" t="s">
        <v>1568</v>
      </c>
      <c r="H453" s="2"/>
      <c r="I453" s="2" t="s">
        <v>393</v>
      </c>
      <c r="J453" s="2" t="s">
        <v>411</v>
      </c>
      <c r="K453" s="2" t="s">
        <v>1569</v>
      </c>
      <c r="L453" s="2" t="s">
        <v>4636</v>
      </c>
      <c r="M453" s="3">
        <v>41899</v>
      </c>
      <c r="N453" s="2" t="s">
        <v>1570</v>
      </c>
      <c r="O453" s="2" t="s">
        <v>2153</v>
      </c>
      <c r="P453" s="2" t="s">
        <v>1571</v>
      </c>
      <c r="Q453" s="2" t="s">
        <v>1572</v>
      </c>
      <c r="R453" s="2" t="s">
        <v>2583</v>
      </c>
      <c r="S453" s="2" t="s">
        <v>2584</v>
      </c>
      <c r="T453" s="2" t="s">
        <v>4642</v>
      </c>
      <c r="U453" s="2">
        <v>0.12</v>
      </c>
      <c r="V453" s="2">
        <v>1817</v>
      </c>
      <c r="W453" s="2">
        <v>0.12</v>
      </c>
      <c r="X453" s="2"/>
      <c r="Y453" s="2" t="s">
        <v>342</v>
      </c>
      <c r="Z453" s="2" t="s">
        <v>335</v>
      </c>
      <c r="AA453" s="2" t="s">
        <v>41</v>
      </c>
      <c r="AB453" s="2" t="s">
        <v>42</v>
      </c>
      <c r="AC453" s="2" t="s">
        <v>43</v>
      </c>
      <c r="AD453" s="2"/>
      <c r="AE453" s="4"/>
    </row>
    <row r="454" spans="1:31" hidden="1" x14ac:dyDescent="0.25">
      <c r="A454" s="2">
        <v>2014</v>
      </c>
      <c r="B454" s="2">
        <v>670</v>
      </c>
      <c r="C454" s="2" t="s">
        <v>1564</v>
      </c>
      <c r="D454" s="2" t="s">
        <v>1565</v>
      </c>
      <c r="E454" s="2" t="s">
        <v>1566</v>
      </c>
      <c r="F454" s="2" t="s">
        <v>1567</v>
      </c>
      <c r="G454" s="2" t="s">
        <v>1568</v>
      </c>
      <c r="H454" s="2"/>
      <c r="I454" s="2" t="s">
        <v>393</v>
      </c>
      <c r="J454" s="2" t="s">
        <v>411</v>
      </c>
      <c r="K454" s="2" t="s">
        <v>1569</v>
      </c>
      <c r="L454" s="2" t="s">
        <v>4636</v>
      </c>
      <c r="M454" s="3">
        <v>41900</v>
      </c>
      <c r="N454" s="2" t="s">
        <v>1570</v>
      </c>
      <c r="O454" s="2" t="s">
        <v>2153</v>
      </c>
      <c r="P454" s="2" t="s">
        <v>1571</v>
      </c>
      <c r="Q454" s="2" t="s">
        <v>1572</v>
      </c>
      <c r="R454" s="2" t="s">
        <v>2583</v>
      </c>
      <c r="S454" s="2" t="s">
        <v>2584</v>
      </c>
      <c r="T454" s="2" t="s">
        <v>4642</v>
      </c>
      <c r="U454" s="2">
        <v>0.12</v>
      </c>
      <c r="V454" s="2">
        <v>1817</v>
      </c>
      <c r="W454" s="2">
        <v>0.12</v>
      </c>
      <c r="X454" s="2"/>
      <c r="Y454" s="2" t="s">
        <v>342</v>
      </c>
      <c r="Z454" s="2" t="s">
        <v>335</v>
      </c>
      <c r="AA454" s="2" t="s">
        <v>41</v>
      </c>
      <c r="AB454" s="2" t="s">
        <v>42</v>
      </c>
      <c r="AC454" s="2" t="s">
        <v>43</v>
      </c>
      <c r="AD454" s="2"/>
      <c r="AE454" s="4"/>
    </row>
    <row r="455" spans="1:31" hidden="1" x14ac:dyDescent="0.25">
      <c r="A455" s="2">
        <v>2016</v>
      </c>
      <c r="B455" s="2">
        <v>723</v>
      </c>
      <c r="C455" s="2" t="s">
        <v>873</v>
      </c>
      <c r="D455" s="2" t="s">
        <v>874</v>
      </c>
      <c r="E455" s="2" t="s">
        <v>875</v>
      </c>
      <c r="F455" s="2" t="s">
        <v>876</v>
      </c>
      <c r="G455" s="2" t="s">
        <v>877</v>
      </c>
      <c r="H455" s="2"/>
      <c r="I455" s="2" t="s">
        <v>409</v>
      </c>
      <c r="J455" s="2" t="s">
        <v>542</v>
      </c>
      <c r="K455" s="2" t="s">
        <v>2812</v>
      </c>
      <c r="L455" s="2" t="s">
        <v>4636</v>
      </c>
      <c r="M455" s="3">
        <v>42508</v>
      </c>
      <c r="N455" s="2" t="s">
        <v>2805</v>
      </c>
      <c r="O455" s="2" t="s">
        <v>404</v>
      </c>
      <c r="P455" s="2" t="s">
        <v>1818</v>
      </c>
      <c r="Q455" s="2" t="s">
        <v>3547</v>
      </c>
      <c r="R455" s="2" t="s">
        <v>3544</v>
      </c>
      <c r="S455" s="2" t="s">
        <v>4036</v>
      </c>
      <c r="T455" s="2" t="s">
        <v>4641</v>
      </c>
      <c r="U455" s="2">
        <v>0.62</v>
      </c>
      <c r="V455" s="2">
        <v>2241</v>
      </c>
      <c r="W455" s="2">
        <f>U455*454/V455</f>
        <v>0.12560464078536368</v>
      </c>
      <c r="X455" s="11">
        <v>2370</v>
      </c>
      <c r="Y455" s="2" t="s">
        <v>342</v>
      </c>
      <c r="Z455" s="2" t="s">
        <v>335</v>
      </c>
      <c r="AA455" s="2" t="s">
        <v>3332</v>
      </c>
      <c r="AB455" s="2" t="s">
        <v>43</v>
      </c>
      <c r="AC455" s="2" t="s">
        <v>42</v>
      </c>
      <c r="AD455" s="2" t="s">
        <v>4031</v>
      </c>
      <c r="AE455" s="4"/>
    </row>
    <row r="456" spans="1:31" hidden="1" x14ac:dyDescent="0.25">
      <c r="A456" s="2">
        <v>2013</v>
      </c>
      <c r="B456" s="2">
        <v>1252</v>
      </c>
      <c r="C456" s="2" t="s">
        <v>1193</v>
      </c>
      <c r="D456" s="2" t="s">
        <v>1194</v>
      </c>
      <c r="E456" s="2" t="s">
        <v>1195</v>
      </c>
      <c r="F456" s="2" t="s">
        <v>813</v>
      </c>
      <c r="G456" s="2" t="s">
        <v>814</v>
      </c>
      <c r="H456" s="2"/>
      <c r="I456" s="2" t="s">
        <v>815</v>
      </c>
      <c r="J456" s="2" t="s">
        <v>31</v>
      </c>
      <c r="K456" s="2" t="s">
        <v>1206</v>
      </c>
      <c r="L456" s="2"/>
      <c r="M456" s="3">
        <v>41345</v>
      </c>
      <c r="N456" s="2" t="s">
        <v>2017</v>
      </c>
      <c r="O456" s="2" t="s">
        <v>1198</v>
      </c>
      <c r="P456" s="2" t="s">
        <v>2018</v>
      </c>
      <c r="Q456" s="2" t="s">
        <v>2019</v>
      </c>
      <c r="R456" s="2" t="s">
        <v>2020</v>
      </c>
      <c r="S456" s="2" t="s">
        <v>2026</v>
      </c>
      <c r="T456" s="2" t="s">
        <v>4642</v>
      </c>
      <c r="U456" s="2">
        <v>0.13</v>
      </c>
      <c r="V456" s="2">
        <v>1178</v>
      </c>
      <c r="W456" s="2">
        <v>0.13</v>
      </c>
      <c r="X456" s="2">
        <v>1380</v>
      </c>
      <c r="Y456" s="2" t="s">
        <v>342</v>
      </c>
      <c r="Z456" s="2" t="s">
        <v>335</v>
      </c>
      <c r="AA456" s="2" t="s">
        <v>41</v>
      </c>
      <c r="AB456" s="2" t="s">
        <v>42</v>
      </c>
      <c r="AC456" s="2" t="s">
        <v>43</v>
      </c>
      <c r="AD456" s="2"/>
      <c r="AE456" s="4"/>
    </row>
    <row r="457" spans="1:31" hidden="1" x14ac:dyDescent="0.25">
      <c r="A457" s="2">
        <v>2014</v>
      </c>
      <c r="B457" s="2">
        <v>1850</v>
      </c>
      <c r="C457" s="2" t="s">
        <v>1975</v>
      </c>
      <c r="D457" s="2" t="s">
        <v>1976</v>
      </c>
      <c r="E457" s="2" t="s">
        <v>1977</v>
      </c>
      <c r="F457" s="2" t="s">
        <v>486</v>
      </c>
      <c r="G457" s="2" t="s">
        <v>487</v>
      </c>
      <c r="H457" s="2"/>
      <c r="I457" s="2" t="s">
        <v>488</v>
      </c>
      <c r="J457" s="2" t="s">
        <v>50</v>
      </c>
      <c r="K457" s="2" t="s">
        <v>1995</v>
      </c>
      <c r="L457" s="2" t="s">
        <v>4636</v>
      </c>
      <c r="M457" s="3">
        <v>41953</v>
      </c>
      <c r="N457" s="2" t="s">
        <v>1996</v>
      </c>
      <c r="O457" s="2" t="s">
        <v>2392</v>
      </c>
      <c r="P457" s="2" t="s">
        <v>1657</v>
      </c>
      <c r="Q457" s="2" t="s">
        <v>2019</v>
      </c>
      <c r="R457" s="2" t="s">
        <v>1657</v>
      </c>
      <c r="S457" s="2" t="s">
        <v>2026</v>
      </c>
      <c r="T457" s="2" t="s">
        <v>4642</v>
      </c>
      <c r="U457" s="2">
        <v>0.13</v>
      </c>
      <c r="V457" s="2">
        <v>1608</v>
      </c>
      <c r="W457" s="2">
        <v>0.13</v>
      </c>
      <c r="X457" s="2">
        <v>1775</v>
      </c>
      <c r="Y457" s="2" t="s">
        <v>344</v>
      </c>
      <c r="Z457" s="2" t="s">
        <v>335</v>
      </c>
      <c r="AA457" s="2" t="s">
        <v>41</v>
      </c>
      <c r="AB457" s="2" t="s">
        <v>42</v>
      </c>
      <c r="AC457" s="2" t="s">
        <v>43</v>
      </c>
      <c r="AD457" s="2" t="s">
        <v>3022</v>
      </c>
      <c r="AE457" s="4"/>
    </row>
    <row r="458" spans="1:31" hidden="1" x14ac:dyDescent="0.25">
      <c r="A458" s="2">
        <v>2011</v>
      </c>
      <c r="B458" s="2">
        <v>768</v>
      </c>
      <c r="C458" s="2" t="s">
        <v>1193</v>
      </c>
      <c r="D458" s="2" t="s">
        <v>1194</v>
      </c>
      <c r="E458" s="2" t="s">
        <v>1195</v>
      </c>
      <c r="F458" s="2" t="s">
        <v>813</v>
      </c>
      <c r="G458" s="2" t="s">
        <v>814</v>
      </c>
      <c r="H458" s="2"/>
      <c r="I458" s="2" t="s">
        <v>815</v>
      </c>
      <c r="J458" s="2" t="s">
        <v>50</v>
      </c>
      <c r="K458" s="2" t="s">
        <v>1196</v>
      </c>
      <c r="L458" s="2"/>
      <c r="M458" s="3">
        <v>40631</v>
      </c>
      <c r="N458" s="2" t="s">
        <v>1197</v>
      </c>
      <c r="O458" s="2" t="s">
        <v>1198</v>
      </c>
      <c r="P458" s="2" t="s">
        <v>1199</v>
      </c>
      <c r="Q458" s="2" t="s">
        <v>1200</v>
      </c>
      <c r="R458" s="2" t="s">
        <v>1201</v>
      </c>
      <c r="S458" s="2" t="s">
        <v>1202</v>
      </c>
      <c r="T458" s="2" t="s">
        <v>4642</v>
      </c>
      <c r="U458" s="2">
        <v>0.13</v>
      </c>
      <c r="V458" s="2">
        <v>1104</v>
      </c>
      <c r="W458" s="2">
        <v>0.13</v>
      </c>
      <c r="X458" s="2">
        <v>1380</v>
      </c>
      <c r="Y458" s="2" t="s">
        <v>342</v>
      </c>
      <c r="Z458" s="2" t="s">
        <v>343</v>
      </c>
      <c r="AA458" s="2" t="s">
        <v>41</v>
      </c>
      <c r="AB458" s="2" t="s">
        <v>42</v>
      </c>
      <c r="AC458" s="2" t="s">
        <v>43</v>
      </c>
      <c r="AD458" s="2"/>
      <c r="AE458" s="4"/>
    </row>
    <row r="459" spans="1:31" hidden="1" x14ac:dyDescent="0.25">
      <c r="A459" s="2">
        <v>2013</v>
      </c>
      <c r="B459" s="2">
        <v>1202</v>
      </c>
      <c r="C459" s="2" t="s">
        <v>1975</v>
      </c>
      <c r="D459" s="2" t="s">
        <v>1976</v>
      </c>
      <c r="E459" s="2" t="s">
        <v>1977</v>
      </c>
      <c r="F459" s="2" t="s">
        <v>486</v>
      </c>
      <c r="G459" s="2" t="s">
        <v>487</v>
      </c>
      <c r="H459" s="2"/>
      <c r="I459" s="2" t="s">
        <v>488</v>
      </c>
      <c r="J459" s="2" t="s">
        <v>50</v>
      </c>
      <c r="K459" s="2" t="s">
        <v>1995</v>
      </c>
      <c r="L459" s="2" t="s">
        <v>4636</v>
      </c>
      <c r="M459" s="3">
        <v>41621</v>
      </c>
      <c r="N459" s="2" t="s">
        <v>1996</v>
      </c>
      <c r="O459" s="2" t="s">
        <v>1978</v>
      </c>
      <c r="P459" s="2" t="s">
        <v>1664</v>
      </c>
      <c r="Q459" s="2" t="s">
        <v>1983</v>
      </c>
      <c r="R459" s="2" t="s">
        <v>1997</v>
      </c>
      <c r="S459" s="2" t="s">
        <v>784</v>
      </c>
      <c r="T459" s="2" t="s">
        <v>4641</v>
      </c>
      <c r="U459" s="2">
        <v>0.47</v>
      </c>
      <c r="V459" s="2">
        <v>1632</v>
      </c>
      <c r="W459" s="2">
        <f>U459*454/V459</f>
        <v>0.13074754901960783</v>
      </c>
      <c r="X459" s="11">
        <v>1775</v>
      </c>
      <c r="Y459" s="2" t="s">
        <v>342</v>
      </c>
      <c r="Z459" s="2" t="s">
        <v>335</v>
      </c>
      <c r="AA459" s="2" t="s">
        <v>41</v>
      </c>
      <c r="AB459" s="2" t="s">
        <v>42</v>
      </c>
      <c r="AC459" s="2" t="s">
        <v>43</v>
      </c>
      <c r="AD459" s="2" t="s">
        <v>1980</v>
      </c>
      <c r="AE459" s="4"/>
    </row>
    <row r="460" spans="1:31" hidden="1" x14ac:dyDescent="0.25">
      <c r="A460" s="2">
        <v>2013</v>
      </c>
      <c r="B460" s="2">
        <v>1190</v>
      </c>
      <c r="C460" s="2" t="s">
        <v>1975</v>
      </c>
      <c r="D460" s="2" t="s">
        <v>1976</v>
      </c>
      <c r="E460" s="2" t="s">
        <v>1977</v>
      </c>
      <c r="F460" s="2" t="s">
        <v>486</v>
      </c>
      <c r="G460" s="2" t="s">
        <v>487</v>
      </c>
      <c r="H460" s="2"/>
      <c r="I460" s="2" t="s">
        <v>488</v>
      </c>
      <c r="J460" s="2" t="s">
        <v>31</v>
      </c>
      <c r="K460" s="2" t="s">
        <v>1981</v>
      </c>
      <c r="L460" s="2" t="s">
        <v>4636</v>
      </c>
      <c r="M460" s="3">
        <v>41620</v>
      </c>
      <c r="N460" s="2" t="s">
        <v>1982</v>
      </c>
      <c r="O460" s="2" t="s">
        <v>1978</v>
      </c>
      <c r="P460" s="2" t="s">
        <v>1664</v>
      </c>
      <c r="Q460" s="2" t="s">
        <v>1983</v>
      </c>
      <c r="R460" s="2" t="s">
        <v>1984</v>
      </c>
      <c r="S460" s="2" t="s">
        <v>784</v>
      </c>
      <c r="T460" s="2" t="s">
        <v>4641</v>
      </c>
      <c r="U460" s="2">
        <v>0.47</v>
      </c>
      <c r="V460" s="2">
        <v>1621</v>
      </c>
      <c r="W460" s="2">
        <f>U460*454/V460</f>
        <v>0.13163479333744602</v>
      </c>
      <c r="X460" s="11">
        <v>1775</v>
      </c>
      <c r="Y460" s="2" t="s">
        <v>342</v>
      </c>
      <c r="Z460" s="2" t="s">
        <v>335</v>
      </c>
      <c r="AA460" s="2" t="s">
        <v>41</v>
      </c>
      <c r="AB460" s="2" t="s">
        <v>42</v>
      </c>
      <c r="AC460" s="2" t="s">
        <v>43</v>
      </c>
      <c r="AD460" s="2" t="s">
        <v>1980</v>
      </c>
      <c r="AE460" s="4"/>
    </row>
    <row r="461" spans="1:31" hidden="1" x14ac:dyDescent="0.25">
      <c r="A461" s="2">
        <v>2014</v>
      </c>
      <c r="B461" s="2">
        <v>2081</v>
      </c>
      <c r="C461" s="2" t="s">
        <v>2301</v>
      </c>
      <c r="D461" s="2" t="s">
        <v>2302</v>
      </c>
      <c r="E461" s="2" t="s">
        <v>2303</v>
      </c>
      <c r="F461" s="2" t="s">
        <v>1080</v>
      </c>
      <c r="G461" s="2" t="s">
        <v>1081</v>
      </c>
      <c r="H461" s="2"/>
      <c r="I461" s="2" t="s">
        <v>815</v>
      </c>
      <c r="J461" s="2" t="s">
        <v>31</v>
      </c>
      <c r="K461" s="2" t="s">
        <v>2395</v>
      </c>
      <c r="L461" s="2" t="s">
        <v>4636</v>
      </c>
      <c r="M461" s="3">
        <v>41736</v>
      </c>
      <c r="N461" s="2" t="s">
        <v>2396</v>
      </c>
      <c r="O461" s="2" t="s">
        <v>1892</v>
      </c>
      <c r="P461" s="2" t="s">
        <v>1948</v>
      </c>
      <c r="Q461" s="2" t="s">
        <v>2562</v>
      </c>
      <c r="R461" s="2" t="s">
        <v>2397</v>
      </c>
      <c r="S461" s="2" t="s">
        <v>3136</v>
      </c>
      <c r="T461" s="2" t="s">
        <v>4642</v>
      </c>
      <c r="U461" s="2">
        <v>0.13600000000000001</v>
      </c>
      <c r="V461" s="2">
        <v>4404</v>
      </c>
      <c r="W461" s="2">
        <v>0.13600000000000001</v>
      </c>
      <c r="X461" s="2"/>
      <c r="Y461" s="2" t="s">
        <v>342</v>
      </c>
      <c r="Z461" s="2" t="s">
        <v>335</v>
      </c>
      <c r="AA461" s="2" t="s">
        <v>41</v>
      </c>
      <c r="AB461" s="2" t="s">
        <v>42</v>
      </c>
      <c r="AC461" s="2" t="s">
        <v>43</v>
      </c>
      <c r="AD461" s="2"/>
      <c r="AE461" s="4"/>
    </row>
    <row r="462" spans="1:31" hidden="1" x14ac:dyDescent="0.25">
      <c r="A462" s="2">
        <v>2014</v>
      </c>
      <c r="B462" s="2">
        <v>1627</v>
      </c>
      <c r="C462" s="2" t="s">
        <v>2234</v>
      </c>
      <c r="D462" s="2" t="s">
        <v>2235</v>
      </c>
      <c r="E462" s="2" t="s">
        <v>2236</v>
      </c>
      <c r="F462" s="2" t="s">
        <v>2237</v>
      </c>
      <c r="G462" s="2" t="s">
        <v>1889</v>
      </c>
      <c r="H462" s="2"/>
      <c r="I462" s="2" t="s">
        <v>484</v>
      </c>
      <c r="J462" s="2" t="s">
        <v>50</v>
      </c>
      <c r="K462" s="2" t="s">
        <v>2238</v>
      </c>
      <c r="L462" s="2"/>
      <c r="M462" s="3">
        <v>41963</v>
      </c>
      <c r="N462" s="2" t="s">
        <v>2239</v>
      </c>
      <c r="O462" s="2" t="s">
        <v>1656</v>
      </c>
      <c r="P462" s="2" t="s">
        <v>2240</v>
      </c>
      <c r="Q462" s="2" t="s">
        <v>2888</v>
      </c>
      <c r="R462" s="2" t="s">
        <v>2242</v>
      </c>
      <c r="S462" s="2" t="s">
        <v>2311</v>
      </c>
      <c r="T462" s="2" t="s">
        <v>4642</v>
      </c>
      <c r="U462" s="2">
        <v>0.14000000000000001</v>
      </c>
      <c r="V462" s="2">
        <v>2236</v>
      </c>
      <c r="W462" s="2">
        <v>0.14000000000000001</v>
      </c>
      <c r="X462" s="2"/>
      <c r="Y462" s="2" t="s">
        <v>342</v>
      </c>
      <c r="Z462" s="2" t="s">
        <v>335</v>
      </c>
      <c r="AA462" s="2" t="s">
        <v>41</v>
      </c>
      <c r="AB462" s="2" t="s">
        <v>42</v>
      </c>
      <c r="AC462" s="2" t="s">
        <v>43</v>
      </c>
      <c r="AD462" s="2"/>
      <c r="AE462" s="4"/>
    </row>
    <row r="463" spans="1:31" hidden="1" x14ac:dyDescent="0.25">
      <c r="A463" s="2">
        <v>2014</v>
      </c>
      <c r="B463" s="2">
        <v>1632</v>
      </c>
      <c r="C463" s="2" t="s">
        <v>2234</v>
      </c>
      <c r="D463" s="2" t="s">
        <v>2235</v>
      </c>
      <c r="E463" s="2" t="s">
        <v>2236</v>
      </c>
      <c r="F463" s="2" t="s">
        <v>2237</v>
      </c>
      <c r="G463" s="2" t="s">
        <v>1889</v>
      </c>
      <c r="H463" s="2"/>
      <c r="I463" s="2" t="s">
        <v>484</v>
      </c>
      <c r="J463" s="2" t="s">
        <v>31</v>
      </c>
      <c r="K463" s="2" t="s">
        <v>2238</v>
      </c>
      <c r="L463" s="2"/>
      <c r="M463" s="3">
        <v>41963</v>
      </c>
      <c r="N463" s="2" t="s">
        <v>2239</v>
      </c>
      <c r="O463" s="2" t="s">
        <v>1656</v>
      </c>
      <c r="P463" s="2" t="s">
        <v>2240</v>
      </c>
      <c r="Q463" s="2" t="s">
        <v>2888</v>
      </c>
      <c r="R463" s="2" t="s">
        <v>2277</v>
      </c>
      <c r="S463" s="2" t="s">
        <v>2311</v>
      </c>
      <c r="T463" s="2" t="s">
        <v>4642</v>
      </c>
      <c r="U463" s="2">
        <v>0.14000000000000001</v>
      </c>
      <c r="V463" s="2">
        <v>2299</v>
      </c>
      <c r="W463" s="2">
        <v>0.14000000000000001</v>
      </c>
      <c r="X463" s="2"/>
      <c r="Y463" s="2" t="s">
        <v>342</v>
      </c>
      <c r="Z463" s="2" t="s">
        <v>335</v>
      </c>
      <c r="AA463" s="2" t="s">
        <v>41</v>
      </c>
      <c r="AB463" s="2" t="s">
        <v>42</v>
      </c>
      <c r="AC463" s="2" t="s">
        <v>43</v>
      </c>
      <c r="AD463" s="2"/>
      <c r="AE463" s="4"/>
    </row>
    <row r="464" spans="1:31" hidden="1" x14ac:dyDescent="0.25">
      <c r="A464" s="2">
        <v>2014</v>
      </c>
      <c r="B464" s="2">
        <v>1646</v>
      </c>
      <c r="C464" s="2" t="s">
        <v>2234</v>
      </c>
      <c r="D464" s="2" t="s">
        <v>2235</v>
      </c>
      <c r="E464" s="2" t="s">
        <v>2236</v>
      </c>
      <c r="F464" s="2" t="s">
        <v>2237</v>
      </c>
      <c r="G464" s="2" t="s">
        <v>1889</v>
      </c>
      <c r="H464" s="2"/>
      <c r="I464" s="2" t="s">
        <v>484</v>
      </c>
      <c r="J464" s="2" t="s">
        <v>50</v>
      </c>
      <c r="K464" s="2" t="s">
        <v>2238</v>
      </c>
      <c r="L464" s="2"/>
      <c r="M464" s="3">
        <v>41964</v>
      </c>
      <c r="N464" s="2" t="s">
        <v>2239</v>
      </c>
      <c r="O464" s="2" t="s">
        <v>1656</v>
      </c>
      <c r="P464" s="2" t="s">
        <v>2240</v>
      </c>
      <c r="Q464" s="2" t="s">
        <v>2888</v>
      </c>
      <c r="R464" s="2" t="s">
        <v>2242</v>
      </c>
      <c r="S464" s="2" t="s">
        <v>2311</v>
      </c>
      <c r="T464" s="2" t="s">
        <v>4642</v>
      </c>
      <c r="U464" s="2">
        <v>0.14000000000000001</v>
      </c>
      <c r="V464" s="2">
        <v>2236</v>
      </c>
      <c r="W464" s="2">
        <v>0.14000000000000001</v>
      </c>
      <c r="X464" s="2"/>
      <c r="Y464" s="2" t="s">
        <v>342</v>
      </c>
      <c r="Z464" s="2" t="s">
        <v>335</v>
      </c>
      <c r="AA464" s="2" t="s">
        <v>41</v>
      </c>
      <c r="AB464" s="2" t="s">
        <v>42</v>
      </c>
      <c r="AC464" s="2" t="s">
        <v>43</v>
      </c>
      <c r="AD464" s="2"/>
      <c r="AE464" s="4"/>
    </row>
    <row r="465" spans="1:31" hidden="1" x14ac:dyDescent="0.25">
      <c r="A465" s="2">
        <v>2014</v>
      </c>
      <c r="B465" s="2">
        <v>1648</v>
      </c>
      <c r="C465" s="2" t="s">
        <v>2234</v>
      </c>
      <c r="D465" s="2" t="s">
        <v>2235</v>
      </c>
      <c r="E465" s="2" t="s">
        <v>2236</v>
      </c>
      <c r="F465" s="2" t="s">
        <v>2237</v>
      </c>
      <c r="G465" s="2" t="s">
        <v>1889</v>
      </c>
      <c r="H465" s="2"/>
      <c r="I465" s="2" t="s">
        <v>484</v>
      </c>
      <c r="J465" s="2" t="s">
        <v>31</v>
      </c>
      <c r="K465" s="2" t="s">
        <v>2238</v>
      </c>
      <c r="L465" s="2"/>
      <c r="M465" s="3">
        <v>41964</v>
      </c>
      <c r="N465" s="2" t="s">
        <v>2239</v>
      </c>
      <c r="O465" s="2" t="s">
        <v>1656</v>
      </c>
      <c r="P465" s="2" t="s">
        <v>2240</v>
      </c>
      <c r="Q465" s="2" t="s">
        <v>2888</v>
      </c>
      <c r="R465" s="2" t="s">
        <v>2277</v>
      </c>
      <c r="S465" s="2" t="s">
        <v>2311</v>
      </c>
      <c r="T465" s="2" t="s">
        <v>4642</v>
      </c>
      <c r="U465" s="2">
        <v>0.14000000000000001</v>
      </c>
      <c r="V465" s="2">
        <v>2299</v>
      </c>
      <c r="W465" s="2">
        <v>0.14000000000000001</v>
      </c>
      <c r="X465" s="2"/>
      <c r="Y465" s="2" t="s">
        <v>342</v>
      </c>
      <c r="Z465" s="2" t="s">
        <v>335</v>
      </c>
      <c r="AA465" s="2" t="s">
        <v>41</v>
      </c>
      <c r="AB465" s="2" t="s">
        <v>42</v>
      </c>
      <c r="AC465" s="2" t="s">
        <v>43</v>
      </c>
      <c r="AD465" s="2"/>
      <c r="AE465" s="4"/>
    </row>
    <row r="466" spans="1:31" x14ac:dyDescent="0.25">
      <c r="A466" s="2">
        <v>2015</v>
      </c>
      <c r="B466" s="2">
        <v>781</v>
      </c>
      <c r="C466" s="2" t="s">
        <v>2321</v>
      </c>
      <c r="D466" s="2" t="s">
        <v>2322</v>
      </c>
      <c r="E466" s="2" t="s">
        <v>2323</v>
      </c>
      <c r="F466" s="2" t="s">
        <v>2324</v>
      </c>
      <c r="G466" s="2" t="s">
        <v>687</v>
      </c>
      <c r="H466" s="2"/>
      <c r="I466" s="2" t="s">
        <v>488</v>
      </c>
      <c r="J466" s="2" t="s">
        <v>31</v>
      </c>
      <c r="K466" s="2" t="s">
        <v>2521</v>
      </c>
      <c r="L466" s="2" t="s">
        <v>4635</v>
      </c>
      <c r="M466" s="3">
        <v>42111</v>
      </c>
      <c r="N466" s="2" t="s">
        <v>2498</v>
      </c>
      <c r="O466" s="2" t="s">
        <v>1656</v>
      </c>
      <c r="P466" s="2" t="s">
        <v>3452</v>
      </c>
      <c r="Q466" s="2" t="s">
        <v>3653</v>
      </c>
      <c r="R466" s="2" t="s">
        <v>3501</v>
      </c>
      <c r="S466" s="2" t="s">
        <v>2311</v>
      </c>
      <c r="T466" s="2" t="s">
        <v>4642</v>
      </c>
      <c r="U466" s="2">
        <v>0.14000000000000001</v>
      </c>
      <c r="V466" s="2">
        <v>1114</v>
      </c>
      <c r="W466" s="2">
        <v>0.14000000000000001</v>
      </c>
      <c r="X466" s="2">
        <v>1480</v>
      </c>
      <c r="Y466" s="2" t="s">
        <v>342</v>
      </c>
      <c r="Z466" s="2" t="s">
        <v>335</v>
      </c>
      <c r="AA466" s="2" t="s">
        <v>3332</v>
      </c>
      <c r="AB466" s="2" t="s">
        <v>42</v>
      </c>
      <c r="AC466" s="2" t="s">
        <v>43</v>
      </c>
      <c r="AD466" s="2"/>
      <c r="AE466" s="4"/>
    </row>
    <row r="467" spans="1:31" x14ac:dyDescent="0.25">
      <c r="A467" s="2">
        <v>2016</v>
      </c>
      <c r="B467" s="2">
        <v>1177</v>
      </c>
      <c r="C467" s="2" t="s">
        <v>1885</v>
      </c>
      <c r="D467" s="2" t="s">
        <v>1886</v>
      </c>
      <c r="E467" s="2" t="s">
        <v>3905</v>
      </c>
      <c r="F467" s="2" t="s">
        <v>1888</v>
      </c>
      <c r="G467" s="2" t="s">
        <v>1889</v>
      </c>
      <c r="H467" s="2"/>
      <c r="I467" s="2" t="s">
        <v>484</v>
      </c>
      <c r="J467" s="2" t="s">
        <v>111</v>
      </c>
      <c r="K467" s="2" t="s">
        <v>1890</v>
      </c>
      <c r="L467" s="2" t="s">
        <v>4635</v>
      </c>
      <c r="M467" s="3">
        <v>42599</v>
      </c>
      <c r="N467" s="2" t="s">
        <v>1891</v>
      </c>
      <c r="O467" s="2" t="s">
        <v>3417</v>
      </c>
      <c r="P467" s="2" t="s">
        <v>2357</v>
      </c>
      <c r="Q467" s="2" t="s">
        <v>2562</v>
      </c>
      <c r="R467" s="2" t="s">
        <v>4147</v>
      </c>
      <c r="S467" s="2" t="s">
        <v>2311</v>
      </c>
      <c r="T467" s="2" t="s">
        <v>4642</v>
      </c>
      <c r="U467" s="2">
        <v>0.14000000000000001</v>
      </c>
      <c r="V467" s="2">
        <v>1681</v>
      </c>
      <c r="W467" s="2">
        <v>0.14000000000000001</v>
      </c>
      <c r="X467" s="2">
        <v>1980</v>
      </c>
      <c r="Y467" s="2" t="s">
        <v>342</v>
      </c>
      <c r="Z467" s="2" t="s">
        <v>335</v>
      </c>
      <c r="AA467" s="2" t="s">
        <v>3332</v>
      </c>
      <c r="AB467" s="2" t="s">
        <v>43</v>
      </c>
      <c r="AC467" s="2" t="s">
        <v>42</v>
      </c>
      <c r="AD467" s="2"/>
      <c r="AE467" s="4"/>
    </row>
    <row r="468" spans="1:31" hidden="1" x14ac:dyDescent="0.25">
      <c r="A468" s="2">
        <v>2016</v>
      </c>
      <c r="B468" s="2">
        <v>1447</v>
      </c>
      <c r="C468" s="2" t="s">
        <v>2261</v>
      </c>
      <c r="D468" s="2" t="s">
        <v>2262</v>
      </c>
      <c r="E468" s="2" t="s">
        <v>2263</v>
      </c>
      <c r="F468" s="2" t="s">
        <v>2264</v>
      </c>
      <c r="G468" s="2" t="s">
        <v>2265</v>
      </c>
      <c r="H468" s="2"/>
      <c r="I468" s="2" t="s">
        <v>153</v>
      </c>
      <c r="J468" s="2" t="s">
        <v>31</v>
      </c>
      <c r="K468" s="2" t="s">
        <v>2266</v>
      </c>
      <c r="L468" s="2" t="s">
        <v>4636</v>
      </c>
      <c r="M468" s="3">
        <v>42635</v>
      </c>
      <c r="N468" s="2" t="s">
        <v>2689</v>
      </c>
      <c r="O468" s="2" t="s">
        <v>3986</v>
      </c>
      <c r="P468" s="2" t="s">
        <v>3372</v>
      </c>
      <c r="Q468" s="2" t="s">
        <v>2562</v>
      </c>
      <c r="R468" s="2" t="s">
        <v>3988</v>
      </c>
      <c r="S468" s="2" t="s">
        <v>2311</v>
      </c>
      <c r="T468" s="2" t="s">
        <v>4642</v>
      </c>
      <c r="U468" s="2">
        <v>0.14000000000000001</v>
      </c>
      <c r="V468" s="2">
        <v>3343</v>
      </c>
      <c r="W468" s="2">
        <v>0.14000000000000001</v>
      </c>
      <c r="X468" s="2">
        <v>3550</v>
      </c>
      <c r="Y468" s="2" t="s">
        <v>342</v>
      </c>
      <c r="Z468" s="2" t="s">
        <v>335</v>
      </c>
      <c r="AA468" s="2" t="s">
        <v>3332</v>
      </c>
      <c r="AB468" s="2" t="s">
        <v>43</v>
      </c>
      <c r="AC468" s="2" t="s">
        <v>42</v>
      </c>
      <c r="AD468" s="2"/>
      <c r="AE468" s="4"/>
    </row>
    <row r="469" spans="1:31" hidden="1" x14ac:dyDescent="0.25">
      <c r="A469" s="2">
        <v>2016</v>
      </c>
      <c r="B469" s="2">
        <v>514</v>
      </c>
      <c r="C469" s="2" t="s">
        <v>1564</v>
      </c>
      <c r="D469" s="2" t="s">
        <v>1565</v>
      </c>
      <c r="E469" s="2" t="s">
        <v>1566</v>
      </c>
      <c r="F469" s="2" t="s">
        <v>1567</v>
      </c>
      <c r="G469" s="2" t="s">
        <v>1568</v>
      </c>
      <c r="H469" s="2"/>
      <c r="I469" s="2" t="s">
        <v>393</v>
      </c>
      <c r="J469" s="2" t="s">
        <v>340</v>
      </c>
      <c r="K469" s="2" t="s">
        <v>1569</v>
      </c>
      <c r="L469" s="2" t="s">
        <v>4636</v>
      </c>
      <c r="M469" s="3">
        <v>42621</v>
      </c>
      <c r="N469" s="2" t="s">
        <v>1570</v>
      </c>
      <c r="O469" s="2" t="s">
        <v>2091</v>
      </c>
      <c r="P469" s="2" t="s">
        <v>1571</v>
      </c>
      <c r="Q469" s="2" t="s">
        <v>1572</v>
      </c>
      <c r="R469" s="2" t="s">
        <v>3928</v>
      </c>
      <c r="S469" s="2" t="s">
        <v>3939</v>
      </c>
      <c r="T469" s="2" t="s">
        <v>4642</v>
      </c>
      <c r="U469" s="2">
        <v>0.14000000000000001</v>
      </c>
      <c r="V469" s="2"/>
      <c r="W469" s="2">
        <v>0.14000000000000001</v>
      </c>
      <c r="X469" s="2"/>
      <c r="Y469" s="2" t="s">
        <v>342</v>
      </c>
      <c r="Z469" s="2" t="s">
        <v>335</v>
      </c>
      <c r="AA469" s="2" t="s">
        <v>3332</v>
      </c>
      <c r="AB469" s="2" t="s">
        <v>43</v>
      </c>
      <c r="AC469" s="2" t="s">
        <v>42</v>
      </c>
      <c r="AD469" s="2"/>
      <c r="AE469" s="4"/>
    </row>
    <row r="470" spans="1:31" hidden="1" x14ac:dyDescent="0.25">
      <c r="A470" s="2">
        <v>2016</v>
      </c>
      <c r="B470" s="2">
        <v>511</v>
      </c>
      <c r="C470" s="2" t="s">
        <v>1564</v>
      </c>
      <c r="D470" s="2" t="s">
        <v>1565</v>
      </c>
      <c r="E470" s="2" t="s">
        <v>1566</v>
      </c>
      <c r="F470" s="2" t="s">
        <v>1567</v>
      </c>
      <c r="G470" s="2" t="s">
        <v>1568</v>
      </c>
      <c r="H470" s="2"/>
      <c r="I470" s="2" t="s">
        <v>393</v>
      </c>
      <c r="J470" s="2" t="s">
        <v>289</v>
      </c>
      <c r="K470" s="2" t="s">
        <v>1569</v>
      </c>
      <c r="L470" s="2" t="s">
        <v>4636</v>
      </c>
      <c r="M470" s="3">
        <v>42621</v>
      </c>
      <c r="N470" s="2" t="s">
        <v>1570</v>
      </c>
      <c r="O470" s="2" t="s">
        <v>2091</v>
      </c>
      <c r="P470" s="2" t="s">
        <v>1571</v>
      </c>
      <c r="Q470" s="2" t="s">
        <v>1572</v>
      </c>
      <c r="R470" s="2" t="s">
        <v>3814</v>
      </c>
      <c r="S470" s="2" t="s">
        <v>3936</v>
      </c>
      <c r="T470" s="2" t="s">
        <v>4642</v>
      </c>
      <c r="U470" s="2">
        <v>0.14000000000000001</v>
      </c>
      <c r="V470" s="2"/>
      <c r="W470" s="2">
        <v>0.14000000000000001</v>
      </c>
      <c r="X470" s="2"/>
      <c r="Y470" s="2" t="s">
        <v>342</v>
      </c>
      <c r="Z470" s="2" t="s">
        <v>335</v>
      </c>
      <c r="AA470" s="2" t="s">
        <v>3332</v>
      </c>
      <c r="AB470" s="2" t="s">
        <v>43</v>
      </c>
      <c r="AC470" s="2" t="s">
        <v>42</v>
      </c>
      <c r="AD470" s="2"/>
      <c r="AE470" s="4"/>
    </row>
    <row r="471" spans="1:31" hidden="1" x14ac:dyDescent="0.25">
      <c r="A471" s="2">
        <v>2016</v>
      </c>
      <c r="B471" s="2">
        <v>415</v>
      </c>
      <c r="C471" s="2" t="s">
        <v>1564</v>
      </c>
      <c r="D471" s="2" t="s">
        <v>1565</v>
      </c>
      <c r="E471" s="2" t="s">
        <v>1566</v>
      </c>
      <c r="F471" s="2" t="s">
        <v>1567</v>
      </c>
      <c r="G471" s="2" t="s">
        <v>1568</v>
      </c>
      <c r="H471" s="2"/>
      <c r="I471" s="2" t="s">
        <v>393</v>
      </c>
      <c r="J471" s="2" t="s">
        <v>346</v>
      </c>
      <c r="K471" s="2" t="s">
        <v>1569</v>
      </c>
      <c r="L471" s="2" t="s">
        <v>4636</v>
      </c>
      <c r="M471" s="3">
        <v>42621</v>
      </c>
      <c r="N471" s="2" t="s">
        <v>1570</v>
      </c>
      <c r="O471" s="2" t="s">
        <v>2091</v>
      </c>
      <c r="P471" s="2" t="s">
        <v>1571</v>
      </c>
      <c r="Q471" s="2" t="s">
        <v>1572</v>
      </c>
      <c r="R471" s="2" t="s">
        <v>3814</v>
      </c>
      <c r="S471" s="2" t="s">
        <v>3816</v>
      </c>
      <c r="T471" s="2" t="s">
        <v>4642</v>
      </c>
      <c r="U471" s="2">
        <v>0.14000000000000001</v>
      </c>
      <c r="V471" s="2"/>
      <c r="W471" s="2">
        <v>0.14000000000000001</v>
      </c>
      <c r="X471" s="2"/>
      <c r="Y471" s="2" t="s">
        <v>342</v>
      </c>
      <c r="Z471" s="2" t="s">
        <v>335</v>
      </c>
      <c r="AA471" s="2" t="s">
        <v>3332</v>
      </c>
      <c r="AB471" s="2" t="s">
        <v>43</v>
      </c>
      <c r="AC471" s="2" t="s">
        <v>42</v>
      </c>
      <c r="AD471" s="2"/>
      <c r="AE471" s="4"/>
    </row>
    <row r="472" spans="1:31" hidden="1" x14ac:dyDescent="0.25">
      <c r="A472" s="2">
        <v>2013</v>
      </c>
      <c r="B472" s="2">
        <v>683</v>
      </c>
      <c r="C472" s="2" t="s">
        <v>1824</v>
      </c>
      <c r="D472" s="2" t="s">
        <v>1825</v>
      </c>
      <c r="E472" s="2" t="s">
        <v>1826</v>
      </c>
      <c r="F472" s="2" t="s">
        <v>1827</v>
      </c>
      <c r="G472" s="2" t="s">
        <v>1828</v>
      </c>
      <c r="H472" s="2"/>
      <c r="I472" s="2" t="s">
        <v>1829</v>
      </c>
      <c r="J472" s="2" t="s">
        <v>50</v>
      </c>
      <c r="K472" s="2" t="s">
        <v>1830</v>
      </c>
      <c r="L472" s="2" t="s">
        <v>4636</v>
      </c>
      <c r="M472" s="3">
        <v>41557</v>
      </c>
      <c r="N472" s="2" t="s">
        <v>1831</v>
      </c>
      <c r="O472" s="2" t="s">
        <v>586</v>
      </c>
      <c r="P472" s="2" t="s">
        <v>1832</v>
      </c>
      <c r="Q472" s="2" t="s">
        <v>1841</v>
      </c>
      <c r="R472" s="2" t="s">
        <v>1834</v>
      </c>
      <c r="S472" s="2" t="s">
        <v>1842</v>
      </c>
      <c r="T472" s="2" t="s">
        <v>4642</v>
      </c>
      <c r="U472" s="2">
        <v>0.14399999999999999</v>
      </c>
      <c r="V472" s="2">
        <v>179</v>
      </c>
      <c r="W472" s="2">
        <v>0.14399999999999999</v>
      </c>
      <c r="X472" s="2"/>
      <c r="Y472" s="2" t="s">
        <v>342</v>
      </c>
      <c r="Z472" s="2" t="s">
        <v>335</v>
      </c>
      <c r="AA472" s="2" t="s">
        <v>41</v>
      </c>
      <c r="AB472" s="2" t="s">
        <v>42</v>
      </c>
      <c r="AC472" s="2" t="s">
        <v>43</v>
      </c>
      <c r="AD472" s="2" t="s">
        <v>1843</v>
      </c>
      <c r="AE472" s="4"/>
    </row>
    <row r="473" spans="1:31" x14ac:dyDescent="0.25">
      <c r="A473" s="2">
        <v>2016</v>
      </c>
      <c r="B473" s="2">
        <v>1181</v>
      </c>
      <c r="C473" s="2" t="s">
        <v>1885</v>
      </c>
      <c r="D473" s="2" t="s">
        <v>1886</v>
      </c>
      <c r="E473" s="2" t="s">
        <v>3905</v>
      </c>
      <c r="F473" s="2" t="s">
        <v>1888</v>
      </c>
      <c r="G473" s="2" t="s">
        <v>1889</v>
      </c>
      <c r="H473" s="2"/>
      <c r="I473" s="2" t="s">
        <v>484</v>
      </c>
      <c r="J473" s="2" t="s">
        <v>291</v>
      </c>
      <c r="K473" s="2" t="s">
        <v>2369</v>
      </c>
      <c r="L473" s="2" t="s">
        <v>4635</v>
      </c>
      <c r="M473" s="3">
        <v>42599</v>
      </c>
      <c r="N473" s="2" t="s">
        <v>1891</v>
      </c>
      <c r="O473" s="2" t="s">
        <v>3417</v>
      </c>
      <c r="P473" s="2" t="s">
        <v>2357</v>
      </c>
      <c r="Q473" s="2" t="s">
        <v>2562</v>
      </c>
      <c r="R473" s="2" t="s">
        <v>4143</v>
      </c>
      <c r="S473" s="2" t="s">
        <v>2907</v>
      </c>
      <c r="T473" s="2" t="s">
        <v>4642</v>
      </c>
      <c r="U473" s="2">
        <v>0.15</v>
      </c>
      <c r="V473" s="2">
        <v>1568</v>
      </c>
      <c r="W473" s="2">
        <v>0.15</v>
      </c>
      <c r="X473" s="2">
        <v>1980</v>
      </c>
      <c r="Y473" s="2" t="s">
        <v>342</v>
      </c>
      <c r="Z473" s="2" t="s">
        <v>335</v>
      </c>
      <c r="AA473" s="2" t="s">
        <v>3332</v>
      </c>
      <c r="AB473" s="2" t="s">
        <v>43</v>
      </c>
      <c r="AC473" s="2" t="s">
        <v>42</v>
      </c>
      <c r="AD473" s="2"/>
      <c r="AE473" s="4"/>
    </row>
    <row r="474" spans="1:31" hidden="1" x14ac:dyDescent="0.25">
      <c r="A474" s="2">
        <v>2016</v>
      </c>
      <c r="B474" s="2">
        <v>1449</v>
      </c>
      <c r="C474" s="2" t="s">
        <v>2252</v>
      </c>
      <c r="D474" s="2" t="s">
        <v>2253</v>
      </c>
      <c r="E474" s="2" t="s">
        <v>2254</v>
      </c>
      <c r="F474" s="2" t="s">
        <v>491</v>
      </c>
      <c r="G474" s="2" t="s">
        <v>492</v>
      </c>
      <c r="H474" s="2"/>
      <c r="I474" s="2" t="s">
        <v>153</v>
      </c>
      <c r="J474" s="2" t="s">
        <v>289</v>
      </c>
      <c r="K474" s="2" t="s">
        <v>3807</v>
      </c>
      <c r="L474" s="2"/>
      <c r="M474" s="3">
        <v>42579</v>
      </c>
      <c r="N474" s="2" t="s">
        <v>2689</v>
      </c>
      <c r="O474" s="2" t="s">
        <v>2091</v>
      </c>
      <c r="P474" s="2" t="s">
        <v>2776</v>
      </c>
      <c r="Q474" s="2" t="s">
        <v>2920</v>
      </c>
      <c r="R474" s="2" t="s">
        <v>3808</v>
      </c>
      <c r="S474" s="2" t="s">
        <v>2907</v>
      </c>
      <c r="T474" s="2" t="s">
        <v>4642</v>
      </c>
      <c r="U474" s="2">
        <v>0.15</v>
      </c>
      <c r="V474" s="2">
        <v>670</v>
      </c>
      <c r="W474" s="2">
        <v>0.15</v>
      </c>
      <c r="X474" s="2"/>
      <c r="Y474" s="2" t="s">
        <v>861</v>
      </c>
      <c r="Z474" s="2" t="s">
        <v>335</v>
      </c>
      <c r="AA474" s="2" t="s">
        <v>3332</v>
      </c>
      <c r="AB474" s="2" t="s">
        <v>43</v>
      </c>
      <c r="AC474" s="2" t="s">
        <v>42</v>
      </c>
      <c r="AD474" s="2"/>
      <c r="AE474" s="4"/>
    </row>
    <row r="475" spans="1:31" hidden="1" x14ac:dyDescent="0.25">
      <c r="A475" s="2">
        <v>2016</v>
      </c>
      <c r="B475" s="2">
        <v>516</v>
      </c>
      <c r="C475" s="2" t="s">
        <v>1564</v>
      </c>
      <c r="D475" s="2" t="s">
        <v>1565</v>
      </c>
      <c r="E475" s="2" t="s">
        <v>1566</v>
      </c>
      <c r="F475" s="2" t="s">
        <v>1567</v>
      </c>
      <c r="G475" s="2" t="s">
        <v>1568</v>
      </c>
      <c r="H475" s="2"/>
      <c r="I475" s="2" t="s">
        <v>393</v>
      </c>
      <c r="J475" s="2" t="s">
        <v>347</v>
      </c>
      <c r="K475" s="2" t="s">
        <v>1569</v>
      </c>
      <c r="L475" s="2" t="s">
        <v>4636</v>
      </c>
      <c r="M475" s="3">
        <v>42621</v>
      </c>
      <c r="N475" s="2" t="s">
        <v>1570</v>
      </c>
      <c r="O475" s="2" t="s">
        <v>2091</v>
      </c>
      <c r="P475" s="2" t="s">
        <v>1571</v>
      </c>
      <c r="Q475" s="2" t="s">
        <v>1572</v>
      </c>
      <c r="R475" s="2" t="s">
        <v>3814</v>
      </c>
      <c r="S475" s="2" t="s">
        <v>3941</v>
      </c>
      <c r="T475" s="2" t="s">
        <v>4642</v>
      </c>
      <c r="U475" s="2">
        <v>0.15</v>
      </c>
      <c r="V475" s="2"/>
      <c r="W475" s="2">
        <v>0.15</v>
      </c>
      <c r="X475" s="2"/>
      <c r="Y475" s="2" t="s">
        <v>342</v>
      </c>
      <c r="Z475" s="2" t="s">
        <v>335</v>
      </c>
      <c r="AA475" s="2" t="s">
        <v>3332</v>
      </c>
      <c r="AB475" s="2" t="s">
        <v>43</v>
      </c>
      <c r="AC475" s="2" t="s">
        <v>42</v>
      </c>
      <c r="AD475" s="2"/>
      <c r="AE475" s="4"/>
    </row>
    <row r="476" spans="1:31" hidden="1" x14ac:dyDescent="0.25">
      <c r="A476" s="2">
        <v>2014</v>
      </c>
      <c r="B476" s="2">
        <v>1644</v>
      </c>
      <c r="C476" s="2" t="s">
        <v>2234</v>
      </c>
      <c r="D476" s="2" t="s">
        <v>2235</v>
      </c>
      <c r="E476" s="2" t="s">
        <v>2236</v>
      </c>
      <c r="F476" s="2" t="s">
        <v>2237</v>
      </c>
      <c r="G476" s="2" t="s">
        <v>1889</v>
      </c>
      <c r="H476" s="2"/>
      <c r="I476" s="2" t="s">
        <v>484</v>
      </c>
      <c r="J476" s="2" t="s">
        <v>289</v>
      </c>
      <c r="K476" s="2" t="s">
        <v>2238</v>
      </c>
      <c r="L476" s="2"/>
      <c r="M476" s="3">
        <v>41963</v>
      </c>
      <c r="N476" s="2" t="s">
        <v>2239</v>
      </c>
      <c r="O476" s="2" t="s">
        <v>1656</v>
      </c>
      <c r="P476" s="2" t="s">
        <v>2240</v>
      </c>
      <c r="Q476" s="2" t="s">
        <v>2888</v>
      </c>
      <c r="R476" s="2" t="s">
        <v>1804</v>
      </c>
      <c r="S476" s="2" t="s">
        <v>2523</v>
      </c>
      <c r="T476" s="2" t="s">
        <v>4642</v>
      </c>
      <c r="U476" s="2">
        <v>0.16</v>
      </c>
      <c r="V476" s="2">
        <v>2140</v>
      </c>
      <c r="W476" s="2">
        <v>0.16</v>
      </c>
      <c r="X476" s="2"/>
      <c r="Y476" s="2" t="s">
        <v>342</v>
      </c>
      <c r="Z476" s="2" t="s">
        <v>335</v>
      </c>
      <c r="AA476" s="2" t="s">
        <v>41</v>
      </c>
      <c r="AB476" s="2" t="s">
        <v>42</v>
      </c>
      <c r="AC476" s="2" t="s">
        <v>43</v>
      </c>
      <c r="AD476" s="2"/>
      <c r="AE476" s="4"/>
    </row>
    <row r="477" spans="1:31" hidden="1" x14ac:dyDescent="0.25">
      <c r="A477" s="2">
        <v>2014</v>
      </c>
      <c r="B477" s="2">
        <v>1661</v>
      </c>
      <c r="C477" s="2" t="s">
        <v>2234</v>
      </c>
      <c r="D477" s="2" t="s">
        <v>2235</v>
      </c>
      <c r="E477" s="2" t="s">
        <v>2236</v>
      </c>
      <c r="F477" s="2" t="s">
        <v>2237</v>
      </c>
      <c r="G477" s="2" t="s">
        <v>1889</v>
      </c>
      <c r="H477" s="2"/>
      <c r="I477" s="2" t="s">
        <v>484</v>
      </c>
      <c r="J477" s="2" t="s">
        <v>289</v>
      </c>
      <c r="K477" s="2" t="s">
        <v>2238</v>
      </c>
      <c r="L477" s="2"/>
      <c r="M477" s="3">
        <v>41964</v>
      </c>
      <c r="N477" s="2" t="s">
        <v>2239</v>
      </c>
      <c r="O477" s="2" t="s">
        <v>1656</v>
      </c>
      <c r="P477" s="2" t="s">
        <v>2240</v>
      </c>
      <c r="Q477" s="2" t="s">
        <v>2888</v>
      </c>
      <c r="R477" s="2" t="s">
        <v>1804</v>
      </c>
      <c r="S477" s="2" t="s">
        <v>2523</v>
      </c>
      <c r="T477" s="2" t="s">
        <v>4642</v>
      </c>
      <c r="U477" s="2">
        <v>0.16</v>
      </c>
      <c r="V477" s="2">
        <v>2140</v>
      </c>
      <c r="W477" s="2">
        <v>0.16</v>
      </c>
      <c r="X477" s="2"/>
      <c r="Y477" s="2" t="s">
        <v>342</v>
      </c>
      <c r="Z477" s="2" t="s">
        <v>335</v>
      </c>
      <c r="AA477" s="2" t="s">
        <v>41</v>
      </c>
      <c r="AB477" s="2" t="s">
        <v>42</v>
      </c>
      <c r="AC477" s="2" t="s">
        <v>43</v>
      </c>
      <c r="AD477" s="2"/>
      <c r="AE477" s="4"/>
    </row>
    <row r="478" spans="1:31" hidden="1" x14ac:dyDescent="0.25">
      <c r="A478" s="2">
        <v>2016</v>
      </c>
      <c r="B478" s="2">
        <v>1290</v>
      </c>
      <c r="C478" s="2" t="s">
        <v>2244</v>
      </c>
      <c r="D478" s="2" t="s">
        <v>2245</v>
      </c>
      <c r="E478" s="2" t="s">
        <v>2246</v>
      </c>
      <c r="F478" s="2" t="s">
        <v>2247</v>
      </c>
      <c r="G478" s="2" t="s">
        <v>2248</v>
      </c>
      <c r="H478" s="2"/>
      <c r="I478" s="2" t="s">
        <v>488</v>
      </c>
      <c r="J478" s="2" t="s">
        <v>347</v>
      </c>
      <c r="K478" s="2" t="s">
        <v>2249</v>
      </c>
      <c r="L478" s="2" t="s">
        <v>4636</v>
      </c>
      <c r="M478" s="3">
        <v>42675</v>
      </c>
      <c r="N478" s="2" t="s">
        <v>3890</v>
      </c>
      <c r="O478" s="2" t="s">
        <v>3891</v>
      </c>
      <c r="P478" s="2" t="s">
        <v>2240</v>
      </c>
      <c r="Q478" s="2" t="s">
        <v>2562</v>
      </c>
      <c r="R478" s="2" t="s">
        <v>3908</v>
      </c>
      <c r="S478" s="2" t="s">
        <v>2523</v>
      </c>
      <c r="T478" s="2" t="s">
        <v>4642</v>
      </c>
      <c r="U478" s="2">
        <v>0.16</v>
      </c>
      <c r="V478" s="2">
        <v>2194</v>
      </c>
      <c r="W478" s="2">
        <v>0.16</v>
      </c>
      <c r="X478" s="2"/>
      <c r="Y478" s="2" t="s">
        <v>342</v>
      </c>
      <c r="Z478" s="2" t="s">
        <v>335</v>
      </c>
      <c r="AA478" s="2" t="s">
        <v>3332</v>
      </c>
      <c r="AB478" s="2" t="s">
        <v>43</v>
      </c>
      <c r="AC478" s="2" t="s">
        <v>42</v>
      </c>
      <c r="AD478" s="2"/>
      <c r="AE478" s="4"/>
    </row>
    <row r="479" spans="1:31" hidden="1" x14ac:dyDescent="0.25">
      <c r="A479" s="2">
        <v>2014</v>
      </c>
      <c r="B479" s="2">
        <v>2013</v>
      </c>
      <c r="C479" s="2" t="s">
        <v>2171</v>
      </c>
      <c r="D479" s="2" t="s">
        <v>2172</v>
      </c>
      <c r="E479" s="2" t="s">
        <v>2173</v>
      </c>
      <c r="F479" s="2" t="s">
        <v>1062</v>
      </c>
      <c r="G479" s="2" t="s">
        <v>1063</v>
      </c>
      <c r="H479" s="2"/>
      <c r="I479" s="2" t="s">
        <v>153</v>
      </c>
      <c r="J479" s="2" t="s">
        <v>111</v>
      </c>
      <c r="K479" s="2" t="s">
        <v>2174</v>
      </c>
      <c r="L479" s="2"/>
      <c r="M479" s="3">
        <v>41981</v>
      </c>
      <c r="N479" s="2" t="s">
        <v>2175</v>
      </c>
      <c r="O479" s="2" t="s">
        <v>2176</v>
      </c>
      <c r="P479" s="2" t="s">
        <v>2177</v>
      </c>
      <c r="Q479" s="2" t="s">
        <v>748</v>
      </c>
      <c r="R479" s="2" t="s">
        <v>2578</v>
      </c>
      <c r="S479" s="2" t="s">
        <v>860</v>
      </c>
      <c r="T479" s="2" t="s">
        <v>4641</v>
      </c>
      <c r="U479" s="2">
        <v>0.57999999999999996</v>
      </c>
      <c r="V479" s="2">
        <v>1551</v>
      </c>
      <c r="W479" s="2">
        <f>U479*454/V479</f>
        <v>0.16977433913604126</v>
      </c>
      <c r="X479" s="2">
        <v>1680</v>
      </c>
      <c r="Y479" s="2" t="s">
        <v>2180</v>
      </c>
      <c r="Z479" s="2" t="s">
        <v>335</v>
      </c>
      <c r="AA479" s="2" t="s">
        <v>336</v>
      </c>
      <c r="AB479" s="2" t="s">
        <v>42</v>
      </c>
      <c r="AC479" s="2" t="s">
        <v>43</v>
      </c>
      <c r="AD479" s="2"/>
      <c r="AE479" s="4"/>
    </row>
    <row r="480" spans="1:31" hidden="1" x14ac:dyDescent="0.25">
      <c r="A480" s="2">
        <v>2014</v>
      </c>
      <c r="B480" s="2">
        <v>2029</v>
      </c>
      <c r="C480" s="2" t="s">
        <v>2171</v>
      </c>
      <c r="D480" s="2" t="s">
        <v>2172</v>
      </c>
      <c r="E480" s="2" t="s">
        <v>2173</v>
      </c>
      <c r="F480" s="2" t="s">
        <v>1062</v>
      </c>
      <c r="G480" s="2" t="s">
        <v>1063</v>
      </c>
      <c r="H480" s="2"/>
      <c r="I480" s="2" t="s">
        <v>153</v>
      </c>
      <c r="J480" s="2" t="s">
        <v>111</v>
      </c>
      <c r="K480" s="2" t="s">
        <v>2174</v>
      </c>
      <c r="L480" s="2"/>
      <c r="M480" s="3">
        <v>41983</v>
      </c>
      <c r="N480" s="2" t="s">
        <v>2175</v>
      </c>
      <c r="O480" s="2" t="s">
        <v>2176</v>
      </c>
      <c r="P480" s="2" t="s">
        <v>2177</v>
      </c>
      <c r="Q480" s="2" t="s">
        <v>748</v>
      </c>
      <c r="R480" s="2" t="s">
        <v>2578</v>
      </c>
      <c r="S480" s="2" t="s">
        <v>860</v>
      </c>
      <c r="T480" s="2" t="s">
        <v>4641</v>
      </c>
      <c r="U480" s="2">
        <v>0.57999999999999996</v>
      </c>
      <c r="V480" s="2">
        <v>1551</v>
      </c>
      <c r="W480" s="2">
        <f>U480*454/V480</f>
        <v>0.16977433913604126</v>
      </c>
      <c r="X480" s="2">
        <v>1680</v>
      </c>
      <c r="Y480" s="2" t="s">
        <v>2180</v>
      </c>
      <c r="Z480" s="2" t="s">
        <v>335</v>
      </c>
      <c r="AA480" s="2" t="s">
        <v>336</v>
      </c>
      <c r="AB480" s="2" t="s">
        <v>42</v>
      </c>
      <c r="AC480" s="2" t="s">
        <v>43</v>
      </c>
      <c r="AD480" s="2"/>
      <c r="AE480" s="4"/>
    </row>
    <row r="481" spans="1:31" hidden="1" x14ac:dyDescent="0.25">
      <c r="A481" s="2">
        <v>2014</v>
      </c>
      <c r="B481" s="2">
        <v>2044</v>
      </c>
      <c r="C481" s="2" t="s">
        <v>2171</v>
      </c>
      <c r="D481" s="2" t="s">
        <v>2172</v>
      </c>
      <c r="E481" s="2" t="s">
        <v>2173</v>
      </c>
      <c r="F481" s="2" t="s">
        <v>1062</v>
      </c>
      <c r="G481" s="2" t="s">
        <v>1063</v>
      </c>
      <c r="H481" s="2"/>
      <c r="I481" s="2" t="s">
        <v>153</v>
      </c>
      <c r="J481" s="2" t="s">
        <v>111</v>
      </c>
      <c r="K481" s="2" t="s">
        <v>2174</v>
      </c>
      <c r="L481" s="2"/>
      <c r="M481" s="3">
        <v>41984</v>
      </c>
      <c r="N481" s="2" t="s">
        <v>2175</v>
      </c>
      <c r="O481" s="2" t="s">
        <v>2176</v>
      </c>
      <c r="P481" s="2" t="s">
        <v>2177</v>
      </c>
      <c r="Q481" s="2" t="s">
        <v>748</v>
      </c>
      <c r="R481" s="2" t="s">
        <v>2578</v>
      </c>
      <c r="S481" s="2" t="s">
        <v>860</v>
      </c>
      <c r="T481" s="2" t="s">
        <v>4641</v>
      </c>
      <c r="U481" s="2">
        <v>0.57999999999999996</v>
      </c>
      <c r="V481" s="2">
        <v>1551</v>
      </c>
      <c r="W481" s="2">
        <f>U481*454/V481</f>
        <v>0.16977433913604126</v>
      </c>
      <c r="X481" s="2">
        <v>1680</v>
      </c>
      <c r="Y481" s="2" t="s">
        <v>2180</v>
      </c>
      <c r="Z481" s="2" t="s">
        <v>335</v>
      </c>
      <c r="AA481" s="2" t="s">
        <v>336</v>
      </c>
      <c r="AB481" s="2" t="s">
        <v>42</v>
      </c>
      <c r="AC481" s="2" t="s">
        <v>43</v>
      </c>
      <c r="AD481" s="2"/>
      <c r="AE481" s="4"/>
    </row>
    <row r="482" spans="1:31" hidden="1" x14ac:dyDescent="0.25">
      <c r="A482" s="2">
        <v>2014</v>
      </c>
      <c r="B482" s="2">
        <v>1638</v>
      </c>
      <c r="C482" s="2" t="s">
        <v>2234</v>
      </c>
      <c r="D482" s="2" t="s">
        <v>2235</v>
      </c>
      <c r="E482" s="2" t="s">
        <v>2236</v>
      </c>
      <c r="F482" s="2" t="s">
        <v>2237</v>
      </c>
      <c r="G482" s="2" t="s">
        <v>1889</v>
      </c>
      <c r="H482" s="2"/>
      <c r="I482" s="2" t="s">
        <v>484</v>
      </c>
      <c r="J482" s="2" t="s">
        <v>203</v>
      </c>
      <c r="K482" s="2" t="s">
        <v>2238</v>
      </c>
      <c r="L482" s="2"/>
      <c r="M482" s="3">
        <v>41963</v>
      </c>
      <c r="N482" s="2" t="s">
        <v>2239</v>
      </c>
      <c r="O482" s="2" t="s">
        <v>1656</v>
      </c>
      <c r="P482" s="2" t="s">
        <v>2240</v>
      </c>
      <c r="Q482" s="2" t="s">
        <v>2888</v>
      </c>
      <c r="R482" s="2" t="s">
        <v>2243</v>
      </c>
      <c r="S482" s="2" t="s">
        <v>2897</v>
      </c>
      <c r="T482" s="2" t="s">
        <v>4642</v>
      </c>
      <c r="U482" s="2">
        <v>0.17</v>
      </c>
      <c r="V482" s="2">
        <v>2283</v>
      </c>
      <c r="W482" s="2">
        <v>0.17</v>
      </c>
      <c r="X482" s="2"/>
      <c r="Y482" s="2" t="s">
        <v>342</v>
      </c>
      <c r="Z482" s="2" t="s">
        <v>335</v>
      </c>
      <c r="AA482" s="2" t="s">
        <v>41</v>
      </c>
      <c r="AB482" s="2" t="s">
        <v>42</v>
      </c>
      <c r="AC482" s="2" t="s">
        <v>43</v>
      </c>
      <c r="AD482" s="2"/>
      <c r="AE482" s="4"/>
    </row>
    <row r="483" spans="1:31" hidden="1" x14ac:dyDescent="0.25">
      <c r="A483" s="2">
        <v>2014</v>
      </c>
      <c r="B483" s="2">
        <v>1654</v>
      </c>
      <c r="C483" s="2" t="s">
        <v>2234</v>
      </c>
      <c r="D483" s="2" t="s">
        <v>2235</v>
      </c>
      <c r="E483" s="2" t="s">
        <v>2236</v>
      </c>
      <c r="F483" s="2" t="s">
        <v>2237</v>
      </c>
      <c r="G483" s="2" t="s">
        <v>1889</v>
      </c>
      <c r="H483" s="2"/>
      <c r="I483" s="2" t="s">
        <v>484</v>
      </c>
      <c r="J483" s="2" t="s">
        <v>203</v>
      </c>
      <c r="K483" s="2" t="s">
        <v>2238</v>
      </c>
      <c r="L483" s="2"/>
      <c r="M483" s="3">
        <v>41964</v>
      </c>
      <c r="N483" s="2" t="s">
        <v>2239</v>
      </c>
      <c r="O483" s="2" t="s">
        <v>1656</v>
      </c>
      <c r="P483" s="2" t="s">
        <v>2240</v>
      </c>
      <c r="Q483" s="2" t="s">
        <v>2888</v>
      </c>
      <c r="R483" s="2" t="s">
        <v>2243</v>
      </c>
      <c r="S483" s="2" t="s">
        <v>2897</v>
      </c>
      <c r="T483" s="2" t="s">
        <v>4642</v>
      </c>
      <c r="U483" s="2">
        <v>0.17</v>
      </c>
      <c r="V483" s="2">
        <v>2283</v>
      </c>
      <c r="W483" s="2">
        <v>0.17</v>
      </c>
      <c r="X483" s="2"/>
      <c r="Y483" s="2" t="s">
        <v>342</v>
      </c>
      <c r="Z483" s="2" t="s">
        <v>335</v>
      </c>
      <c r="AA483" s="2" t="s">
        <v>41</v>
      </c>
      <c r="AB483" s="2" t="s">
        <v>42</v>
      </c>
      <c r="AC483" s="2" t="s">
        <v>43</v>
      </c>
      <c r="AD483" s="2"/>
      <c r="AE483" s="4"/>
    </row>
    <row r="484" spans="1:31" hidden="1" x14ac:dyDescent="0.25">
      <c r="A484" s="2">
        <v>2016</v>
      </c>
      <c r="B484" s="2">
        <v>1153</v>
      </c>
      <c r="C484" s="2" t="s">
        <v>3393</v>
      </c>
      <c r="D484" s="2" t="s">
        <v>3394</v>
      </c>
      <c r="E484" s="2" t="s">
        <v>3395</v>
      </c>
      <c r="F484" s="2" t="s">
        <v>3396</v>
      </c>
      <c r="G484" s="2" t="s">
        <v>1889</v>
      </c>
      <c r="H484" s="2"/>
      <c r="I484" s="2" t="s">
        <v>484</v>
      </c>
      <c r="J484" s="2" t="s">
        <v>289</v>
      </c>
      <c r="K484" s="2" t="s">
        <v>3415</v>
      </c>
      <c r="L484" s="2" t="s">
        <v>4636</v>
      </c>
      <c r="M484" s="3">
        <v>42450</v>
      </c>
      <c r="N484" s="2" t="s">
        <v>3887</v>
      </c>
      <c r="O484" s="2" t="s">
        <v>1656</v>
      </c>
      <c r="P484" s="2" t="s">
        <v>3418</v>
      </c>
      <c r="Q484" s="2" t="s">
        <v>2919</v>
      </c>
      <c r="R484" s="2" t="s">
        <v>3888</v>
      </c>
      <c r="S484" s="2" t="s">
        <v>2897</v>
      </c>
      <c r="T484" s="2" t="s">
        <v>4642</v>
      </c>
      <c r="U484" s="2">
        <v>0.17</v>
      </c>
      <c r="V484" s="2">
        <v>2270</v>
      </c>
      <c r="W484" s="2">
        <v>0.17</v>
      </c>
      <c r="X484" s="2"/>
      <c r="Y484" s="2" t="s">
        <v>342</v>
      </c>
      <c r="Z484" s="2" t="s">
        <v>335</v>
      </c>
      <c r="AA484" s="2" t="s">
        <v>3332</v>
      </c>
      <c r="AB484" s="2" t="s">
        <v>43</v>
      </c>
      <c r="AC484" s="2" t="s">
        <v>42</v>
      </c>
      <c r="AD484" s="2"/>
      <c r="AE484" s="4"/>
    </row>
    <row r="485" spans="1:31" hidden="1" x14ac:dyDescent="0.25">
      <c r="A485" s="2">
        <v>2016</v>
      </c>
      <c r="B485" s="2">
        <v>1164</v>
      </c>
      <c r="C485" s="2" t="s">
        <v>3393</v>
      </c>
      <c r="D485" s="2" t="s">
        <v>3394</v>
      </c>
      <c r="E485" s="2" t="s">
        <v>3395</v>
      </c>
      <c r="F485" s="2" t="s">
        <v>3396</v>
      </c>
      <c r="G485" s="2" t="s">
        <v>1889</v>
      </c>
      <c r="H485" s="2"/>
      <c r="I485" s="2" t="s">
        <v>484</v>
      </c>
      <c r="J485" s="2" t="s">
        <v>347</v>
      </c>
      <c r="K485" s="2" t="s">
        <v>3424</v>
      </c>
      <c r="L485" s="2" t="s">
        <v>4636</v>
      </c>
      <c r="M485" s="3">
        <v>42451</v>
      </c>
      <c r="N485" s="2" t="s">
        <v>3802</v>
      </c>
      <c r="O485" s="2" t="s">
        <v>1656</v>
      </c>
      <c r="P485" s="2" t="s">
        <v>3418</v>
      </c>
      <c r="Q485" s="2" t="s">
        <v>2919</v>
      </c>
      <c r="R485" s="2" t="s">
        <v>3805</v>
      </c>
      <c r="S485" s="2" t="s">
        <v>2897</v>
      </c>
      <c r="T485" s="2" t="s">
        <v>4642</v>
      </c>
      <c r="U485" s="2">
        <v>0.17</v>
      </c>
      <c r="V485" s="2">
        <v>2281</v>
      </c>
      <c r="W485" s="2">
        <v>0.17</v>
      </c>
      <c r="X485" s="2"/>
      <c r="Y485" s="2" t="s">
        <v>342</v>
      </c>
      <c r="Z485" s="2" t="s">
        <v>335</v>
      </c>
      <c r="AA485" s="2" t="s">
        <v>3332</v>
      </c>
      <c r="AB485" s="2" t="s">
        <v>43</v>
      </c>
      <c r="AC485" s="2" t="s">
        <v>42</v>
      </c>
      <c r="AD485" s="2"/>
      <c r="AE485" s="4"/>
    </row>
    <row r="486" spans="1:31" x14ac:dyDescent="0.25">
      <c r="A486" s="2">
        <v>2016</v>
      </c>
      <c r="B486" s="2">
        <v>1178</v>
      </c>
      <c r="C486" s="2" t="s">
        <v>1885</v>
      </c>
      <c r="D486" s="2" t="s">
        <v>1886</v>
      </c>
      <c r="E486" s="2" t="s">
        <v>3905</v>
      </c>
      <c r="F486" s="2" t="s">
        <v>1888</v>
      </c>
      <c r="G486" s="2" t="s">
        <v>1889</v>
      </c>
      <c r="H486" s="2"/>
      <c r="I486" s="2" t="s">
        <v>484</v>
      </c>
      <c r="J486" s="2" t="s">
        <v>203</v>
      </c>
      <c r="K486" s="2" t="s">
        <v>1898</v>
      </c>
      <c r="L486" s="2" t="s">
        <v>4635</v>
      </c>
      <c r="M486" s="3">
        <v>42599</v>
      </c>
      <c r="N486" s="2" t="s">
        <v>1891</v>
      </c>
      <c r="O486" s="2" t="s">
        <v>3417</v>
      </c>
      <c r="P486" s="2" t="s">
        <v>2357</v>
      </c>
      <c r="Q486" s="2" t="s">
        <v>2562</v>
      </c>
      <c r="R486" s="2" t="s">
        <v>4023</v>
      </c>
      <c r="S486" s="2" t="s">
        <v>2897</v>
      </c>
      <c r="T486" s="2" t="s">
        <v>4642</v>
      </c>
      <c r="U486" s="2">
        <v>0.17</v>
      </c>
      <c r="V486" s="2">
        <v>1668</v>
      </c>
      <c r="W486" s="2">
        <v>0.17</v>
      </c>
      <c r="X486" s="2">
        <v>1980</v>
      </c>
      <c r="Y486" s="2" t="s">
        <v>342</v>
      </c>
      <c r="Z486" s="2" t="s">
        <v>335</v>
      </c>
      <c r="AA486" s="2" t="s">
        <v>3332</v>
      </c>
      <c r="AB486" s="2" t="s">
        <v>43</v>
      </c>
      <c r="AC486" s="2" t="s">
        <v>42</v>
      </c>
      <c r="AD486" s="2"/>
      <c r="AE486" s="4"/>
    </row>
    <row r="487" spans="1:31" hidden="1" x14ac:dyDescent="0.25">
      <c r="A487" s="2">
        <v>2016</v>
      </c>
      <c r="B487" s="2">
        <v>1551</v>
      </c>
      <c r="C487" s="2" t="s">
        <v>4380</v>
      </c>
      <c r="D487" s="2" t="s">
        <v>4381</v>
      </c>
      <c r="E487" s="2" t="s">
        <v>4382</v>
      </c>
      <c r="F487" s="2" t="s">
        <v>2004</v>
      </c>
      <c r="G487" s="2" t="s">
        <v>4154</v>
      </c>
      <c r="H487" s="2"/>
      <c r="I487" s="2" t="s">
        <v>153</v>
      </c>
      <c r="J487" s="2" t="s">
        <v>31</v>
      </c>
      <c r="K487" s="2" t="s">
        <v>4383</v>
      </c>
      <c r="L487" s="2"/>
      <c r="M487" s="3">
        <v>42506</v>
      </c>
      <c r="N487" s="2" t="s">
        <v>2689</v>
      </c>
      <c r="O487" s="2" t="s">
        <v>4192</v>
      </c>
      <c r="P487" s="2" t="s">
        <v>4384</v>
      </c>
      <c r="Q487" s="2" t="s">
        <v>3148</v>
      </c>
      <c r="R487" s="2" t="s">
        <v>4385</v>
      </c>
      <c r="S487" s="2" t="s">
        <v>2897</v>
      </c>
      <c r="T487" s="2" t="s">
        <v>4642</v>
      </c>
      <c r="U487" s="2">
        <v>0.17</v>
      </c>
      <c r="V487" s="2"/>
      <c r="W487" s="2">
        <v>0.17</v>
      </c>
      <c r="X487" s="2"/>
      <c r="Y487" s="2" t="s">
        <v>861</v>
      </c>
      <c r="Z487" s="2" t="s">
        <v>335</v>
      </c>
      <c r="AA487" s="2" t="s">
        <v>3332</v>
      </c>
      <c r="AB487" s="2" t="s">
        <v>43</v>
      </c>
      <c r="AC487" s="2" t="s">
        <v>42</v>
      </c>
      <c r="AD487" s="2" t="s">
        <v>4386</v>
      </c>
      <c r="AE487" s="4"/>
    </row>
    <row r="488" spans="1:31" hidden="1" x14ac:dyDescent="0.25">
      <c r="A488" s="2">
        <v>2016</v>
      </c>
      <c r="B488" s="2">
        <v>1555</v>
      </c>
      <c r="C488" s="2" t="s">
        <v>4380</v>
      </c>
      <c r="D488" s="2" t="s">
        <v>4381</v>
      </c>
      <c r="E488" s="2" t="s">
        <v>4382</v>
      </c>
      <c r="F488" s="2" t="s">
        <v>2004</v>
      </c>
      <c r="G488" s="2" t="s">
        <v>4154</v>
      </c>
      <c r="H488" s="2"/>
      <c r="I488" s="2" t="s">
        <v>153</v>
      </c>
      <c r="J488" s="2" t="s">
        <v>31</v>
      </c>
      <c r="K488" s="2" t="s">
        <v>4383</v>
      </c>
      <c r="L488" s="2"/>
      <c r="M488" s="3">
        <v>42522</v>
      </c>
      <c r="N488" s="2" t="s">
        <v>2689</v>
      </c>
      <c r="O488" s="2" t="s">
        <v>4192</v>
      </c>
      <c r="P488" s="2" t="s">
        <v>4384</v>
      </c>
      <c r="Q488" s="2" t="s">
        <v>3148</v>
      </c>
      <c r="R488" s="2" t="s">
        <v>4385</v>
      </c>
      <c r="S488" s="2" t="s">
        <v>2897</v>
      </c>
      <c r="T488" s="2" t="s">
        <v>4642</v>
      </c>
      <c r="U488" s="2">
        <v>0.17</v>
      </c>
      <c r="V488" s="2"/>
      <c r="W488" s="2">
        <v>0.17</v>
      </c>
      <c r="X488" s="2"/>
      <c r="Y488" s="2" t="s">
        <v>861</v>
      </c>
      <c r="Z488" s="2" t="s">
        <v>335</v>
      </c>
      <c r="AA488" s="2" t="s">
        <v>3332</v>
      </c>
      <c r="AB488" s="2" t="s">
        <v>43</v>
      </c>
      <c r="AC488" s="2" t="s">
        <v>42</v>
      </c>
      <c r="AD488" s="2" t="s">
        <v>4386</v>
      </c>
      <c r="AE488" s="4"/>
    </row>
    <row r="489" spans="1:31" hidden="1" x14ac:dyDescent="0.25">
      <c r="A489" s="2">
        <v>2014</v>
      </c>
      <c r="B489" s="2">
        <v>1431</v>
      </c>
      <c r="C489" s="2" t="s">
        <v>2645</v>
      </c>
      <c r="D489" s="2" t="s">
        <v>2646</v>
      </c>
      <c r="E489" s="2" t="s">
        <v>2647</v>
      </c>
      <c r="F489" s="2" t="s">
        <v>2648</v>
      </c>
      <c r="G489" s="2" t="s">
        <v>2649</v>
      </c>
      <c r="H489" s="2"/>
      <c r="I489" s="2" t="s">
        <v>489</v>
      </c>
      <c r="J489" s="2" t="s">
        <v>31</v>
      </c>
      <c r="K489" s="2" t="s">
        <v>2455</v>
      </c>
      <c r="L489" s="2"/>
      <c r="M489" s="3">
        <v>41977</v>
      </c>
      <c r="N489" s="2" t="s">
        <v>71</v>
      </c>
      <c r="O489" s="2" t="s">
        <v>2153</v>
      </c>
      <c r="P489" s="2" t="s">
        <v>2860</v>
      </c>
      <c r="Q489" s="2" t="s">
        <v>2024</v>
      </c>
      <c r="R489" s="2" t="s">
        <v>2650</v>
      </c>
      <c r="S489" s="2" t="s">
        <v>2861</v>
      </c>
      <c r="T489" s="2" t="s">
        <v>4642</v>
      </c>
      <c r="U489" s="2">
        <v>0.17399999999999999</v>
      </c>
      <c r="V489" s="2">
        <v>63</v>
      </c>
      <c r="W489" s="2">
        <v>0.17399999999999999</v>
      </c>
      <c r="X489" s="12"/>
      <c r="Y489" s="2" t="s">
        <v>344</v>
      </c>
      <c r="Z489" s="2" t="s">
        <v>335</v>
      </c>
      <c r="AA489" s="2" t="s">
        <v>41</v>
      </c>
      <c r="AB489" s="2" t="s">
        <v>42</v>
      </c>
      <c r="AC489" s="2" t="s">
        <v>43</v>
      </c>
      <c r="AD489" s="2" t="s">
        <v>2862</v>
      </c>
      <c r="AE489" s="4"/>
    </row>
    <row r="490" spans="1:31" hidden="1" x14ac:dyDescent="0.25">
      <c r="A490" s="2">
        <v>2014</v>
      </c>
      <c r="B490" s="2">
        <v>1740</v>
      </c>
      <c r="C490" s="2" t="s">
        <v>2244</v>
      </c>
      <c r="D490" s="2" t="s">
        <v>2245</v>
      </c>
      <c r="E490" s="2" t="s">
        <v>2246</v>
      </c>
      <c r="F490" s="2" t="s">
        <v>2247</v>
      </c>
      <c r="G490" s="2" t="s">
        <v>2248</v>
      </c>
      <c r="H490" s="2"/>
      <c r="I490" s="2" t="s">
        <v>488</v>
      </c>
      <c r="J490" s="2" t="s">
        <v>289</v>
      </c>
      <c r="K490" s="2" t="s">
        <v>2308</v>
      </c>
      <c r="L490" s="2" t="s">
        <v>4636</v>
      </c>
      <c r="M490" s="3">
        <v>41894</v>
      </c>
      <c r="N490" s="2" t="s">
        <v>2313</v>
      </c>
      <c r="O490" s="2" t="s">
        <v>2314</v>
      </c>
      <c r="P490" s="2" t="s">
        <v>1818</v>
      </c>
      <c r="Q490" s="2" t="s">
        <v>2932</v>
      </c>
      <c r="R490" s="2" t="s">
        <v>2316</v>
      </c>
      <c r="S490" s="2" t="s">
        <v>2933</v>
      </c>
      <c r="T490" s="2" t="s">
        <v>4642</v>
      </c>
      <c r="U490" s="2">
        <v>0.18</v>
      </c>
      <c r="V490" s="2">
        <v>2243</v>
      </c>
      <c r="W490" s="2">
        <v>0.18</v>
      </c>
      <c r="X490" s="2"/>
      <c r="Y490" s="2" t="s">
        <v>342</v>
      </c>
      <c r="Z490" s="2" t="s">
        <v>335</v>
      </c>
      <c r="AA490" s="2" t="s">
        <v>41</v>
      </c>
      <c r="AB490" s="2" t="s">
        <v>42</v>
      </c>
      <c r="AC490" s="2" t="s">
        <v>43</v>
      </c>
      <c r="AD490" s="2"/>
      <c r="AE490" s="4"/>
    </row>
    <row r="491" spans="1:31" hidden="1" x14ac:dyDescent="0.25">
      <c r="A491" s="2">
        <v>2014</v>
      </c>
      <c r="B491" s="2">
        <v>1743</v>
      </c>
      <c r="C491" s="2" t="s">
        <v>2244</v>
      </c>
      <c r="D491" s="2" t="s">
        <v>2245</v>
      </c>
      <c r="E491" s="2" t="s">
        <v>2246</v>
      </c>
      <c r="F491" s="2" t="s">
        <v>2247</v>
      </c>
      <c r="G491" s="2" t="s">
        <v>2248</v>
      </c>
      <c r="H491" s="2"/>
      <c r="I491" s="2" t="s">
        <v>488</v>
      </c>
      <c r="J491" s="2" t="s">
        <v>291</v>
      </c>
      <c r="K491" s="2" t="s">
        <v>2385</v>
      </c>
      <c r="L491" s="2" t="s">
        <v>4636</v>
      </c>
      <c r="M491" s="3">
        <v>41894</v>
      </c>
      <c r="N491" s="2" t="s">
        <v>2313</v>
      </c>
      <c r="O491" s="2" t="s">
        <v>2314</v>
      </c>
      <c r="P491" s="2" t="s">
        <v>1818</v>
      </c>
      <c r="Q491" s="2" t="s">
        <v>2932</v>
      </c>
      <c r="R491" s="2" t="s">
        <v>2389</v>
      </c>
      <c r="S491" s="2" t="s">
        <v>2933</v>
      </c>
      <c r="T491" s="2" t="s">
        <v>4642</v>
      </c>
      <c r="U491" s="2">
        <v>0.18</v>
      </c>
      <c r="V491" s="2">
        <v>2185</v>
      </c>
      <c r="W491" s="2">
        <v>0.18</v>
      </c>
      <c r="X491" s="2"/>
      <c r="Y491" s="2" t="s">
        <v>342</v>
      </c>
      <c r="Z491" s="2" t="s">
        <v>335</v>
      </c>
      <c r="AA491" s="2" t="s">
        <v>41</v>
      </c>
      <c r="AB491" s="2" t="s">
        <v>42</v>
      </c>
      <c r="AC491" s="2" t="s">
        <v>43</v>
      </c>
      <c r="AD491" s="2"/>
      <c r="AE491" s="4"/>
    </row>
    <row r="492" spans="1:31" hidden="1" x14ac:dyDescent="0.25">
      <c r="A492" s="2">
        <v>2014</v>
      </c>
      <c r="B492" s="2">
        <v>1750</v>
      </c>
      <c r="C492" s="2" t="s">
        <v>2244</v>
      </c>
      <c r="D492" s="2" t="s">
        <v>2245</v>
      </c>
      <c r="E492" s="2" t="s">
        <v>2246</v>
      </c>
      <c r="F492" s="2" t="s">
        <v>2247</v>
      </c>
      <c r="G492" s="2" t="s">
        <v>2248</v>
      </c>
      <c r="H492" s="2"/>
      <c r="I492" s="2" t="s">
        <v>488</v>
      </c>
      <c r="J492" s="2" t="s">
        <v>340</v>
      </c>
      <c r="K492" s="2" t="s">
        <v>2294</v>
      </c>
      <c r="L492" s="2" t="s">
        <v>4636</v>
      </c>
      <c r="M492" s="3">
        <v>41963</v>
      </c>
      <c r="N492" s="2" t="s">
        <v>2250</v>
      </c>
      <c r="O492" s="2" t="s">
        <v>1646</v>
      </c>
      <c r="P492" s="2" t="s">
        <v>1818</v>
      </c>
      <c r="Q492" s="2" t="s">
        <v>2019</v>
      </c>
      <c r="R492" s="2" t="s">
        <v>2295</v>
      </c>
      <c r="S492" s="2" t="s">
        <v>2933</v>
      </c>
      <c r="T492" s="2" t="s">
        <v>4642</v>
      </c>
      <c r="U492" s="2">
        <v>0.18</v>
      </c>
      <c r="V492" s="2">
        <v>2207</v>
      </c>
      <c r="W492" s="2">
        <v>0.18</v>
      </c>
      <c r="X492" s="2"/>
      <c r="Y492" s="2" t="s">
        <v>342</v>
      </c>
      <c r="Z492" s="2" t="s">
        <v>335</v>
      </c>
      <c r="AA492" s="2" t="s">
        <v>41</v>
      </c>
      <c r="AB492" s="2" t="s">
        <v>42</v>
      </c>
      <c r="AC492" s="2" t="s">
        <v>43</v>
      </c>
      <c r="AD492" s="2"/>
      <c r="AE492" s="4"/>
    </row>
    <row r="493" spans="1:31" hidden="1" x14ac:dyDescent="0.25">
      <c r="A493" s="2">
        <v>2014</v>
      </c>
      <c r="B493" s="2">
        <v>1753</v>
      </c>
      <c r="C493" s="2" t="s">
        <v>2244</v>
      </c>
      <c r="D493" s="2" t="s">
        <v>2245</v>
      </c>
      <c r="E493" s="2" t="s">
        <v>2246</v>
      </c>
      <c r="F493" s="2" t="s">
        <v>2247</v>
      </c>
      <c r="G493" s="2" t="s">
        <v>2248</v>
      </c>
      <c r="H493" s="2"/>
      <c r="I493" s="2" t="s">
        <v>488</v>
      </c>
      <c r="J493" s="2" t="s">
        <v>394</v>
      </c>
      <c r="K493" s="2" t="s">
        <v>2279</v>
      </c>
      <c r="L493" s="2" t="s">
        <v>4636</v>
      </c>
      <c r="M493" s="3">
        <v>41963</v>
      </c>
      <c r="N493" s="2" t="s">
        <v>2250</v>
      </c>
      <c r="O493" s="2" t="s">
        <v>1646</v>
      </c>
      <c r="P493" s="2" t="s">
        <v>1818</v>
      </c>
      <c r="Q493" s="2" t="s">
        <v>2019</v>
      </c>
      <c r="R493" s="2" t="s">
        <v>2280</v>
      </c>
      <c r="S493" s="2" t="s">
        <v>2933</v>
      </c>
      <c r="T493" s="2" t="s">
        <v>4642</v>
      </c>
      <c r="U493" s="2">
        <v>0.18</v>
      </c>
      <c r="V493" s="2">
        <v>2252</v>
      </c>
      <c r="W493" s="2">
        <v>0.18</v>
      </c>
      <c r="X493" s="2"/>
      <c r="Y493" s="2" t="s">
        <v>342</v>
      </c>
      <c r="Z493" s="2" t="s">
        <v>335</v>
      </c>
      <c r="AA493" s="2" t="s">
        <v>41</v>
      </c>
      <c r="AB493" s="2" t="s">
        <v>42</v>
      </c>
      <c r="AC493" s="2" t="s">
        <v>43</v>
      </c>
      <c r="AD493" s="2"/>
      <c r="AE493" s="4"/>
    </row>
    <row r="494" spans="1:31" hidden="1" x14ac:dyDescent="0.25">
      <c r="A494" s="2">
        <v>2015</v>
      </c>
      <c r="B494" s="2">
        <v>705</v>
      </c>
      <c r="C494" s="2" t="s">
        <v>3393</v>
      </c>
      <c r="D494" s="2" t="s">
        <v>3394</v>
      </c>
      <c r="E494" s="2" t="s">
        <v>3395</v>
      </c>
      <c r="F494" s="2" t="s">
        <v>3396</v>
      </c>
      <c r="G494" s="2" t="s">
        <v>1889</v>
      </c>
      <c r="H494" s="2"/>
      <c r="I494" s="2" t="s">
        <v>484</v>
      </c>
      <c r="J494" s="2" t="s">
        <v>394</v>
      </c>
      <c r="K494" s="2" t="s">
        <v>3402</v>
      </c>
      <c r="L494" s="2" t="s">
        <v>4636</v>
      </c>
      <c r="M494" s="3">
        <v>42090</v>
      </c>
      <c r="N494" s="2" t="s">
        <v>3403</v>
      </c>
      <c r="O494" s="2" t="s">
        <v>3399</v>
      </c>
      <c r="P494" s="2" t="s">
        <v>2240</v>
      </c>
      <c r="Q494" s="2" t="s">
        <v>2919</v>
      </c>
      <c r="R494" s="2" t="s">
        <v>3404</v>
      </c>
      <c r="S494" s="2" t="s">
        <v>2534</v>
      </c>
      <c r="T494" s="2" t="s">
        <v>4642</v>
      </c>
      <c r="U494" s="2">
        <v>0.18</v>
      </c>
      <c r="V494" s="2">
        <v>2204</v>
      </c>
      <c r="W494" s="2">
        <v>0.18</v>
      </c>
      <c r="X494" s="2"/>
      <c r="Y494" s="2" t="s">
        <v>342</v>
      </c>
      <c r="Z494" s="2" t="s">
        <v>335</v>
      </c>
      <c r="AA494" s="2" t="s">
        <v>3332</v>
      </c>
      <c r="AB494" s="2" t="s">
        <v>42</v>
      </c>
      <c r="AC494" s="2" t="s">
        <v>43</v>
      </c>
      <c r="AD494" s="2"/>
      <c r="AE494" s="4"/>
    </row>
    <row r="495" spans="1:31" hidden="1" x14ac:dyDescent="0.25">
      <c r="A495" s="2">
        <v>2016</v>
      </c>
      <c r="B495" s="2">
        <v>1155</v>
      </c>
      <c r="C495" s="2" t="s">
        <v>3393</v>
      </c>
      <c r="D495" s="2" t="s">
        <v>3394</v>
      </c>
      <c r="E495" s="2" t="s">
        <v>3395</v>
      </c>
      <c r="F495" s="2" t="s">
        <v>3396</v>
      </c>
      <c r="G495" s="2" t="s">
        <v>1889</v>
      </c>
      <c r="H495" s="2"/>
      <c r="I495" s="2" t="s">
        <v>484</v>
      </c>
      <c r="J495" s="2" t="s">
        <v>293</v>
      </c>
      <c r="K495" s="2" t="s">
        <v>3397</v>
      </c>
      <c r="L495" s="2" t="s">
        <v>4636</v>
      </c>
      <c r="M495" s="3">
        <v>42450</v>
      </c>
      <c r="N495" s="2" t="s">
        <v>3887</v>
      </c>
      <c r="O495" s="2" t="s">
        <v>1656</v>
      </c>
      <c r="P495" s="2" t="s">
        <v>3418</v>
      </c>
      <c r="Q495" s="2" t="s">
        <v>2919</v>
      </c>
      <c r="R495" s="2" t="s">
        <v>3904</v>
      </c>
      <c r="S495" s="2" t="s">
        <v>2534</v>
      </c>
      <c r="T495" s="2" t="s">
        <v>4642</v>
      </c>
      <c r="U495" s="2">
        <v>0.18</v>
      </c>
      <c r="V495" s="2">
        <v>2329</v>
      </c>
      <c r="W495" s="2">
        <v>0.18</v>
      </c>
      <c r="X495" s="2"/>
      <c r="Y495" s="2" t="s">
        <v>342</v>
      </c>
      <c r="Z495" s="2" t="s">
        <v>335</v>
      </c>
      <c r="AA495" s="2" t="s">
        <v>3332</v>
      </c>
      <c r="AB495" s="2" t="s">
        <v>43</v>
      </c>
      <c r="AC495" s="2" t="s">
        <v>42</v>
      </c>
      <c r="AD495" s="2"/>
      <c r="AE495" s="4"/>
    </row>
    <row r="496" spans="1:31" hidden="1" x14ac:dyDescent="0.25">
      <c r="A496" s="2">
        <v>2016</v>
      </c>
      <c r="B496" s="2">
        <v>1452</v>
      </c>
      <c r="C496" s="2" t="s">
        <v>2252</v>
      </c>
      <c r="D496" s="2" t="s">
        <v>2253</v>
      </c>
      <c r="E496" s="2" t="s">
        <v>2254</v>
      </c>
      <c r="F496" s="2" t="s">
        <v>491</v>
      </c>
      <c r="G496" s="2" t="s">
        <v>492</v>
      </c>
      <c r="H496" s="2"/>
      <c r="I496" s="2" t="s">
        <v>153</v>
      </c>
      <c r="J496" s="2" t="s">
        <v>50</v>
      </c>
      <c r="K496" s="2" t="s">
        <v>2255</v>
      </c>
      <c r="L496" s="2"/>
      <c r="M496" s="3">
        <v>42523</v>
      </c>
      <c r="N496" s="2" t="s">
        <v>3809</v>
      </c>
      <c r="O496" s="2" t="s">
        <v>2091</v>
      </c>
      <c r="P496" s="2" t="s">
        <v>3810</v>
      </c>
      <c r="Q496" s="2" t="s">
        <v>2534</v>
      </c>
      <c r="R496" s="2" t="s">
        <v>3811</v>
      </c>
      <c r="S496" s="2" t="s">
        <v>2534</v>
      </c>
      <c r="T496" s="2" t="s">
        <v>4642</v>
      </c>
      <c r="U496" s="2">
        <v>0.18</v>
      </c>
      <c r="V496" s="2">
        <v>850</v>
      </c>
      <c r="W496" s="2">
        <v>0.18</v>
      </c>
      <c r="X496" s="2"/>
      <c r="Y496" s="2" t="s">
        <v>861</v>
      </c>
      <c r="Z496" s="2" t="s">
        <v>335</v>
      </c>
      <c r="AA496" s="2" t="s">
        <v>3332</v>
      </c>
      <c r="AB496" s="2" t="s">
        <v>43</v>
      </c>
      <c r="AC496" s="2" t="s">
        <v>42</v>
      </c>
      <c r="AD496" s="2"/>
      <c r="AE496" s="4"/>
    </row>
    <row r="497" spans="1:31" hidden="1" x14ac:dyDescent="0.25">
      <c r="A497" s="2">
        <v>2016</v>
      </c>
      <c r="B497" s="2">
        <v>722</v>
      </c>
      <c r="C497" s="2" t="s">
        <v>873</v>
      </c>
      <c r="D497" s="2" t="s">
        <v>874</v>
      </c>
      <c r="E497" s="2" t="s">
        <v>875</v>
      </c>
      <c r="F497" s="2" t="s">
        <v>876</v>
      </c>
      <c r="G497" s="2" t="s">
        <v>877</v>
      </c>
      <c r="H497" s="2"/>
      <c r="I497" s="2" t="s">
        <v>409</v>
      </c>
      <c r="J497" s="2" t="s">
        <v>313</v>
      </c>
      <c r="K497" s="2" t="s">
        <v>1097</v>
      </c>
      <c r="L497" s="2" t="s">
        <v>4636</v>
      </c>
      <c r="M497" s="3">
        <v>42508</v>
      </c>
      <c r="N497" s="2" t="s">
        <v>2805</v>
      </c>
      <c r="O497" s="2" t="s">
        <v>404</v>
      </c>
      <c r="P497" s="2" t="s">
        <v>1818</v>
      </c>
      <c r="Q497" s="2" t="s">
        <v>3537</v>
      </c>
      <c r="R497" s="2" t="s">
        <v>3538</v>
      </c>
      <c r="S497" s="2" t="s">
        <v>4035</v>
      </c>
      <c r="T497" s="2" t="s">
        <v>4641</v>
      </c>
      <c r="U497" s="2">
        <v>0.91</v>
      </c>
      <c r="V497" s="2">
        <v>2225</v>
      </c>
      <c r="W497" s="2">
        <f>U497*454/V497</f>
        <v>0.18568089887640449</v>
      </c>
      <c r="X497" s="11">
        <v>2370</v>
      </c>
      <c r="Y497" s="2" t="s">
        <v>342</v>
      </c>
      <c r="Z497" s="2" t="s">
        <v>335</v>
      </c>
      <c r="AA497" s="2" t="s">
        <v>3332</v>
      </c>
      <c r="AB497" s="2" t="s">
        <v>43</v>
      </c>
      <c r="AC497" s="2" t="s">
        <v>42</v>
      </c>
      <c r="AD497" s="2" t="s">
        <v>4031</v>
      </c>
      <c r="AE497" s="4"/>
    </row>
    <row r="498" spans="1:31" hidden="1" x14ac:dyDescent="0.25">
      <c r="A498" s="2">
        <v>2015</v>
      </c>
      <c r="B498" s="2">
        <v>692</v>
      </c>
      <c r="C498" s="2" t="s">
        <v>3393</v>
      </c>
      <c r="D498" s="2" t="s">
        <v>3394</v>
      </c>
      <c r="E498" s="2" t="s">
        <v>3395</v>
      </c>
      <c r="F498" s="2" t="s">
        <v>3396</v>
      </c>
      <c r="G498" s="2" t="s">
        <v>1889</v>
      </c>
      <c r="H498" s="2"/>
      <c r="I498" s="2" t="s">
        <v>484</v>
      </c>
      <c r="J498" s="2" t="s">
        <v>289</v>
      </c>
      <c r="K498" s="2" t="s">
        <v>3415</v>
      </c>
      <c r="L498" s="2" t="s">
        <v>4636</v>
      </c>
      <c r="M498" s="3">
        <v>42088</v>
      </c>
      <c r="N498" s="2" t="s">
        <v>3416</v>
      </c>
      <c r="O498" s="2" t="s">
        <v>3417</v>
      </c>
      <c r="P498" s="2" t="s">
        <v>3418</v>
      </c>
      <c r="Q498" s="2" t="s">
        <v>2919</v>
      </c>
      <c r="R498" s="2" t="s">
        <v>3419</v>
      </c>
      <c r="S498" s="2" t="s">
        <v>3585</v>
      </c>
      <c r="T498" s="2" t="s">
        <v>4642</v>
      </c>
      <c r="U498" s="2">
        <v>0.19</v>
      </c>
      <c r="V498" s="2">
        <v>2179</v>
      </c>
      <c r="W498" s="2">
        <v>0.19</v>
      </c>
      <c r="X498" s="2"/>
      <c r="Y498" s="2" t="s">
        <v>342</v>
      </c>
      <c r="Z498" s="2" t="s">
        <v>335</v>
      </c>
      <c r="AA498" s="2" t="s">
        <v>3332</v>
      </c>
      <c r="AB498" s="2" t="s">
        <v>42</v>
      </c>
      <c r="AC498" s="2" t="s">
        <v>43</v>
      </c>
      <c r="AD498" s="2"/>
      <c r="AE498" s="4"/>
    </row>
    <row r="499" spans="1:31" hidden="1" x14ac:dyDescent="0.25">
      <c r="A499" s="2">
        <v>2015</v>
      </c>
      <c r="B499" s="2">
        <v>702</v>
      </c>
      <c r="C499" s="2" t="s">
        <v>3393</v>
      </c>
      <c r="D499" s="2" t="s">
        <v>3394</v>
      </c>
      <c r="E499" s="2" t="s">
        <v>3395</v>
      </c>
      <c r="F499" s="2" t="s">
        <v>3396</v>
      </c>
      <c r="G499" s="2" t="s">
        <v>1889</v>
      </c>
      <c r="H499" s="2"/>
      <c r="I499" s="2" t="s">
        <v>484</v>
      </c>
      <c r="J499" s="2" t="s">
        <v>340</v>
      </c>
      <c r="K499" s="2" t="s">
        <v>3561</v>
      </c>
      <c r="L499" s="2" t="s">
        <v>4636</v>
      </c>
      <c r="M499" s="3">
        <v>42089</v>
      </c>
      <c r="N499" s="2" t="s">
        <v>3562</v>
      </c>
      <c r="O499" s="2" t="s">
        <v>3399</v>
      </c>
      <c r="P499" s="2" t="s">
        <v>2240</v>
      </c>
      <c r="Q499" s="2" t="s">
        <v>2919</v>
      </c>
      <c r="R499" s="2" t="s">
        <v>3563</v>
      </c>
      <c r="S499" s="2" t="s">
        <v>3585</v>
      </c>
      <c r="T499" s="2" t="s">
        <v>4642</v>
      </c>
      <c r="U499" s="2">
        <v>0.19</v>
      </c>
      <c r="V499" s="2">
        <v>2188</v>
      </c>
      <c r="W499" s="2">
        <v>0.19</v>
      </c>
      <c r="X499" s="2"/>
      <c r="Y499" s="2" t="s">
        <v>342</v>
      </c>
      <c r="Z499" s="2" t="s">
        <v>335</v>
      </c>
      <c r="AA499" s="2" t="s">
        <v>3332</v>
      </c>
      <c r="AB499" s="2" t="s">
        <v>42</v>
      </c>
      <c r="AC499" s="2" t="s">
        <v>43</v>
      </c>
      <c r="AD499" s="2"/>
      <c r="AE499" s="4"/>
    </row>
    <row r="500" spans="1:31" hidden="1" x14ac:dyDescent="0.25">
      <c r="A500" s="2">
        <v>2015</v>
      </c>
      <c r="B500" s="2">
        <v>709</v>
      </c>
      <c r="C500" s="2" t="s">
        <v>3393</v>
      </c>
      <c r="D500" s="2" t="s">
        <v>3394</v>
      </c>
      <c r="E500" s="2" t="s">
        <v>3395</v>
      </c>
      <c r="F500" s="2" t="s">
        <v>3396</v>
      </c>
      <c r="G500" s="2" t="s">
        <v>1889</v>
      </c>
      <c r="H500" s="2"/>
      <c r="I500" s="2" t="s">
        <v>484</v>
      </c>
      <c r="J500" s="2" t="s">
        <v>347</v>
      </c>
      <c r="K500" s="2" t="s">
        <v>3424</v>
      </c>
      <c r="L500" s="2" t="s">
        <v>4636</v>
      </c>
      <c r="M500" s="3">
        <v>42090</v>
      </c>
      <c r="N500" s="2" t="s">
        <v>3425</v>
      </c>
      <c r="O500" s="2" t="s">
        <v>3399</v>
      </c>
      <c r="P500" s="2" t="s">
        <v>2240</v>
      </c>
      <c r="Q500" s="2" t="s">
        <v>2919</v>
      </c>
      <c r="R500" s="2" t="s">
        <v>3426</v>
      </c>
      <c r="S500" s="2" t="s">
        <v>3585</v>
      </c>
      <c r="T500" s="2" t="s">
        <v>4642</v>
      </c>
      <c r="U500" s="2">
        <v>0.19</v>
      </c>
      <c r="V500" s="2">
        <v>2309</v>
      </c>
      <c r="W500" s="2">
        <v>0.19</v>
      </c>
      <c r="X500" s="2"/>
      <c r="Y500" s="2" t="s">
        <v>342</v>
      </c>
      <c r="Z500" s="2" t="s">
        <v>335</v>
      </c>
      <c r="AA500" s="2" t="s">
        <v>3332</v>
      </c>
      <c r="AB500" s="2" t="s">
        <v>42</v>
      </c>
      <c r="AC500" s="2" t="s">
        <v>43</v>
      </c>
      <c r="AD500" s="2"/>
      <c r="AE500" s="4"/>
    </row>
    <row r="501" spans="1:31" hidden="1" x14ac:dyDescent="0.25">
      <c r="A501" s="2">
        <v>2015</v>
      </c>
      <c r="B501" s="2">
        <v>756</v>
      </c>
      <c r="C501" s="2" t="s">
        <v>2244</v>
      </c>
      <c r="D501" s="2" t="s">
        <v>2245</v>
      </c>
      <c r="E501" s="2" t="s">
        <v>2246</v>
      </c>
      <c r="F501" s="2" t="s">
        <v>2247</v>
      </c>
      <c r="G501" s="2" t="s">
        <v>2248</v>
      </c>
      <c r="H501" s="2"/>
      <c r="I501" s="2" t="s">
        <v>488</v>
      </c>
      <c r="J501" s="2" t="s">
        <v>289</v>
      </c>
      <c r="K501" s="2" t="s">
        <v>2308</v>
      </c>
      <c r="L501" s="2" t="s">
        <v>4636</v>
      </c>
      <c r="M501" s="3">
        <v>42107</v>
      </c>
      <c r="N501" s="2" t="s">
        <v>2313</v>
      </c>
      <c r="O501" s="2" t="s">
        <v>1656</v>
      </c>
      <c r="P501" s="2" t="s">
        <v>3418</v>
      </c>
      <c r="Q501" s="2" t="s">
        <v>2919</v>
      </c>
      <c r="R501" s="2" t="s">
        <v>3450</v>
      </c>
      <c r="S501" s="2" t="s">
        <v>3585</v>
      </c>
      <c r="T501" s="2" t="s">
        <v>4642</v>
      </c>
      <c r="U501" s="2">
        <v>0.19</v>
      </c>
      <c r="V501" s="2">
        <v>2223</v>
      </c>
      <c r="W501" s="2">
        <v>0.19</v>
      </c>
      <c r="X501" s="2"/>
      <c r="Y501" s="2" t="s">
        <v>342</v>
      </c>
      <c r="Z501" s="2" t="s">
        <v>335</v>
      </c>
      <c r="AA501" s="2" t="s">
        <v>3332</v>
      </c>
      <c r="AB501" s="2" t="s">
        <v>42</v>
      </c>
      <c r="AC501" s="2" t="s">
        <v>43</v>
      </c>
      <c r="AD501" s="2"/>
      <c r="AE501" s="4"/>
    </row>
    <row r="502" spans="1:31" hidden="1" x14ac:dyDescent="0.25">
      <c r="A502" s="2">
        <v>2016</v>
      </c>
      <c r="B502" s="2">
        <v>1154</v>
      </c>
      <c r="C502" s="2" t="s">
        <v>3393</v>
      </c>
      <c r="D502" s="2" t="s">
        <v>3394</v>
      </c>
      <c r="E502" s="2" t="s">
        <v>3395</v>
      </c>
      <c r="F502" s="2" t="s">
        <v>3396</v>
      </c>
      <c r="G502" s="2" t="s">
        <v>1889</v>
      </c>
      <c r="H502" s="2"/>
      <c r="I502" s="2" t="s">
        <v>484</v>
      </c>
      <c r="J502" s="2" t="s">
        <v>291</v>
      </c>
      <c r="K502" s="2" t="s">
        <v>3415</v>
      </c>
      <c r="L502" s="2" t="s">
        <v>4636</v>
      </c>
      <c r="M502" s="3">
        <v>42450</v>
      </c>
      <c r="N502" s="2" t="s">
        <v>3887</v>
      </c>
      <c r="O502" s="2" t="s">
        <v>1656</v>
      </c>
      <c r="P502" s="2" t="s">
        <v>3418</v>
      </c>
      <c r="Q502" s="2" t="s">
        <v>2919</v>
      </c>
      <c r="R502" s="2" t="s">
        <v>3903</v>
      </c>
      <c r="S502" s="2" t="s">
        <v>3585</v>
      </c>
      <c r="T502" s="2" t="s">
        <v>4642</v>
      </c>
      <c r="U502" s="2">
        <v>0.19</v>
      </c>
      <c r="V502" s="2">
        <v>2264</v>
      </c>
      <c r="W502" s="2">
        <v>0.19</v>
      </c>
      <c r="X502" s="2"/>
      <c r="Y502" s="2" t="s">
        <v>342</v>
      </c>
      <c r="Z502" s="2" t="s">
        <v>335</v>
      </c>
      <c r="AA502" s="2" t="s">
        <v>3332</v>
      </c>
      <c r="AB502" s="2" t="s">
        <v>43</v>
      </c>
      <c r="AC502" s="2" t="s">
        <v>42</v>
      </c>
      <c r="AD502" s="2"/>
      <c r="AE502" s="4"/>
    </row>
    <row r="503" spans="1:31" hidden="1" x14ac:dyDescent="0.25">
      <c r="A503" s="2">
        <v>2016</v>
      </c>
      <c r="B503" s="2">
        <v>1162</v>
      </c>
      <c r="C503" s="2" t="s">
        <v>3393</v>
      </c>
      <c r="D503" s="2" t="s">
        <v>3394</v>
      </c>
      <c r="E503" s="2" t="s">
        <v>3395</v>
      </c>
      <c r="F503" s="2" t="s">
        <v>3396</v>
      </c>
      <c r="G503" s="2" t="s">
        <v>1889</v>
      </c>
      <c r="H503" s="2"/>
      <c r="I503" s="2" t="s">
        <v>484</v>
      </c>
      <c r="J503" s="2" t="s">
        <v>340</v>
      </c>
      <c r="K503" s="2" t="s">
        <v>3561</v>
      </c>
      <c r="L503" s="2" t="s">
        <v>4636</v>
      </c>
      <c r="M503" s="3">
        <v>42451</v>
      </c>
      <c r="N503" s="2" t="s">
        <v>3802</v>
      </c>
      <c r="O503" s="2" t="s">
        <v>1656</v>
      </c>
      <c r="P503" s="2" t="s">
        <v>3418</v>
      </c>
      <c r="Q503" s="2" t="s">
        <v>2919</v>
      </c>
      <c r="R503" s="2" t="s">
        <v>3803</v>
      </c>
      <c r="S503" s="2" t="s">
        <v>3585</v>
      </c>
      <c r="T503" s="2" t="s">
        <v>4642</v>
      </c>
      <c r="U503" s="2">
        <v>0.19</v>
      </c>
      <c r="V503" s="2">
        <v>2198</v>
      </c>
      <c r="W503" s="2">
        <v>0.19</v>
      </c>
      <c r="X503" s="2"/>
      <c r="Y503" s="2" t="s">
        <v>342</v>
      </c>
      <c r="Z503" s="2" t="s">
        <v>335</v>
      </c>
      <c r="AA503" s="2" t="s">
        <v>3332</v>
      </c>
      <c r="AB503" s="2" t="s">
        <v>43</v>
      </c>
      <c r="AC503" s="2" t="s">
        <v>42</v>
      </c>
      <c r="AD503" s="2"/>
      <c r="AE503" s="4"/>
    </row>
    <row r="504" spans="1:31" hidden="1" x14ac:dyDescent="0.25">
      <c r="A504" s="2">
        <v>2016</v>
      </c>
      <c r="B504" s="2">
        <v>1561</v>
      </c>
      <c r="C504" s="2" t="s">
        <v>4317</v>
      </c>
      <c r="D504" s="2" t="s">
        <v>4318</v>
      </c>
      <c r="E504" s="2" t="s">
        <v>4319</v>
      </c>
      <c r="F504" s="2" t="s">
        <v>150</v>
      </c>
      <c r="G504" s="2" t="s">
        <v>151</v>
      </c>
      <c r="H504" s="2"/>
      <c r="I504" s="2" t="s">
        <v>153</v>
      </c>
      <c r="J504" s="2" t="s">
        <v>31</v>
      </c>
      <c r="K504" s="2" t="s">
        <v>3898</v>
      </c>
      <c r="L504" s="2"/>
      <c r="M504" s="3">
        <v>42405</v>
      </c>
      <c r="N504" s="2" t="s">
        <v>2689</v>
      </c>
      <c r="O504" s="2" t="s">
        <v>3787</v>
      </c>
      <c r="P504" s="2" t="s">
        <v>3900</v>
      </c>
      <c r="Q504" s="2" t="s">
        <v>4146</v>
      </c>
      <c r="R504" s="2" t="s">
        <v>4320</v>
      </c>
      <c r="S504" s="2" t="s">
        <v>3585</v>
      </c>
      <c r="T504" s="2" t="s">
        <v>4642</v>
      </c>
      <c r="U504" s="2">
        <v>0.19</v>
      </c>
      <c r="V504" s="2">
        <v>1605</v>
      </c>
      <c r="W504" s="2">
        <v>0.19</v>
      </c>
      <c r="X504" s="12"/>
      <c r="Y504" s="2" t="s">
        <v>861</v>
      </c>
      <c r="Z504" s="2" t="s">
        <v>335</v>
      </c>
      <c r="AA504" s="2" t="s">
        <v>3332</v>
      </c>
      <c r="AB504" s="2" t="s">
        <v>43</v>
      </c>
      <c r="AC504" s="2" t="s">
        <v>42</v>
      </c>
      <c r="AD504" s="2"/>
      <c r="AE504" s="4"/>
    </row>
    <row r="505" spans="1:31" hidden="1" x14ac:dyDescent="0.25">
      <c r="A505" s="2">
        <v>2013</v>
      </c>
      <c r="B505" s="2">
        <v>189</v>
      </c>
      <c r="C505" s="2" t="s">
        <v>1625</v>
      </c>
      <c r="D505" s="2" t="s">
        <v>1626</v>
      </c>
      <c r="E505" s="2" t="s">
        <v>1627</v>
      </c>
      <c r="F505" s="2" t="s">
        <v>1610</v>
      </c>
      <c r="G505" s="2" t="s">
        <v>869</v>
      </c>
      <c r="H505" s="2"/>
      <c r="I505" s="2" t="s">
        <v>393</v>
      </c>
      <c r="J505" s="2" t="s">
        <v>31</v>
      </c>
      <c r="K505" s="2" t="s">
        <v>1628</v>
      </c>
      <c r="L505" s="2"/>
      <c r="M505" s="3">
        <v>41416</v>
      </c>
      <c r="N505" s="2" t="s">
        <v>1355</v>
      </c>
      <c r="O505" s="2" t="s">
        <v>1613</v>
      </c>
      <c r="P505" s="2" t="s">
        <v>1629</v>
      </c>
      <c r="Q505" s="2" t="s">
        <v>1630</v>
      </c>
      <c r="R505" s="2" t="s">
        <v>1631</v>
      </c>
      <c r="S505" s="2" t="s">
        <v>1632</v>
      </c>
      <c r="T505" s="2" t="s">
        <v>4642</v>
      </c>
      <c r="U505" s="2">
        <v>0.2</v>
      </c>
      <c r="V505" s="2"/>
      <c r="W505" s="2">
        <v>0.2</v>
      </c>
      <c r="X505" s="2">
        <v>211</v>
      </c>
      <c r="Y505" s="2" t="s">
        <v>342</v>
      </c>
      <c r="Z505" s="2" t="s">
        <v>335</v>
      </c>
      <c r="AA505" s="2" t="s">
        <v>41</v>
      </c>
      <c r="AB505" s="2" t="s">
        <v>42</v>
      </c>
      <c r="AC505" s="2" t="s">
        <v>43</v>
      </c>
      <c r="AD505" s="2" t="s">
        <v>1633</v>
      </c>
      <c r="AE505" s="4"/>
    </row>
    <row r="506" spans="1:31" hidden="1" x14ac:dyDescent="0.25">
      <c r="A506" s="2">
        <v>2014</v>
      </c>
      <c r="B506" s="2">
        <v>1863</v>
      </c>
      <c r="C506" s="2" t="s">
        <v>1975</v>
      </c>
      <c r="D506" s="2" t="s">
        <v>1976</v>
      </c>
      <c r="E506" s="2" t="s">
        <v>1977</v>
      </c>
      <c r="F506" s="2" t="s">
        <v>486</v>
      </c>
      <c r="G506" s="2" t="s">
        <v>487</v>
      </c>
      <c r="H506" s="2"/>
      <c r="I506" s="2" t="s">
        <v>488</v>
      </c>
      <c r="J506" s="2" t="s">
        <v>289</v>
      </c>
      <c r="K506" s="2" t="s">
        <v>2412</v>
      </c>
      <c r="L506" s="2" t="s">
        <v>4636</v>
      </c>
      <c r="M506" s="3">
        <v>41954</v>
      </c>
      <c r="N506" s="2" t="s">
        <v>2413</v>
      </c>
      <c r="O506" s="2" t="s">
        <v>2414</v>
      </c>
      <c r="P506" s="2" t="s">
        <v>1571</v>
      </c>
      <c r="Q506" s="2" t="s">
        <v>2019</v>
      </c>
      <c r="R506" s="2" t="s">
        <v>2415</v>
      </c>
      <c r="S506" s="2" t="s">
        <v>3035</v>
      </c>
      <c r="T506" s="2" t="s">
        <v>4642</v>
      </c>
      <c r="U506" s="2">
        <v>0.2</v>
      </c>
      <c r="V506" s="2">
        <v>1683</v>
      </c>
      <c r="W506" s="2">
        <v>0.2</v>
      </c>
      <c r="X506" s="2">
        <v>1775</v>
      </c>
      <c r="Y506" s="2" t="s">
        <v>344</v>
      </c>
      <c r="Z506" s="2" t="s">
        <v>335</v>
      </c>
      <c r="AA506" s="2" t="s">
        <v>41</v>
      </c>
      <c r="AB506" s="2" t="s">
        <v>42</v>
      </c>
      <c r="AC506" s="2" t="s">
        <v>43</v>
      </c>
      <c r="AD506" s="2" t="s">
        <v>3024</v>
      </c>
      <c r="AE506" s="4"/>
    </row>
    <row r="507" spans="1:31" hidden="1" x14ac:dyDescent="0.25">
      <c r="A507" s="2">
        <v>2014</v>
      </c>
      <c r="B507" s="2">
        <v>1932</v>
      </c>
      <c r="C507" s="2" t="s">
        <v>2527</v>
      </c>
      <c r="D507" s="2" t="s">
        <v>2528</v>
      </c>
      <c r="E507" s="2" t="s">
        <v>2529</v>
      </c>
      <c r="F507" s="2" t="s">
        <v>1967</v>
      </c>
      <c r="G507" s="2" t="s">
        <v>1968</v>
      </c>
      <c r="H507" s="2"/>
      <c r="I507" s="2" t="s">
        <v>488</v>
      </c>
      <c r="J507" s="2" t="s">
        <v>31</v>
      </c>
      <c r="K507" s="2" t="s">
        <v>2530</v>
      </c>
      <c r="L507" s="2"/>
      <c r="M507" s="3">
        <v>41820</v>
      </c>
      <c r="N507" s="2" t="s">
        <v>71</v>
      </c>
      <c r="O507" s="2" t="s">
        <v>1231</v>
      </c>
      <c r="P507" s="2" t="s">
        <v>1356</v>
      </c>
      <c r="Q507" s="2" t="s">
        <v>2024</v>
      </c>
      <c r="R507" s="2" t="s">
        <v>2531</v>
      </c>
      <c r="S507" s="2" t="s">
        <v>3035</v>
      </c>
      <c r="T507" s="2" t="s">
        <v>4642</v>
      </c>
      <c r="U507" s="2">
        <v>0.2</v>
      </c>
      <c r="V507" s="2">
        <v>143</v>
      </c>
      <c r="W507" s="2">
        <v>0.2</v>
      </c>
      <c r="X507" s="12"/>
      <c r="Y507" s="2" t="s">
        <v>342</v>
      </c>
      <c r="Z507" s="2" t="s">
        <v>335</v>
      </c>
      <c r="AA507" s="2" t="s">
        <v>41</v>
      </c>
      <c r="AB507" s="2" t="s">
        <v>42</v>
      </c>
      <c r="AC507" s="2" t="s">
        <v>43</v>
      </c>
      <c r="AD507" s="2"/>
      <c r="AE507" s="4"/>
    </row>
    <row r="508" spans="1:31" hidden="1" x14ac:dyDescent="0.25">
      <c r="A508" s="2">
        <v>2014</v>
      </c>
      <c r="B508" s="2">
        <v>1745</v>
      </c>
      <c r="C508" s="2" t="s">
        <v>2244</v>
      </c>
      <c r="D508" s="2" t="s">
        <v>2245</v>
      </c>
      <c r="E508" s="2" t="s">
        <v>2246</v>
      </c>
      <c r="F508" s="2" t="s">
        <v>2247</v>
      </c>
      <c r="G508" s="2" t="s">
        <v>2248</v>
      </c>
      <c r="H508" s="2"/>
      <c r="I508" s="2" t="s">
        <v>488</v>
      </c>
      <c r="J508" s="2" t="s">
        <v>293</v>
      </c>
      <c r="K508" s="2" t="s">
        <v>2318</v>
      </c>
      <c r="L508" s="2" t="s">
        <v>4636</v>
      </c>
      <c r="M508" s="3">
        <v>41963</v>
      </c>
      <c r="N508" s="2" t="s">
        <v>2319</v>
      </c>
      <c r="O508" s="2" t="s">
        <v>1656</v>
      </c>
      <c r="P508" s="2" t="s">
        <v>1818</v>
      </c>
      <c r="Q508" s="2" t="s">
        <v>2888</v>
      </c>
      <c r="R508" s="2" t="s">
        <v>2320</v>
      </c>
      <c r="S508" s="2" t="s">
        <v>2940</v>
      </c>
      <c r="T508" s="2" t="s">
        <v>4642</v>
      </c>
      <c r="U508" s="2">
        <v>0.2</v>
      </c>
      <c r="V508" s="2">
        <v>2209</v>
      </c>
      <c r="W508" s="2">
        <v>0.2</v>
      </c>
      <c r="X508" s="2"/>
      <c r="Y508" s="2" t="s">
        <v>342</v>
      </c>
      <c r="Z508" s="2" t="s">
        <v>335</v>
      </c>
      <c r="AA508" s="2" t="s">
        <v>41</v>
      </c>
      <c r="AB508" s="2" t="s">
        <v>42</v>
      </c>
      <c r="AC508" s="2" t="s">
        <v>43</v>
      </c>
      <c r="AD508" s="2"/>
      <c r="AE508" s="4"/>
    </row>
    <row r="509" spans="1:31" hidden="1" x14ac:dyDescent="0.25">
      <c r="A509" s="2">
        <v>2016</v>
      </c>
      <c r="B509" s="2">
        <v>1283</v>
      </c>
      <c r="C509" s="2" t="s">
        <v>2244</v>
      </c>
      <c r="D509" s="2" t="s">
        <v>2245</v>
      </c>
      <c r="E509" s="2" t="s">
        <v>2246</v>
      </c>
      <c r="F509" s="2" t="s">
        <v>2247</v>
      </c>
      <c r="G509" s="2" t="s">
        <v>2248</v>
      </c>
      <c r="H509" s="2"/>
      <c r="I509" s="2" t="s">
        <v>488</v>
      </c>
      <c r="J509" s="2" t="s">
        <v>293</v>
      </c>
      <c r="K509" s="2" t="s">
        <v>2318</v>
      </c>
      <c r="L509" s="2" t="s">
        <v>4636</v>
      </c>
      <c r="M509" s="3">
        <v>42674</v>
      </c>
      <c r="N509" s="2" t="s">
        <v>3946</v>
      </c>
      <c r="O509" s="2" t="s">
        <v>3891</v>
      </c>
      <c r="P509" s="2" t="s">
        <v>2240</v>
      </c>
      <c r="Q509" s="2" t="s">
        <v>2562</v>
      </c>
      <c r="R509" s="2" t="s">
        <v>3947</v>
      </c>
      <c r="S509" s="2" t="s">
        <v>2978</v>
      </c>
      <c r="T509" s="2" t="s">
        <v>4642</v>
      </c>
      <c r="U509" s="2">
        <v>0.2</v>
      </c>
      <c r="V509" s="2">
        <v>2264</v>
      </c>
      <c r="W509" s="2">
        <v>0.2</v>
      </c>
      <c r="X509" s="2"/>
      <c r="Y509" s="2" t="s">
        <v>342</v>
      </c>
      <c r="Z509" s="2" t="s">
        <v>335</v>
      </c>
      <c r="AA509" s="2" t="s">
        <v>3332</v>
      </c>
      <c r="AB509" s="2" t="s">
        <v>43</v>
      </c>
      <c r="AC509" s="2" t="s">
        <v>42</v>
      </c>
      <c r="AD509" s="2"/>
      <c r="AE509" s="4"/>
    </row>
    <row r="510" spans="1:31" hidden="1" x14ac:dyDescent="0.25">
      <c r="A510" s="2">
        <v>2016</v>
      </c>
      <c r="B510" s="2">
        <v>1289</v>
      </c>
      <c r="C510" s="2" t="s">
        <v>2244</v>
      </c>
      <c r="D510" s="2" t="s">
        <v>2245</v>
      </c>
      <c r="E510" s="2" t="s">
        <v>2246</v>
      </c>
      <c r="F510" s="2" t="s">
        <v>2247</v>
      </c>
      <c r="G510" s="2" t="s">
        <v>2248</v>
      </c>
      <c r="H510" s="2"/>
      <c r="I510" s="2" t="s">
        <v>488</v>
      </c>
      <c r="J510" s="2" t="s">
        <v>394</v>
      </c>
      <c r="K510" s="2" t="s">
        <v>2279</v>
      </c>
      <c r="L510" s="2" t="s">
        <v>4636</v>
      </c>
      <c r="M510" s="3">
        <v>42675</v>
      </c>
      <c r="N510" s="2" t="s">
        <v>3890</v>
      </c>
      <c r="O510" s="2" t="s">
        <v>3891</v>
      </c>
      <c r="P510" s="2" t="s">
        <v>2240</v>
      </c>
      <c r="Q510" s="2" t="s">
        <v>2562</v>
      </c>
      <c r="R510" s="2" t="s">
        <v>3892</v>
      </c>
      <c r="S510" s="2" t="s">
        <v>2978</v>
      </c>
      <c r="T510" s="2" t="s">
        <v>4642</v>
      </c>
      <c r="U510" s="2">
        <v>0.2</v>
      </c>
      <c r="V510" s="2">
        <v>2210</v>
      </c>
      <c r="W510" s="2">
        <v>0.2</v>
      </c>
      <c r="X510" s="2"/>
      <c r="Y510" s="2" t="s">
        <v>342</v>
      </c>
      <c r="Z510" s="2" t="s">
        <v>335</v>
      </c>
      <c r="AA510" s="2" t="s">
        <v>3332</v>
      </c>
      <c r="AB510" s="2" t="s">
        <v>43</v>
      </c>
      <c r="AC510" s="2" t="s">
        <v>42</v>
      </c>
      <c r="AD510" s="2"/>
      <c r="AE510" s="4"/>
    </row>
    <row r="511" spans="1:31" hidden="1" x14ac:dyDescent="0.25">
      <c r="A511" s="2">
        <v>2016</v>
      </c>
      <c r="B511" s="2">
        <v>1448</v>
      </c>
      <c r="C511" s="2" t="s">
        <v>2261</v>
      </c>
      <c r="D511" s="2" t="s">
        <v>2262</v>
      </c>
      <c r="E511" s="2" t="s">
        <v>2263</v>
      </c>
      <c r="F511" s="2" t="s">
        <v>2264</v>
      </c>
      <c r="G511" s="2" t="s">
        <v>2265</v>
      </c>
      <c r="H511" s="2"/>
      <c r="I511" s="2" t="s">
        <v>153</v>
      </c>
      <c r="J511" s="2" t="s">
        <v>111</v>
      </c>
      <c r="K511" s="2" t="s">
        <v>2266</v>
      </c>
      <c r="L511" s="2" t="s">
        <v>4636</v>
      </c>
      <c r="M511" s="3">
        <v>42635</v>
      </c>
      <c r="N511" s="2" t="s">
        <v>2689</v>
      </c>
      <c r="O511" s="2" t="s">
        <v>3986</v>
      </c>
      <c r="P511" s="2" t="s">
        <v>3372</v>
      </c>
      <c r="Q511" s="2" t="s">
        <v>2562</v>
      </c>
      <c r="R511" s="2" t="s">
        <v>3989</v>
      </c>
      <c r="S511" s="2" t="s">
        <v>2978</v>
      </c>
      <c r="T511" s="2" t="s">
        <v>4642</v>
      </c>
      <c r="U511" s="2">
        <v>0.2</v>
      </c>
      <c r="V511" s="2">
        <v>3361</v>
      </c>
      <c r="W511" s="2">
        <v>0.2</v>
      </c>
      <c r="X511" s="2">
        <v>3550</v>
      </c>
      <c r="Y511" s="2" t="s">
        <v>342</v>
      </c>
      <c r="Z511" s="2" t="s">
        <v>335</v>
      </c>
      <c r="AA511" s="2" t="s">
        <v>3332</v>
      </c>
      <c r="AB511" s="2" t="s">
        <v>43</v>
      </c>
      <c r="AC511" s="2" t="s">
        <v>42</v>
      </c>
      <c r="AD511" s="2"/>
      <c r="AE511" s="4"/>
    </row>
    <row r="512" spans="1:31" hidden="1" x14ac:dyDescent="0.25">
      <c r="A512" s="2">
        <v>2014</v>
      </c>
      <c r="B512" s="2">
        <v>244</v>
      </c>
      <c r="C512" s="2" t="s">
        <v>2098</v>
      </c>
      <c r="D512" s="2" t="s">
        <v>2099</v>
      </c>
      <c r="E512" s="2" t="s">
        <v>2100</v>
      </c>
      <c r="F512" s="2" t="s">
        <v>1610</v>
      </c>
      <c r="G512" s="2" t="s">
        <v>1968</v>
      </c>
      <c r="H512" s="2"/>
      <c r="I512" s="2" t="s">
        <v>393</v>
      </c>
      <c r="J512" s="2" t="s">
        <v>203</v>
      </c>
      <c r="K512" s="2" t="s">
        <v>2149</v>
      </c>
      <c r="L512" s="2" t="s">
        <v>4636</v>
      </c>
      <c r="M512" s="3">
        <v>41653</v>
      </c>
      <c r="N512" s="2" t="s">
        <v>2102</v>
      </c>
      <c r="O512" s="2" t="s">
        <v>1613</v>
      </c>
      <c r="P512" s="2" t="s">
        <v>1999</v>
      </c>
      <c r="Q512" s="2" t="s">
        <v>2141</v>
      </c>
      <c r="R512" s="2" t="s">
        <v>2212</v>
      </c>
      <c r="S512" s="2" t="s">
        <v>2218</v>
      </c>
      <c r="T512" s="2" t="s">
        <v>4642</v>
      </c>
      <c r="U512" s="2">
        <v>0.2</v>
      </c>
      <c r="V512" s="2">
        <v>1698</v>
      </c>
      <c r="W512" s="2">
        <v>0.2</v>
      </c>
      <c r="X512" s="11">
        <v>1775</v>
      </c>
      <c r="Y512" s="2" t="s">
        <v>342</v>
      </c>
      <c r="Z512" s="2" t="s">
        <v>335</v>
      </c>
      <c r="AA512" s="2" t="s">
        <v>41</v>
      </c>
      <c r="AB512" s="2" t="s">
        <v>42</v>
      </c>
      <c r="AC512" s="2" t="s">
        <v>43</v>
      </c>
      <c r="AD512" s="2" t="s">
        <v>2144</v>
      </c>
      <c r="AE512" s="4"/>
    </row>
    <row r="513" spans="1:31" hidden="1" x14ac:dyDescent="0.25">
      <c r="A513" s="2">
        <v>2014</v>
      </c>
      <c r="B513" s="2">
        <v>277</v>
      </c>
      <c r="C513" s="2" t="s">
        <v>2098</v>
      </c>
      <c r="D513" s="2" t="s">
        <v>2099</v>
      </c>
      <c r="E513" s="2" t="s">
        <v>2100</v>
      </c>
      <c r="F513" s="2" t="s">
        <v>1610</v>
      </c>
      <c r="G513" s="2" t="s">
        <v>1968</v>
      </c>
      <c r="H513" s="2"/>
      <c r="I513" s="2" t="s">
        <v>393</v>
      </c>
      <c r="J513" s="2" t="s">
        <v>203</v>
      </c>
      <c r="K513" s="2" t="s">
        <v>2149</v>
      </c>
      <c r="L513" s="2" t="s">
        <v>4636</v>
      </c>
      <c r="M513" s="3">
        <v>41654</v>
      </c>
      <c r="N513" s="2" t="s">
        <v>2102</v>
      </c>
      <c r="O513" s="2" t="s">
        <v>1613</v>
      </c>
      <c r="P513" s="2" t="s">
        <v>1999</v>
      </c>
      <c r="Q513" s="2" t="s">
        <v>2141</v>
      </c>
      <c r="R513" s="2" t="s">
        <v>2212</v>
      </c>
      <c r="S513" s="2" t="s">
        <v>2218</v>
      </c>
      <c r="T513" s="2" t="s">
        <v>4642</v>
      </c>
      <c r="U513" s="2">
        <v>0.2</v>
      </c>
      <c r="V513" s="2">
        <v>1698</v>
      </c>
      <c r="W513" s="2">
        <v>0.2</v>
      </c>
      <c r="X513" s="11">
        <v>1775</v>
      </c>
      <c r="Y513" s="2" t="s">
        <v>342</v>
      </c>
      <c r="Z513" s="2" t="s">
        <v>335</v>
      </c>
      <c r="AA513" s="2" t="s">
        <v>41</v>
      </c>
      <c r="AB513" s="2" t="s">
        <v>42</v>
      </c>
      <c r="AC513" s="2" t="s">
        <v>43</v>
      </c>
      <c r="AD513" s="2" t="s">
        <v>2144</v>
      </c>
      <c r="AE513" s="4"/>
    </row>
    <row r="514" spans="1:31" hidden="1" x14ac:dyDescent="0.25">
      <c r="A514" s="2">
        <v>2014</v>
      </c>
      <c r="B514" s="2">
        <v>318</v>
      </c>
      <c r="C514" s="2" t="s">
        <v>2098</v>
      </c>
      <c r="D514" s="2" t="s">
        <v>2099</v>
      </c>
      <c r="E514" s="2" t="s">
        <v>2100</v>
      </c>
      <c r="F514" s="2" t="s">
        <v>1610</v>
      </c>
      <c r="G514" s="2" t="s">
        <v>1968</v>
      </c>
      <c r="H514" s="2"/>
      <c r="I514" s="2" t="s">
        <v>393</v>
      </c>
      <c r="J514" s="2" t="s">
        <v>203</v>
      </c>
      <c r="K514" s="2" t="s">
        <v>2149</v>
      </c>
      <c r="L514" s="2" t="s">
        <v>4636</v>
      </c>
      <c r="M514" s="3">
        <v>41655</v>
      </c>
      <c r="N514" s="2" t="s">
        <v>2102</v>
      </c>
      <c r="O514" s="2" t="s">
        <v>1613</v>
      </c>
      <c r="P514" s="2" t="s">
        <v>1999</v>
      </c>
      <c r="Q514" s="2" t="s">
        <v>2141</v>
      </c>
      <c r="R514" s="2" t="s">
        <v>2212</v>
      </c>
      <c r="S514" s="2" t="s">
        <v>2218</v>
      </c>
      <c r="T514" s="2" t="s">
        <v>4642</v>
      </c>
      <c r="U514" s="2">
        <v>0.2</v>
      </c>
      <c r="V514" s="2">
        <v>1698</v>
      </c>
      <c r="W514" s="2">
        <v>0.2</v>
      </c>
      <c r="X514" s="11">
        <v>1775</v>
      </c>
      <c r="Y514" s="2" t="s">
        <v>342</v>
      </c>
      <c r="Z514" s="2" t="s">
        <v>335</v>
      </c>
      <c r="AA514" s="2" t="s">
        <v>41</v>
      </c>
      <c r="AB514" s="2" t="s">
        <v>42</v>
      </c>
      <c r="AC514" s="2" t="s">
        <v>43</v>
      </c>
      <c r="AD514" s="2" t="s">
        <v>2144</v>
      </c>
      <c r="AE514" s="4"/>
    </row>
    <row r="515" spans="1:31" hidden="1" x14ac:dyDescent="0.25">
      <c r="A515" s="2">
        <v>2014</v>
      </c>
      <c r="B515" s="2">
        <v>357</v>
      </c>
      <c r="C515" s="2" t="s">
        <v>2098</v>
      </c>
      <c r="D515" s="2" t="s">
        <v>2099</v>
      </c>
      <c r="E515" s="2" t="s">
        <v>2100</v>
      </c>
      <c r="F515" s="2" t="s">
        <v>1610</v>
      </c>
      <c r="G515" s="2" t="s">
        <v>1968</v>
      </c>
      <c r="H515" s="2"/>
      <c r="I515" s="2" t="s">
        <v>393</v>
      </c>
      <c r="J515" s="2" t="s">
        <v>203</v>
      </c>
      <c r="K515" s="2" t="s">
        <v>2149</v>
      </c>
      <c r="L515" s="2" t="s">
        <v>4636</v>
      </c>
      <c r="M515" s="3">
        <v>41656</v>
      </c>
      <c r="N515" s="2" t="s">
        <v>2102</v>
      </c>
      <c r="O515" s="2" t="s">
        <v>1613</v>
      </c>
      <c r="P515" s="2" t="s">
        <v>1999</v>
      </c>
      <c r="Q515" s="2" t="s">
        <v>2141</v>
      </c>
      <c r="R515" s="2" t="s">
        <v>2212</v>
      </c>
      <c r="S515" s="2" t="s">
        <v>2218</v>
      </c>
      <c r="T515" s="2" t="s">
        <v>4642</v>
      </c>
      <c r="U515" s="2">
        <v>0.2</v>
      </c>
      <c r="V515" s="2">
        <v>1698</v>
      </c>
      <c r="W515" s="2">
        <v>0.2</v>
      </c>
      <c r="X515" s="11">
        <v>1775</v>
      </c>
      <c r="Y515" s="2" t="s">
        <v>342</v>
      </c>
      <c r="Z515" s="2" t="s">
        <v>335</v>
      </c>
      <c r="AA515" s="2" t="s">
        <v>41</v>
      </c>
      <c r="AB515" s="2" t="s">
        <v>42</v>
      </c>
      <c r="AC515" s="2" t="s">
        <v>43</v>
      </c>
      <c r="AD515" s="2" t="s">
        <v>2144</v>
      </c>
      <c r="AE515" s="4"/>
    </row>
    <row r="516" spans="1:31" hidden="1" x14ac:dyDescent="0.25">
      <c r="A516" s="2">
        <v>2014</v>
      </c>
      <c r="B516" s="2">
        <v>394</v>
      </c>
      <c r="C516" s="2" t="s">
        <v>2098</v>
      </c>
      <c r="D516" s="2" t="s">
        <v>2099</v>
      </c>
      <c r="E516" s="2" t="s">
        <v>2100</v>
      </c>
      <c r="F516" s="2" t="s">
        <v>1610</v>
      </c>
      <c r="G516" s="2" t="s">
        <v>1968</v>
      </c>
      <c r="H516" s="2"/>
      <c r="I516" s="2" t="s">
        <v>393</v>
      </c>
      <c r="J516" s="2" t="s">
        <v>203</v>
      </c>
      <c r="K516" s="2" t="s">
        <v>2149</v>
      </c>
      <c r="L516" s="2" t="s">
        <v>4636</v>
      </c>
      <c r="M516" s="3">
        <v>41657</v>
      </c>
      <c r="N516" s="2" t="s">
        <v>2102</v>
      </c>
      <c r="O516" s="2" t="s">
        <v>1613</v>
      </c>
      <c r="P516" s="2" t="s">
        <v>1999</v>
      </c>
      <c r="Q516" s="2" t="s">
        <v>2141</v>
      </c>
      <c r="R516" s="2" t="s">
        <v>2212</v>
      </c>
      <c r="S516" s="2" t="s">
        <v>2218</v>
      </c>
      <c r="T516" s="2" t="s">
        <v>4642</v>
      </c>
      <c r="U516" s="2">
        <v>0.2</v>
      </c>
      <c r="V516" s="2">
        <v>1698</v>
      </c>
      <c r="W516" s="2">
        <v>0.2</v>
      </c>
      <c r="X516" s="11">
        <v>1775</v>
      </c>
      <c r="Y516" s="2" t="s">
        <v>342</v>
      </c>
      <c r="Z516" s="2" t="s">
        <v>335</v>
      </c>
      <c r="AA516" s="2" t="s">
        <v>41</v>
      </c>
      <c r="AB516" s="2" t="s">
        <v>42</v>
      </c>
      <c r="AC516" s="2" t="s">
        <v>43</v>
      </c>
      <c r="AD516" s="2" t="s">
        <v>2144</v>
      </c>
      <c r="AE516" s="4"/>
    </row>
    <row r="517" spans="1:31" hidden="1" x14ac:dyDescent="0.25">
      <c r="A517" s="2">
        <v>2014</v>
      </c>
      <c r="B517" s="2">
        <v>247</v>
      </c>
      <c r="C517" s="2" t="s">
        <v>2098</v>
      </c>
      <c r="D517" s="2" t="s">
        <v>2099</v>
      </c>
      <c r="E517" s="2" t="s">
        <v>2100</v>
      </c>
      <c r="F517" s="2" t="s">
        <v>1610</v>
      </c>
      <c r="G517" s="2" t="s">
        <v>1968</v>
      </c>
      <c r="H517" s="2"/>
      <c r="I517" s="2" t="s">
        <v>393</v>
      </c>
      <c r="J517" s="2" t="s">
        <v>206</v>
      </c>
      <c r="K517" s="2" t="s">
        <v>2219</v>
      </c>
      <c r="L517" s="2" t="s">
        <v>4636</v>
      </c>
      <c r="M517" s="3">
        <v>41653</v>
      </c>
      <c r="N517" s="2" t="s">
        <v>2102</v>
      </c>
      <c r="O517" s="2" t="s">
        <v>1613</v>
      </c>
      <c r="P517" s="2" t="s">
        <v>1999</v>
      </c>
      <c r="Q517" s="2" t="s">
        <v>2141</v>
      </c>
      <c r="R517" s="2" t="s">
        <v>2212</v>
      </c>
      <c r="S517" s="2" t="s">
        <v>2221</v>
      </c>
      <c r="T517" s="2" t="s">
        <v>4642</v>
      </c>
      <c r="U517" s="2">
        <v>0.2</v>
      </c>
      <c r="V517" s="2">
        <v>1698</v>
      </c>
      <c r="W517" s="2">
        <v>0.2</v>
      </c>
      <c r="X517" s="11">
        <v>1775</v>
      </c>
      <c r="Y517" s="2" t="s">
        <v>342</v>
      </c>
      <c r="Z517" s="2" t="s">
        <v>335</v>
      </c>
      <c r="AA517" s="2" t="s">
        <v>41</v>
      </c>
      <c r="AB517" s="2" t="s">
        <v>42</v>
      </c>
      <c r="AC517" s="2" t="s">
        <v>43</v>
      </c>
      <c r="AD517" s="2" t="s">
        <v>2144</v>
      </c>
      <c r="AE517" s="4"/>
    </row>
    <row r="518" spans="1:31" hidden="1" x14ac:dyDescent="0.25">
      <c r="A518" s="2">
        <v>2014</v>
      </c>
      <c r="B518" s="2">
        <v>281</v>
      </c>
      <c r="C518" s="2" t="s">
        <v>2098</v>
      </c>
      <c r="D518" s="2" t="s">
        <v>2099</v>
      </c>
      <c r="E518" s="2" t="s">
        <v>2100</v>
      </c>
      <c r="F518" s="2" t="s">
        <v>1610</v>
      </c>
      <c r="G518" s="2" t="s">
        <v>1968</v>
      </c>
      <c r="H518" s="2"/>
      <c r="I518" s="2" t="s">
        <v>393</v>
      </c>
      <c r="J518" s="2" t="s">
        <v>206</v>
      </c>
      <c r="K518" s="2" t="s">
        <v>2219</v>
      </c>
      <c r="L518" s="2" t="s">
        <v>4636</v>
      </c>
      <c r="M518" s="3">
        <v>41654</v>
      </c>
      <c r="N518" s="2" t="s">
        <v>2102</v>
      </c>
      <c r="O518" s="2" t="s">
        <v>1613</v>
      </c>
      <c r="P518" s="2" t="s">
        <v>1999</v>
      </c>
      <c r="Q518" s="2" t="s">
        <v>2141</v>
      </c>
      <c r="R518" s="2" t="s">
        <v>2212</v>
      </c>
      <c r="S518" s="2" t="s">
        <v>2221</v>
      </c>
      <c r="T518" s="2" t="s">
        <v>4642</v>
      </c>
      <c r="U518" s="2">
        <v>0.2</v>
      </c>
      <c r="V518" s="2">
        <v>1698</v>
      </c>
      <c r="W518" s="2">
        <v>0.2</v>
      </c>
      <c r="X518" s="11">
        <v>1775</v>
      </c>
      <c r="Y518" s="2" t="s">
        <v>342</v>
      </c>
      <c r="Z518" s="2" t="s">
        <v>335</v>
      </c>
      <c r="AA518" s="2" t="s">
        <v>41</v>
      </c>
      <c r="AB518" s="2" t="s">
        <v>42</v>
      </c>
      <c r="AC518" s="2" t="s">
        <v>43</v>
      </c>
      <c r="AD518" s="2" t="s">
        <v>2144</v>
      </c>
      <c r="AE518" s="4"/>
    </row>
    <row r="519" spans="1:31" hidden="1" x14ac:dyDescent="0.25">
      <c r="A519" s="2">
        <v>2014</v>
      </c>
      <c r="B519" s="2">
        <v>319</v>
      </c>
      <c r="C519" s="2" t="s">
        <v>2098</v>
      </c>
      <c r="D519" s="2" t="s">
        <v>2099</v>
      </c>
      <c r="E519" s="2" t="s">
        <v>2100</v>
      </c>
      <c r="F519" s="2" t="s">
        <v>1610</v>
      </c>
      <c r="G519" s="2" t="s">
        <v>1968</v>
      </c>
      <c r="H519" s="2"/>
      <c r="I519" s="2" t="s">
        <v>393</v>
      </c>
      <c r="J519" s="2" t="s">
        <v>206</v>
      </c>
      <c r="K519" s="2" t="s">
        <v>2219</v>
      </c>
      <c r="L519" s="2" t="s">
        <v>4636</v>
      </c>
      <c r="M519" s="3">
        <v>41655</v>
      </c>
      <c r="N519" s="2" t="s">
        <v>2102</v>
      </c>
      <c r="O519" s="2" t="s">
        <v>1613</v>
      </c>
      <c r="P519" s="2" t="s">
        <v>1999</v>
      </c>
      <c r="Q519" s="2" t="s">
        <v>2141</v>
      </c>
      <c r="R519" s="2" t="s">
        <v>2212</v>
      </c>
      <c r="S519" s="2" t="s">
        <v>2221</v>
      </c>
      <c r="T519" s="2" t="s">
        <v>4642</v>
      </c>
      <c r="U519" s="2">
        <v>0.2</v>
      </c>
      <c r="V519" s="2">
        <v>1698</v>
      </c>
      <c r="W519" s="2">
        <v>0.2</v>
      </c>
      <c r="X519" s="11">
        <v>1775</v>
      </c>
      <c r="Y519" s="2" t="s">
        <v>342</v>
      </c>
      <c r="Z519" s="2" t="s">
        <v>335</v>
      </c>
      <c r="AA519" s="2" t="s">
        <v>41</v>
      </c>
      <c r="AB519" s="2" t="s">
        <v>42</v>
      </c>
      <c r="AC519" s="2" t="s">
        <v>43</v>
      </c>
      <c r="AD519" s="2" t="s">
        <v>2144</v>
      </c>
      <c r="AE519" s="4"/>
    </row>
    <row r="520" spans="1:31" hidden="1" x14ac:dyDescent="0.25">
      <c r="A520" s="2">
        <v>2014</v>
      </c>
      <c r="B520" s="2">
        <v>358</v>
      </c>
      <c r="C520" s="2" t="s">
        <v>2098</v>
      </c>
      <c r="D520" s="2" t="s">
        <v>2099</v>
      </c>
      <c r="E520" s="2" t="s">
        <v>2100</v>
      </c>
      <c r="F520" s="2" t="s">
        <v>1610</v>
      </c>
      <c r="G520" s="2" t="s">
        <v>1968</v>
      </c>
      <c r="H520" s="2"/>
      <c r="I520" s="2" t="s">
        <v>393</v>
      </c>
      <c r="J520" s="2" t="s">
        <v>206</v>
      </c>
      <c r="K520" s="2" t="s">
        <v>2219</v>
      </c>
      <c r="L520" s="2" t="s">
        <v>4636</v>
      </c>
      <c r="M520" s="3">
        <v>41656</v>
      </c>
      <c r="N520" s="2" t="s">
        <v>2102</v>
      </c>
      <c r="O520" s="2" t="s">
        <v>1613</v>
      </c>
      <c r="P520" s="2" t="s">
        <v>1999</v>
      </c>
      <c r="Q520" s="2" t="s">
        <v>2141</v>
      </c>
      <c r="R520" s="2" t="s">
        <v>2212</v>
      </c>
      <c r="S520" s="2" t="s">
        <v>2221</v>
      </c>
      <c r="T520" s="2" t="s">
        <v>4642</v>
      </c>
      <c r="U520" s="2">
        <v>0.2</v>
      </c>
      <c r="V520" s="2">
        <v>1698</v>
      </c>
      <c r="W520" s="2">
        <v>0.2</v>
      </c>
      <c r="X520" s="11">
        <v>1775</v>
      </c>
      <c r="Y520" s="2" t="s">
        <v>342</v>
      </c>
      <c r="Z520" s="2" t="s">
        <v>335</v>
      </c>
      <c r="AA520" s="2" t="s">
        <v>41</v>
      </c>
      <c r="AB520" s="2" t="s">
        <v>42</v>
      </c>
      <c r="AC520" s="2" t="s">
        <v>43</v>
      </c>
      <c r="AD520" s="2" t="s">
        <v>2144</v>
      </c>
      <c r="AE520" s="4"/>
    </row>
    <row r="521" spans="1:31" hidden="1" x14ac:dyDescent="0.25">
      <c r="A521" s="2">
        <v>2014</v>
      </c>
      <c r="B521" s="2">
        <v>399</v>
      </c>
      <c r="C521" s="2" t="s">
        <v>2098</v>
      </c>
      <c r="D521" s="2" t="s">
        <v>2099</v>
      </c>
      <c r="E521" s="2" t="s">
        <v>2100</v>
      </c>
      <c r="F521" s="2" t="s">
        <v>1610</v>
      </c>
      <c r="G521" s="2" t="s">
        <v>1968</v>
      </c>
      <c r="H521" s="2"/>
      <c r="I521" s="2" t="s">
        <v>393</v>
      </c>
      <c r="J521" s="2" t="s">
        <v>206</v>
      </c>
      <c r="K521" s="2" t="s">
        <v>2219</v>
      </c>
      <c r="L521" s="2" t="s">
        <v>4636</v>
      </c>
      <c r="M521" s="3">
        <v>41657</v>
      </c>
      <c r="N521" s="2" t="s">
        <v>2102</v>
      </c>
      <c r="O521" s="2" t="s">
        <v>1613</v>
      </c>
      <c r="P521" s="2" t="s">
        <v>1999</v>
      </c>
      <c r="Q521" s="2" t="s">
        <v>2141</v>
      </c>
      <c r="R521" s="2" t="s">
        <v>2212</v>
      </c>
      <c r="S521" s="2" t="s">
        <v>2221</v>
      </c>
      <c r="T521" s="2" t="s">
        <v>4642</v>
      </c>
      <c r="U521" s="2">
        <v>0.2</v>
      </c>
      <c r="V521" s="2">
        <v>1698</v>
      </c>
      <c r="W521" s="2">
        <v>0.2</v>
      </c>
      <c r="X521" s="11">
        <v>1775</v>
      </c>
      <c r="Y521" s="2" t="s">
        <v>342</v>
      </c>
      <c r="Z521" s="2" t="s">
        <v>335</v>
      </c>
      <c r="AA521" s="2" t="s">
        <v>41</v>
      </c>
      <c r="AB521" s="2" t="s">
        <v>42</v>
      </c>
      <c r="AC521" s="2" t="s">
        <v>43</v>
      </c>
      <c r="AD521" s="2" t="s">
        <v>2144</v>
      </c>
      <c r="AE521" s="4"/>
    </row>
    <row r="522" spans="1:31" hidden="1" x14ac:dyDescent="0.25">
      <c r="A522" s="2">
        <v>2014</v>
      </c>
      <c r="B522" s="2">
        <v>235</v>
      </c>
      <c r="C522" s="2" t="s">
        <v>2098</v>
      </c>
      <c r="D522" s="2" t="s">
        <v>2099</v>
      </c>
      <c r="E522" s="2" t="s">
        <v>2100</v>
      </c>
      <c r="F522" s="2" t="s">
        <v>1610</v>
      </c>
      <c r="G522" s="2" t="s">
        <v>1968</v>
      </c>
      <c r="H522" s="2"/>
      <c r="I522" s="2" t="s">
        <v>393</v>
      </c>
      <c r="J522" s="2" t="s">
        <v>50</v>
      </c>
      <c r="K522" s="2" t="s">
        <v>2205</v>
      </c>
      <c r="L522" s="2" t="s">
        <v>4636</v>
      </c>
      <c r="M522" s="3">
        <v>41653</v>
      </c>
      <c r="N522" s="2" t="s">
        <v>2102</v>
      </c>
      <c r="O522" s="2" t="s">
        <v>1613</v>
      </c>
      <c r="P522" s="2" t="s">
        <v>1999</v>
      </c>
      <c r="Q522" s="2" t="s">
        <v>2141</v>
      </c>
      <c r="R522" s="2" t="s">
        <v>2142</v>
      </c>
      <c r="S522" s="2" t="s">
        <v>2206</v>
      </c>
      <c r="T522" s="2" t="s">
        <v>4642</v>
      </c>
      <c r="U522" s="2">
        <v>0.2</v>
      </c>
      <c r="V522" s="2">
        <v>1722</v>
      </c>
      <c r="W522" s="2">
        <v>0.2</v>
      </c>
      <c r="X522" s="11">
        <v>1775</v>
      </c>
      <c r="Y522" s="2" t="s">
        <v>342</v>
      </c>
      <c r="Z522" s="2" t="s">
        <v>335</v>
      </c>
      <c r="AA522" s="2" t="s">
        <v>41</v>
      </c>
      <c r="AB522" s="2" t="s">
        <v>42</v>
      </c>
      <c r="AC522" s="2" t="s">
        <v>43</v>
      </c>
      <c r="AD522" s="2" t="s">
        <v>2144</v>
      </c>
      <c r="AE522" s="4"/>
    </row>
    <row r="523" spans="1:31" hidden="1" x14ac:dyDescent="0.25">
      <c r="A523" s="2">
        <v>2014</v>
      </c>
      <c r="B523" s="2">
        <v>270</v>
      </c>
      <c r="C523" s="2" t="s">
        <v>2098</v>
      </c>
      <c r="D523" s="2" t="s">
        <v>2099</v>
      </c>
      <c r="E523" s="2" t="s">
        <v>2100</v>
      </c>
      <c r="F523" s="2" t="s">
        <v>1610</v>
      </c>
      <c r="G523" s="2" t="s">
        <v>1968</v>
      </c>
      <c r="H523" s="2"/>
      <c r="I523" s="2" t="s">
        <v>393</v>
      </c>
      <c r="J523" s="2" t="s">
        <v>50</v>
      </c>
      <c r="K523" s="2" t="s">
        <v>2205</v>
      </c>
      <c r="L523" s="2" t="s">
        <v>4636</v>
      </c>
      <c r="M523" s="3">
        <v>41654</v>
      </c>
      <c r="N523" s="2" t="s">
        <v>2102</v>
      </c>
      <c r="O523" s="2" t="s">
        <v>1613</v>
      </c>
      <c r="P523" s="2" t="s">
        <v>1999</v>
      </c>
      <c r="Q523" s="2" t="s">
        <v>2141</v>
      </c>
      <c r="R523" s="2" t="s">
        <v>2142</v>
      </c>
      <c r="S523" s="2" t="s">
        <v>2206</v>
      </c>
      <c r="T523" s="2" t="s">
        <v>4642</v>
      </c>
      <c r="U523" s="2">
        <v>0.2</v>
      </c>
      <c r="V523" s="2">
        <v>1722</v>
      </c>
      <c r="W523" s="2">
        <v>0.2</v>
      </c>
      <c r="X523" s="11">
        <v>1775</v>
      </c>
      <c r="Y523" s="2" t="s">
        <v>342</v>
      </c>
      <c r="Z523" s="2" t="s">
        <v>335</v>
      </c>
      <c r="AA523" s="2" t="s">
        <v>41</v>
      </c>
      <c r="AB523" s="2" t="s">
        <v>42</v>
      </c>
      <c r="AC523" s="2" t="s">
        <v>43</v>
      </c>
      <c r="AD523" s="2" t="s">
        <v>2144</v>
      </c>
      <c r="AE523" s="4"/>
    </row>
    <row r="524" spans="1:31" hidden="1" x14ac:dyDescent="0.25">
      <c r="A524" s="2">
        <v>2014</v>
      </c>
      <c r="B524" s="2">
        <v>307</v>
      </c>
      <c r="C524" s="2" t="s">
        <v>2098</v>
      </c>
      <c r="D524" s="2" t="s">
        <v>2099</v>
      </c>
      <c r="E524" s="2" t="s">
        <v>2100</v>
      </c>
      <c r="F524" s="2" t="s">
        <v>1610</v>
      </c>
      <c r="G524" s="2" t="s">
        <v>1968</v>
      </c>
      <c r="H524" s="2"/>
      <c r="I524" s="2" t="s">
        <v>393</v>
      </c>
      <c r="J524" s="2" t="s">
        <v>50</v>
      </c>
      <c r="K524" s="2" t="s">
        <v>2205</v>
      </c>
      <c r="L524" s="2" t="s">
        <v>4636</v>
      </c>
      <c r="M524" s="3">
        <v>41655</v>
      </c>
      <c r="N524" s="2" t="s">
        <v>2102</v>
      </c>
      <c r="O524" s="2" t="s">
        <v>1613</v>
      </c>
      <c r="P524" s="2" t="s">
        <v>1999</v>
      </c>
      <c r="Q524" s="2" t="s">
        <v>2141</v>
      </c>
      <c r="R524" s="2" t="s">
        <v>2142</v>
      </c>
      <c r="S524" s="2" t="s">
        <v>2206</v>
      </c>
      <c r="T524" s="2" t="s">
        <v>4642</v>
      </c>
      <c r="U524" s="2">
        <v>0.2</v>
      </c>
      <c r="V524" s="2">
        <v>1722</v>
      </c>
      <c r="W524" s="2">
        <v>0.2</v>
      </c>
      <c r="X524" s="11">
        <v>1775</v>
      </c>
      <c r="Y524" s="2" t="s">
        <v>342</v>
      </c>
      <c r="Z524" s="2" t="s">
        <v>335</v>
      </c>
      <c r="AA524" s="2" t="s">
        <v>41</v>
      </c>
      <c r="AB524" s="2" t="s">
        <v>42</v>
      </c>
      <c r="AC524" s="2" t="s">
        <v>43</v>
      </c>
      <c r="AD524" s="2" t="s">
        <v>2144</v>
      </c>
      <c r="AE524" s="4"/>
    </row>
    <row r="525" spans="1:31" hidden="1" x14ac:dyDescent="0.25">
      <c r="A525" s="2">
        <v>2014</v>
      </c>
      <c r="B525" s="2">
        <v>346</v>
      </c>
      <c r="C525" s="2" t="s">
        <v>2098</v>
      </c>
      <c r="D525" s="2" t="s">
        <v>2099</v>
      </c>
      <c r="E525" s="2" t="s">
        <v>2100</v>
      </c>
      <c r="F525" s="2" t="s">
        <v>1610</v>
      </c>
      <c r="G525" s="2" t="s">
        <v>1968</v>
      </c>
      <c r="H525" s="2"/>
      <c r="I525" s="2" t="s">
        <v>393</v>
      </c>
      <c r="J525" s="2" t="s">
        <v>50</v>
      </c>
      <c r="K525" s="2" t="s">
        <v>2205</v>
      </c>
      <c r="L525" s="2" t="s">
        <v>4636</v>
      </c>
      <c r="M525" s="3">
        <v>41656</v>
      </c>
      <c r="N525" s="2" t="s">
        <v>2102</v>
      </c>
      <c r="O525" s="2" t="s">
        <v>1613</v>
      </c>
      <c r="P525" s="2" t="s">
        <v>1999</v>
      </c>
      <c r="Q525" s="2" t="s">
        <v>2141</v>
      </c>
      <c r="R525" s="2" t="s">
        <v>2142</v>
      </c>
      <c r="S525" s="2" t="s">
        <v>2206</v>
      </c>
      <c r="T525" s="2" t="s">
        <v>4642</v>
      </c>
      <c r="U525" s="2">
        <v>0.2</v>
      </c>
      <c r="V525" s="2">
        <v>1722</v>
      </c>
      <c r="W525" s="2">
        <v>0.2</v>
      </c>
      <c r="X525" s="11">
        <v>1775</v>
      </c>
      <c r="Y525" s="2" t="s">
        <v>342</v>
      </c>
      <c r="Z525" s="2" t="s">
        <v>335</v>
      </c>
      <c r="AA525" s="2" t="s">
        <v>41</v>
      </c>
      <c r="AB525" s="2" t="s">
        <v>42</v>
      </c>
      <c r="AC525" s="2" t="s">
        <v>43</v>
      </c>
      <c r="AD525" s="2" t="s">
        <v>2144</v>
      </c>
      <c r="AE525" s="4"/>
    </row>
    <row r="526" spans="1:31" hidden="1" x14ac:dyDescent="0.25">
      <c r="A526" s="2">
        <v>2014</v>
      </c>
      <c r="B526" s="2">
        <v>387</v>
      </c>
      <c r="C526" s="2" t="s">
        <v>2098</v>
      </c>
      <c r="D526" s="2" t="s">
        <v>2099</v>
      </c>
      <c r="E526" s="2" t="s">
        <v>2100</v>
      </c>
      <c r="F526" s="2" t="s">
        <v>1610</v>
      </c>
      <c r="G526" s="2" t="s">
        <v>1968</v>
      </c>
      <c r="H526" s="2"/>
      <c r="I526" s="2" t="s">
        <v>393</v>
      </c>
      <c r="J526" s="2" t="s">
        <v>50</v>
      </c>
      <c r="K526" s="2" t="s">
        <v>2205</v>
      </c>
      <c r="L526" s="2" t="s">
        <v>4636</v>
      </c>
      <c r="M526" s="3">
        <v>41657</v>
      </c>
      <c r="N526" s="2" t="s">
        <v>2102</v>
      </c>
      <c r="O526" s="2" t="s">
        <v>1613</v>
      </c>
      <c r="P526" s="2" t="s">
        <v>1999</v>
      </c>
      <c r="Q526" s="2" t="s">
        <v>2141</v>
      </c>
      <c r="R526" s="2" t="s">
        <v>2142</v>
      </c>
      <c r="S526" s="2" t="s">
        <v>2206</v>
      </c>
      <c r="T526" s="2" t="s">
        <v>4642</v>
      </c>
      <c r="U526" s="2">
        <v>0.2</v>
      </c>
      <c r="V526" s="2">
        <v>1722</v>
      </c>
      <c r="W526" s="2">
        <v>0.2</v>
      </c>
      <c r="X526" s="11">
        <v>1775</v>
      </c>
      <c r="Y526" s="2" t="s">
        <v>342</v>
      </c>
      <c r="Z526" s="2" t="s">
        <v>335</v>
      </c>
      <c r="AA526" s="2" t="s">
        <v>41</v>
      </c>
      <c r="AB526" s="2" t="s">
        <v>42</v>
      </c>
      <c r="AC526" s="2" t="s">
        <v>43</v>
      </c>
      <c r="AD526" s="2" t="s">
        <v>2144</v>
      </c>
      <c r="AE526" s="4"/>
    </row>
    <row r="527" spans="1:31" hidden="1" x14ac:dyDescent="0.25">
      <c r="A527" s="2">
        <v>2014</v>
      </c>
      <c r="B527" s="2">
        <v>258</v>
      </c>
      <c r="C527" s="2" t="s">
        <v>2098</v>
      </c>
      <c r="D527" s="2" t="s">
        <v>2099</v>
      </c>
      <c r="E527" s="2" t="s">
        <v>2100</v>
      </c>
      <c r="F527" s="2" t="s">
        <v>1610</v>
      </c>
      <c r="G527" s="2" t="s">
        <v>1968</v>
      </c>
      <c r="H527" s="2"/>
      <c r="I527" s="2" t="s">
        <v>393</v>
      </c>
      <c r="J527" s="2" t="s">
        <v>293</v>
      </c>
      <c r="K527" s="2" t="s">
        <v>2229</v>
      </c>
      <c r="L527" s="2" t="s">
        <v>4636</v>
      </c>
      <c r="M527" s="3">
        <v>41653</v>
      </c>
      <c r="N527" s="2" t="s">
        <v>2102</v>
      </c>
      <c r="O527" s="2" t="s">
        <v>1613</v>
      </c>
      <c r="P527" s="2" t="s">
        <v>1999</v>
      </c>
      <c r="Q527" s="2" t="s">
        <v>2141</v>
      </c>
      <c r="R527" s="2" t="s">
        <v>2230</v>
      </c>
      <c r="S527" s="2" t="s">
        <v>2232</v>
      </c>
      <c r="T527" s="2" t="s">
        <v>4642</v>
      </c>
      <c r="U527" s="2">
        <v>0.2</v>
      </c>
      <c r="V527" s="2">
        <v>1769</v>
      </c>
      <c r="W527" s="2">
        <v>0.2</v>
      </c>
      <c r="X527" s="11">
        <v>1775</v>
      </c>
      <c r="Y527" s="2" t="s">
        <v>342</v>
      </c>
      <c r="Z527" s="2" t="s">
        <v>335</v>
      </c>
      <c r="AA527" s="2" t="s">
        <v>41</v>
      </c>
      <c r="AB527" s="2" t="s">
        <v>42</v>
      </c>
      <c r="AC527" s="2" t="s">
        <v>43</v>
      </c>
      <c r="AD527" s="2" t="s">
        <v>2144</v>
      </c>
      <c r="AE527" s="4"/>
    </row>
    <row r="528" spans="1:31" hidden="1" x14ac:dyDescent="0.25">
      <c r="A528" s="2">
        <v>2014</v>
      </c>
      <c r="B528" s="2">
        <v>289</v>
      </c>
      <c r="C528" s="2" t="s">
        <v>2098</v>
      </c>
      <c r="D528" s="2" t="s">
        <v>2099</v>
      </c>
      <c r="E528" s="2" t="s">
        <v>2100</v>
      </c>
      <c r="F528" s="2" t="s">
        <v>1610</v>
      </c>
      <c r="G528" s="2" t="s">
        <v>1968</v>
      </c>
      <c r="H528" s="2"/>
      <c r="I528" s="2" t="s">
        <v>393</v>
      </c>
      <c r="J528" s="2" t="s">
        <v>293</v>
      </c>
      <c r="K528" s="2" t="s">
        <v>2229</v>
      </c>
      <c r="L528" s="2" t="s">
        <v>4636</v>
      </c>
      <c r="M528" s="3">
        <v>41654</v>
      </c>
      <c r="N528" s="2" t="s">
        <v>2102</v>
      </c>
      <c r="O528" s="2" t="s">
        <v>1613</v>
      </c>
      <c r="P528" s="2" t="s">
        <v>1999</v>
      </c>
      <c r="Q528" s="2" t="s">
        <v>2141</v>
      </c>
      <c r="R528" s="2" t="s">
        <v>2230</v>
      </c>
      <c r="S528" s="2" t="s">
        <v>2232</v>
      </c>
      <c r="T528" s="2" t="s">
        <v>4642</v>
      </c>
      <c r="U528" s="2">
        <v>0.2</v>
      </c>
      <c r="V528" s="2">
        <v>1769</v>
      </c>
      <c r="W528" s="2">
        <v>0.2</v>
      </c>
      <c r="X528" s="11">
        <v>1775</v>
      </c>
      <c r="Y528" s="2" t="s">
        <v>342</v>
      </c>
      <c r="Z528" s="2" t="s">
        <v>335</v>
      </c>
      <c r="AA528" s="2" t="s">
        <v>41</v>
      </c>
      <c r="AB528" s="2" t="s">
        <v>42</v>
      </c>
      <c r="AC528" s="2" t="s">
        <v>43</v>
      </c>
      <c r="AD528" s="2" t="s">
        <v>2144</v>
      </c>
      <c r="AE528" s="4"/>
    </row>
    <row r="529" spans="1:31" hidden="1" x14ac:dyDescent="0.25">
      <c r="A529" s="2">
        <v>2014</v>
      </c>
      <c r="B529" s="2">
        <v>330</v>
      </c>
      <c r="C529" s="2" t="s">
        <v>2098</v>
      </c>
      <c r="D529" s="2" t="s">
        <v>2099</v>
      </c>
      <c r="E529" s="2" t="s">
        <v>2100</v>
      </c>
      <c r="F529" s="2" t="s">
        <v>1610</v>
      </c>
      <c r="G529" s="2" t="s">
        <v>1968</v>
      </c>
      <c r="H529" s="2"/>
      <c r="I529" s="2" t="s">
        <v>393</v>
      </c>
      <c r="J529" s="2" t="s">
        <v>293</v>
      </c>
      <c r="K529" s="2" t="s">
        <v>2229</v>
      </c>
      <c r="L529" s="2" t="s">
        <v>4636</v>
      </c>
      <c r="M529" s="3">
        <v>41655</v>
      </c>
      <c r="N529" s="2" t="s">
        <v>2102</v>
      </c>
      <c r="O529" s="2" t="s">
        <v>1613</v>
      </c>
      <c r="P529" s="2" t="s">
        <v>1999</v>
      </c>
      <c r="Q529" s="2" t="s">
        <v>2141</v>
      </c>
      <c r="R529" s="2" t="s">
        <v>2230</v>
      </c>
      <c r="S529" s="2" t="s">
        <v>2232</v>
      </c>
      <c r="T529" s="2" t="s">
        <v>4642</v>
      </c>
      <c r="U529" s="2">
        <v>0.2</v>
      </c>
      <c r="V529" s="2">
        <v>1769</v>
      </c>
      <c r="W529" s="2">
        <v>0.2</v>
      </c>
      <c r="X529" s="11">
        <v>1775</v>
      </c>
      <c r="Y529" s="2" t="s">
        <v>342</v>
      </c>
      <c r="Z529" s="2" t="s">
        <v>335</v>
      </c>
      <c r="AA529" s="2" t="s">
        <v>41</v>
      </c>
      <c r="AB529" s="2" t="s">
        <v>42</v>
      </c>
      <c r="AC529" s="2" t="s">
        <v>43</v>
      </c>
      <c r="AD529" s="2" t="s">
        <v>2144</v>
      </c>
      <c r="AE529" s="4"/>
    </row>
    <row r="530" spans="1:31" hidden="1" x14ac:dyDescent="0.25">
      <c r="A530" s="2">
        <v>2014</v>
      </c>
      <c r="B530" s="2">
        <v>369</v>
      </c>
      <c r="C530" s="2" t="s">
        <v>2098</v>
      </c>
      <c r="D530" s="2" t="s">
        <v>2099</v>
      </c>
      <c r="E530" s="2" t="s">
        <v>2100</v>
      </c>
      <c r="F530" s="2" t="s">
        <v>1610</v>
      </c>
      <c r="G530" s="2" t="s">
        <v>1968</v>
      </c>
      <c r="H530" s="2"/>
      <c r="I530" s="2" t="s">
        <v>393</v>
      </c>
      <c r="J530" s="2" t="s">
        <v>293</v>
      </c>
      <c r="K530" s="2" t="s">
        <v>2229</v>
      </c>
      <c r="L530" s="2" t="s">
        <v>4636</v>
      </c>
      <c r="M530" s="3">
        <v>41656</v>
      </c>
      <c r="N530" s="2" t="s">
        <v>2102</v>
      </c>
      <c r="O530" s="2" t="s">
        <v>1613</v>
      </c>
      <c r="P530" s="2" t="s">
        <v>1999</v>
      </c>
      <c r="Q530" s="2" t="s">
        <v>2141</v>
      </c>
      <c r="R530" s="2" t="s">
        <v>2230</v>
      </c>
      <c r="S530" s="2" t="s">
        <v>2232</v>
      </c>
      <c r="T530" s="2" t="s">
        <v>4642</v>
      </c>
      <c r="U530" s="2">
        <v>0.2</v>
      </c>
      <c r="V530" s="2">
        <v>1769</v>
      </c>
      <c r="W530" s="2">
        <v>0.2</v>
      </c>
      <c r="X530" s="11">
        <v>1775</v>
      </c>
      <c r="Y530" s="2" t="s">
        <v>342</v>
      </c>
      <c r="Z530" s="2" t="s">
        <v>335</v>
      </c>
      <c r="AA530" s="2" t="s">
        <v>41</v>
      </c>
      <c r="AB530" s="2" t="s">
        <v>42</v>
      </c>
      <c r="AC530" s="2" t="s">
        <v>43</v>
      </c>
      <c r="AD530" s="2" t="s">
        <v>2144</v>
      </c>
      <c r="AE530" s="4"/>
    </row>
    <row r="531" spans="1:31" hidden="1" x14ac:dyDescent="0.25">
      <c r="A531" s="2">
        <v>2014</v>
      </c>
      <c r="B531" s="2">
        <v>407</v>
      </c>
      <c r="C531" s="2" t="s">
        <v>2098</v>
      </c>
      <c r="D531" s="2" t="s">
        <v>2099</v>
      </c>
      <c r="E531" s="2" t="s">
        <v>2100</v>
      </c>
      <c r="F531" s="2" t="s">
        <v>1610</v>
      </c>
      <c r="G531" s="2" t="s">
        <v>1968</v>
      </c>
      <c r="H531" s="2"/>
      <c r="I531" s="2" t="s">
        <v>393</v>
      </c>
      <c r="J531" s="2" t="s">
        <v>293</v>
      </c>
      <c r="K531" s="2" t="s">
        <v>2229</v>
      </c>
      <c r="L531" s="2" t="s">
        <v>4636</v>
      </c>
      <c r="M531" s="3">
        <v>41657</v>
      </c>
      <c r="N531" s="2" t="s">
        <v>2102</v>
      </c>
      <c r="O531" s="2" t="s">
        <v>1613</v>
      </c>
      <c r="P531" s="2" t="s">
        <v>1999</v>
      </c>
      <c r="Q531" s="2" t="s">
        <v>2141</v>
      </c>
      <c r="R531" s="2" t="s">
        <v>2230</v>
      </c>
      <c r="S531" s="2" t="s">
        <v>2232</v>
      </c>
      <c r="T531" s="2" t="s">
        <v>4642</v>
      </c>
      <c r="U531" s="2">
        <v>0.2</v>
      </c>
      <c r="V531" s="2">
        <v>1769</v>
      </c>
      <c r="W531" s="2">
        <v>0.2</v>
      </c>
      <c r="X531" s="11">
        <v>1775</v>
      </c>
      <c r="Y531" s="2" t="s">
        <v>342</v>
      </c>
      <c r="Z531" s="2" t="s">
        <v>335</v>
      </c>
      <c r="AA531" s="2" t="s">
        <v>41</v>
      </c>
      <c r="AB531" s="2" t="s">
        <v>42</v>
      </c>
      <c r="AC531" s="2" t="s">
        <v>43</v>
      </c>
      <c r="AD531" s="2" t="s">
        <v>2144</v>
      </c>
      <c r="AE531" s="4"/>
    </row>
    <row r="532" spans="1:31" hidden="1" x14ac:dyDescent="0.25">
      <c r="A532" s="2">
        <v>2014</v>
      </c>
      <c r="B532" s="2">
        <v>186</v>
      </c>
      <c r="C532" s="2" t="s">
        <v>2098</v>
      </c>
      <c r="D532" s="2" t="s">
        <v>2099</v>
      </c>
      <c r="E532" s="2" t="s">
        <v>2100</v>
      </c>
      <c r="F532" s="2" t="s">
        <v>1610</v>
      </c>
      <c r="G532" s="2" t="s">
        <v>1968</v>
      </c>
      <c r="H532" s="2"/>
      <c r="I532" s="2" t="s">
        <v>393</v>
      </c>
      <c r="J532" s="2" t="s">
        <v>394</v>
      </c>
      <c r="K532" s="2" t="s">
        <v>2101</v>
      </c>
      <c r="L532" s="2" t="s">
        <v>4636</v>
      </c>
      <c r="M532" s="3">
        <v>41653</v>
      </c>
      <c r="N532" s="2" t="s">
        <v>2102</v>
      </c>
      <c r="O532" s="2" t="s">
        <v>1613</v>
      </c>
      <c r="P532" s="2" t="s">
        <v>1999</v>
      </c>
      <c r="Q532" s="2" t="s">
        <v>2141</v>
      </c>
      <c r="R532" s="2" t="s">
        <v>2147</v>
      </c>
      <c r="S532" s="2" t="s">
        <v>2152</v>
      </c>
      <c r="T532" s="2" t="s">
        <v>4642</v>
      </c>
      <c r="U532" s="2">
        <v>0.2</v>
      </c>
      <c r="V532" s="2">
        <v>1663</v>
      </c>
      <c r="W532" s="2">
        <v>0.2</v>
      </c>
      <c r="X532" s="11">
        <v>1775</v>
      </c>
      <c r="Y532" s="2" t="s">
        <v>342</v>
      </c>
      <c r="Z532" s="2" t="s">
        <v>335</v>
      </c>
      <c r="AA532" s="2" t="s">
        <v>41</v>
      </c>
      <c r="AB532" s="2" t="s">
        <v>42</v>
      </c>
      <c r="AC532" s="2" t="s">
        <v>43</v>
      </c>
      <c r="AD532" s="2" t="s">
        <v>2144</v>
      </c>
      <c r="AE532" s="4"/>
    </row>
    <row r="533" spans="1:31" hidden="1" x14ac:dyDescent="0.25">
      <c r="A533" s="2">
        <v>2014</v>
      </c>
      <c r="B533" s="2">
        <v>295</v>
      </c>
      <c r="C533" s="2" t="s">
        <v>2098</v>
      </c>
      <c r="D533" s="2" t="s">
        <v>2099</v>
      </c>
      <c r="E533" s="2" t="s">
        <v>2100</v>
      </c>
      <c r="F533" s="2" t="s">
        <v>1610</v>
      </c>
      <c r="G533" s="2" t="s">
        <v>1968</v>
      </c>
      <c r="H533" s="2"/>
      <c r="I533" s="2" t="s">
        <v>393</v>
      </c>
      <c r="J533" s="2" t="s">
        <v>394</v>
      </c>
      <c r="K533" s="2" t="s">
        <v>2101</v>
      </c>
      <c r="L533" s="2" t="s">
        <v>4636</v>
      </c>
      <c r="M533" s="3">
        <v>41654</v>
      </c>
      <c r="N533" s="2" t="s">
        <v>2102</v>
      </c>
      <c r="O533" s="2" t="s">
        <v>1613</v>
      </c>
      <c r="P533" s="2" t="s">
        <v>1999</v>
      </c>
      <c r="Q533" s="2" t="s">
        <v>2141</v>
      </c>
      <c r="R533" s="2" t="s">
        <v>2147</v>
      </c>
      <c r="S533" s="2" t="s">
        <v>2152</v>
      </c>
      <c r="T533" s="2" t="s">
        <v>4642</v>
      </c>
      <c r="U533" s="2">
        <v>0.2</v>
      </c>
      <c r="V533" s="2">
        <v>1663</v>
      </c>
      <c r="W533" s="2">
        <v>0.2</v>
      </c>
      <c r="X533" s="11">
        <v>1775</v>
      </c>
      <c r="Y533" s="2" t="s">
        <v>342</v>
      </c>
      <c r="Z533" s="2" t="s">
        <v>335</v>
      </c>
      <c r="AA533" s="2" t="s">
        <v>41</v>
      </c>
      <c r="AB533" s="2" t="s">
        <v>42</v>
      </c>
      <c r="AC533" s="2" t="s">
        <v>43</v>
      </c>
      <c r="AD533" s="2" t="s">
        <v>2144</v>
      </c>
      <c r="AE533" s="4"/>
    </row>
    <row r="534" spans="1:31" hidden="1" x14ac:dyDescent="0.25">
      <c r="A534" s="2">
        <v>2014</v>
      </c>
      <c r="B534" s="2">
        <v>334</v>
      </c>
      <c r="C534" s="2" t="s">
        <v>2098</v>
      </c>
      <c r="D534" s="2" t="s">
        <v>2099</v>
      </c>
      <c r="E534" s="2" t="s">
        <v>2100</v>
      </c>
      <c r="F534" s="2" t="s">
        <v>1610</v>
      </c>
      <c r="G534" s="2" t="s">
        <v>1968</v>
      </c>
      <c r="H534" s="2"/>
      <c r="I534" s="2" t="s">
        <v>393</v>
      </c>
      <c r="J534" s="2" t="s">
        <v>394</v>
      </c>
      <c r="K534" s="2" t="s">
        <v>2101</v>
      </c>
      <c r="L534" s="2" t="s">
        <v>4636</v>
      </c>
      <c r="M534" s="3">
        <v>41655</v>
      </c>
      <c r="N534" s="2" t="s">
        <v>2102</v>
      </c>
      <c r="O534" s="2" t="s">
        <v>1613</v>
      </c>
      <c r="P534" s="2" t="s">
        <v>1999</v>
      </c>
      <c r="Q534" s="2" t="s">
        <v>2141</v>
      </c>
      <c r="R534" s="2" t="s">
        <v>2147</v>
      </c>
      <c r="S534" s="2" t="s">
        <v>2152</v>
      </c>
      <c r="T534" s="2" t="s">
        <v>4642</v>
      </c>
      <c r="U534" s="2">
        <v>0.2</v>
      </c>
      <c r="V534" s="2">
        <v>1663</v>
      </c>
      <c r="W534" s="2">
        <v>0.2</v>
      </c>
      <c r="X534" s="11">
        <v>1775</v>
      </c>
      <c r="Y534" s="2" t="s">
        <v>342</v>
      </c>
      <c r="Z534" s="2" t="s">
        <v>335</v>
      </c>
      <c r="AA534" s="2" t="s">
        <v>41</v>
      </c>
      <c r="AB534" s="2" t="s">
        <v>42</v>
      </c>
      <c r="AC534" s="2" t="s">
        <v>43</v>
      </c>
      <c r="AD534" s="2" t="s">
        <v>2144</v>
      </c>
      <c r="AE534" s="4"/>
    </row>
    <row r="535" spans="1:31" hidden="1" x14ac:dyDescent="0.25">
      <c r="A535" s="2">
        <v>2014</v>
      </c>
      <c r="B535" s="2">
        <v>373</v>
      </c>
      <c r="C535" s="2" t="s">
        <v>2098</v>
      </c>
      <c r="D535" s="2" t="s">
        <v>2099</v>
      </c>
      <c r="E535" s="2" t="s">
        <v>2100</v>
      </c>
      <c r="F535" s="2" t="s">
        <v>1610</v>
      </c>
      <c r="G535" s="2" t="s">
        <v>1968</v>
      </c>
      <c r="H535" s="2"/>
      <c r="I535" s="2" t="s">
        <v>393</v>
      </c>
      <c r="J535" s="2" t="s">
        <v>394</v>
      </c>
      <c r="K535" s="2" t="s">
        <v>2101</v>
      </c>
      <c r="L535" s="2" t="s">
        <v>4636</v>
      </c>
      <c r="M535" s="3">
        <v>41656</v>
      </c>
      <c r="N535" s="2" t="s">
        <v>2102</v>
      </c>
      <c r="O535" s="2" t="s">
        <v>1613</v>
      </c>
      <c r="P535" s="2" t="s">
        <v>1999</v>
      </c>
      <c r="Q535" s="2" t="s">
        <v>2141</v>
      </c>
      <c r="R535" s="2" t="s">
        <v>2147</v>
      </c>
      <c r="S535" s="2" t="s">
        <v>2152</v>
      </c>
      <c r="T535" s="2" t="s">
        <v>4642</v>
      </c>
      <c r="U535" s="2">
        <v>0.2</v>
      </c>
      <c r="V535" s="2">
        <v>1663</v>
      </c>
      <c r="W535" s="2">
        <v>0.2</v>
      </c>
      <c r="X535" s="11">
        <v>1775</v>
      </c>
      <c r="Y535" s="2" t="s">
        <v>342</v>
      </c>
      <c r="Z535" s="2" t="s">
        <v>335</v>
      </c>
      <c r="AA535" s="2" t="s">
        <v>41</v>
      </c>
      <c r="AB535" s="2" t="s">
        <v>42</v>
      </c>
      <c r="AC535" s="2" t="s">
        <v>43</v>
      </c>
      <c r="AD535" s="2" t="s">
        <v>2144</v>
      </c>
      <c r="AE535" s="4"/>
    </row>
    <row r="536" spans="1:31" hidden="1" x14ac:dyDescent="0.25">
      <c r="A536" s="2">
        <v>2014</v>
      </c>
      <c r="B536" s="2">
        <v>412</v>
      </c>
      <c r="C536" s="2" t="s">
        <v>2098</v>
      </c>
      <c r="D536" s="2" t="s">
        <v>2099</v>
      </c>
      <c r="E536" s="2" t="s">
        <v>2100</v>
      </c>
      <c r="F536" s="2" t="s">
        <v>1610</v>
      </c>
      <c r="G536" s="2" t="s">
        <v>1968</v>
      </c>
      <c r="H536" s="2"/>
      <c r="I536" s="2" t="s">
        <v>393</v>
      </c>
      <c r="J536" s="2" t="s">
        <v>394</v>
      </c>
      <c r="K536" s="2" t="s">
        <v>2101</v>
      </c>
      <c r="L536" s="2" t="s">
        <v>4636</v>
      </c>
      <c r="M536" s="3">
        <v>41657</v>
      </c>
      <c r="N536" s="2" t="s">
        <v>2102</v>
      </c>
      <c r="O536" s="2" t="s">
        <v>1613</v>
      </c>
      <c r="P536" s="2" t="s">
        <v>1999</v>
      </c>
      <c r="Q536" s="2" t="s">
        <v>2141</v>
      </c>
      <c r="R536" s="2" t="s">
        <v>2147</v>
      </c>
      <c r="S536" s="2" t="s">
        <v>2152</v>
      </c>
      <c r="T536" s="2" t="s">
        <v>4642</v>
      </c>
      <c r="U536" s="2">
        <v>0.2</v>
      </c>
      <c r="V536" s="2">
        <v>1663</v>
      </c>
      <c r="W536" s="2">
        <v>0.2</v>
      </c>
      <c r="X536" s="11">
        <v>1775</v>
      </c>
      <c r="Y536" s="2" t="s">
        <v>342</v>
      </c>
      <c r="Z536" s="2" t="s">
        <v>335</v>
      </c>
      <c r="AA536" s="2" t="s">
        <v>41</v>
      </c>
      <c r="AB536" s="2" t="s">
        <v>42</v>
      </c>
      <c r="AC536" s="2" t="s">
        <v>43</v>
      </c>
      <c r="AD536" s="2" t="s">
        <v>2144</v>
      </c>
      <c r="AE536" s="4"/>
    </row>
    <row r="537" spans="1:31" hidden="1" x14ac:dyDescent="0.25">
      <c r="A537" s="2">
        <v>2014</v>
      </c>
      <c r="B537" s="2">
        <v>1641</v>
      </c>
      <c r="C537" s="2" t="s">
        <v>2234</v>
      </c>
      <c r="D537" s="2" t="s">
        <v>2235</v>
      </c>
      <c r="E537" s="2" t="s">
        <v>2236</v>
      </c>
      <c r="F537" s="2" t="s">
        <v>2237</v>
      </c>
      <c r="G537" s="2" t="s">
        <v>1889</v>
      </c>
      <c r="H537" s="2"/>
      <c r="I537" s="2" t="s">
        <v>484</v>
      </c>
      <c r="J537" s="2" t="s">
        <v>206</v>
      </c>
      <c r="K537" s="2" t="s">
        <v>2238</v>
      </c>
      <c r="L537" s="2"/>
      <c r="M537" s="3">
        <v>41963</v>
      </c>
      <c r="N537" s="2" t="s">
        <v>2239</v>
      </c>
      <c r="O537" s="2" t="s">
        <v>1656</v>
      </c>
      <c r="P537" s="2" t="s">
        <v>2240</v>
      </c>
      <c r="Q537" s="2" t="s">
        <v>2888</v>
      </c>
      <c r="R537" s="2" t="s">
        <v>2278</v>
      </c>
      <c r="S537" s="2" t="s">
        <v>2542</v>
      </c>
      <c r="T537" s="2" t="s">
        <v>4642</v>
      </c>
      <c r="U537" s="2">
        <v>0.21</v>
      </c>
      <c r="V537" s="2">
        <v>2212</v>
      </c>
      <c r="W537" s="2">
        <v>0.21</v>
      </c>
      <c r="X537" s="2"/>
      <c r="Y537" s="2" t="s">
        <v>342</v>
      </c>
      <c r="Z537" s="2" t="s">
        <v>335</v>
      </c>
      <c r="AA537" s="2" t="s">
        <v>41</v>
      </c>
      <c r="AB537" s="2" t="s">
        <v>42</v>
      </c>
      <c r="AC537" s="2" t="s">
        <v>43</v>
      </c>
      <c r="AD537" s="2"/>
      <c r="AE537" s="4"/>
    </row>
    <row r="538" spans="1:31" hidden="1" x14ac:dyDescent="0.25">
      <c r="A538" s="2">
        <v>2014</v>
      </c>
      <c r="B538" s="2">
        <v>1657</v>
      </c>
      <c r="C538" s="2" t="s">
        <v>2234</v>
      </c>
      <c r="D538" s="2" t="s">
        <v>2235</v>
      </c>
      <c r="E538" s="2" t="s">
        <v>2236</v>
      </c>
      <c r="F538" s="2" t="s">
        <v>2237</v>
      </c>
      <c r="G538" s="2" t="s">
        <v>1889</v>
      </c>
      <c r="H538" s="2"/>
      <c r="I538" s="2" t="s">
        <v>484</v>
      </c>
      <c r="J538" s="2" t="s">
        <v>206</v>
      </c>
      <c r="K538" s="2" t="s">
        <v>2238</v>
      </c>
      <c r="L538" s="2"/>
      <c r="M538" s="3">
        <v>41964</v>
      </c>
      <c r="N538" s="2" t="s">
        <v>2239</v>
      </c>
      <c r="O538" s="2" t="s">
        <v>1656</v>
      </c>
      <c r="P538" s="2" t="s">
        <v>2240</v>
      </c>
      <c r="Q538" s="2" t="s">
        <v>2888</v>
      </c>
      <c r="R538" s="2" t="s">
        <v>2278</v>
      </c>
      <c r="S538" s="2" t="s">
        <v>2542</v>
      </c>
      <c r="T538" s="2" t="s">
        <v>4642</v>
      </c>
      <c r="U538" s="2">
        <v>0.21</v>
      </c>
      <c r="V538" s="2">
        <v>2212</v>
      </c>
      <c r="W538" s="2">
        <v>0.21</v>
      </c>
      <c r="X538" s="2"/>
      <c r="Y538" s="2" t="s">
        <v>342</v>
      </c>
      <c r="Z538" s="2" t="s">
        <v>335</v>
      </c>
      <c r="AA538" s="2" t="s">
        <v>41</v>
      </c>
      <c r="AB538" s="2" t="s">
        <v>42</v>
      </c>
      <c r="AC538" s="2" t="s">
        <v>43</v>
      </c>
      <c r="AD538" s="2"/>
      <c r="AE538" s="4"/>
    </row>
    <row r="539" spans="1:31" hidden="1" x14ac:dyDescent="0.25">
      <c r="A539" s="2">
        <v>2014</v>
      </c>
      <c r="B539" s="2">
        <v>1875</v>
      </c>
      <c r="C539" s="2" t="s">
        <v>2944</v>
      </c>
      <c r="D539" s="2" t="s">
        <v>2945</v>
      </c>
      <c r="E539" s="2" t="s">
        <v>2946</v>
      </c>
      <c r="F539" s="2" t="s">
        <v>2324</v>
      </c>
      <c r="G539" s="2" t="s">
        <v>687</v>
      </c>
      <c r="H539" s="2"/>
      <c r="I539" s="2" t="s">
        <v>488</v>
      </c>
      <c r="J539" s="2" t="s">
        <v>31</v>
      </c>
      <c r="K539" s="2" t="s">
        <v>2947</v>
      </c>
      <c r="L539" s="2"/>
      <c r="M539" s="3">
        <v>41828</v>
      </c>
      <c r="N539" s="2" t="s">
        <v>2948</v>
      </c>
      <c r="O539" s="2" t="s">
        <v>2949</v>
      </c>
      <c r="P539" s="2" t="s">
        <v>2204</v>
      </c>
      <c r="Q539" s="2" t="s">
        <v>2024</v>
      </c>
      <c r="R539" s="2" t="s">
        <v>2351</v>
      </c>
      <c r="S539" s="2" t="s">
        <v>2549</v>
      </c>
      <c r="T539" s="2" t="s">
        <v>4642</v>
      </c>
      <c r="U539" s="2">
        <v>0.21</v>
      </c>
      <c r="V539" s="2">
        <v>53</v>
      </c>
      <c r="W539" s="2">
        <v>0.21</v>
      </c>
      <c r="X539" s="12"/>
      <c r="Y539" s="2" t="s">
        <v>344</v>
      </c>
      <c r="Z539" s="2" t="s">
        <v>335</v>
      </c>
      <c r="AA539" s="2" t="s">
        <v>41</v>
      </c>
      <c r="AB539" s="2" t="s">
        <v>42</v>
      </c>
      <c r="AC539" s="2" t="s">
        <v>43</v>
      </c>
      <c r="AD539" s="2" t="s">
        <v>3044</v>
      </c>
      <c r="AE539" s="4"/>
    </row>
    <row r="540" spans="1:31" hidden="1" x14ac:dyDescent="0.25">
      <c r="A540" s="2">
        <v>2015</v>
      </c>
      <c r="B540" s="2">
        <v>695</v>
      </c>
      <c r="C540" s="2" t="s">
        <v>3393</v>
      </c>
      <c r="D540" s="2" t="s">
        <v>3394</v>
      </c>
      <c r="E540" s="2" t="s">
        <v>3395</v>
      </c>
      <c r="F540" s="2" t="s">
        <v>3396</v>
      </c>
      <c r="G540" s="2" t="s">
        <v>1889</v>
      </c>
      <c r="H540" s="2"/>
      <c r="I540" s="2" t="s">
        <v>484</v>
      </c>
      <c r="J540" s="2" t="s">
        <v>291</v>
      </c>
      <c r="K540" s="2" t="s">
        <v>3415</v>
      </c>
      <c r="L540" s="2" t="s">
        <v>4636</v>
      </c>
      <c r="M540" s="3">
        <v>42088</v>
      </c>
      <c r="N540" s="2" t="s">
        <v>3421</v>
      </c>
      <c r="O540" s="2" t="s">
        <v>3399</v>
      </c>
      <c r="P540" s="2" t="s">
        <v>2240</v>
      </c>
      <c r="Q540" s="2" t="s">
        <v>2919</v>
      </c>
      <c r="R540" s="2" t="s">
        <v>1800</v>
      </c>
      <c r="S540" s="2" t="s">
        <v>2542</v>
      </c>
      <c r="T540" s="2" t="s">
        <v>4642</v>
      </c>
      <c r="U540" s="2">
        <v>0.21</v>
      </c>
      <c r="V540" s="2">
        <v>2199</v>
      </c>
      <c r="W540" s="2">
        <v>0.21</v>
      </c>
      <c r="X540" s="2"/>
      <c r="Y540" s="2" t="s">
        <v>342</v>
      </c>
      <c r="Z540" s="2" t="s">
        <v>335</v>
      </c>
      <c r="AA540" s="2" t="s">
        <v>3332</v>
      </c>
      <c r="AB540" s="2" t="s">
        <v>42</v>
      </c>
      <c r="AC540" s="2" t="s">
        <v>43</v>
      </c>
      <c r="AD540" s="2"/>
      <c r="AE540" s="4"/>
    </row>
    <row r="541" spans="1:31" hidden="1" x14ac:dyDescent="0.25">
      <c r="A541" s="2">
        <v>2016</v>
      </c>
      <c r="B541" s="2">
        <v>1163</v>
      </c>
      <c r="C541" s="2" t="s">
        <v>3393</v>
      </c>
      <c r="D541" s="2" t="s">
        <v>3394</v>
      </c>
      <c r="E541" s="2" t="s">
        <v>3395</v>
      </c>
      <c r="F541" s="2" t="s">
        <v>3396</v>
      </c>
      <c r="G541" s="2" t="s">
        <v>1889</v>
      </c>
      <c r="H541" s="2"/>
      <c r="I541" s="2" t="s">
        <v>484</v>
      </c>
      <c r="J541" s="2" t="s">
        <v>394</v>
      </c>
      <c r="K541" s="2" t="s">
        <v>3402</v>
      </c>
      <c r="L541" s="2" t="s">
        <v>4636</v>
      </c>
      <c r="M541" s="3">
        <v>42451</v>
      </c>
      <c r="N541" s="2" t="s">
        <v>3802</v>
      </c>
      <c r="O541" s="2" t="s">
        <v>1656</v>
      </c>
      <c r="P541" s="2" t="s">
        <v>3418</v>
      </c>
      <c r="Q541" s="2" t="s">
        <v>2919</v>
      </c>
      <c r="R541" s="2" t="s">
        <v>3804</v>
      </c>
      <c r="S541" s="2" t="s">
        <v>2542</v>
      </c>
      <c r="T541" s="2" t="s">
        <v>4642</v>
      </c>
      <c r="U541" s="2">
        <v>0.21</v>
      </c>
      <c r="V541" s="2">
        <v>2277</v>
      </c>
      <c r="W541" s="2">
        <v>0.21</v>
      </c>
      <c r="X541" s="2"/>
      <c r="Y541" s="2" t="s">
        <v>342</v>
      </c>
      <c r="Z541" s="2" t="s">
        <v>335</v>
      </c>
      <c r="AA541" s="2" t="s">
        <v>3332</v>
      </c>
      <c r="AB541" s="2" t="s">
        <v>43</v>
      </c>
      <c r="AC541" s="2" t="s">
        <v>42</v>
      </c>
      <c r="AD541" s="2"/>
      <c r="AE541" s="4"/>
    </row>
    <row r="542" spans="1:31" hidden="1" x14ac:dyDescent="0.25">
      <c r="A542" s="2">
        <v>2016</v>
      </c>
      <c r="B542" s="2">
        <v>1376</v>
      </c>
      <c r="C542" s="2" t="s">
        <v>4286</v>
      </c>
      <c r="D542" s="2" t="s">
        <v>4287</v>
      </c>
      <c r="E542" s="2" t="s">
        <v>4288</v>
      </c>
      <c r="F542" s="2" t="s">
        <v>486</v>
      </c>
      <c r="G542" s="2" t="s">
        <v>487</v>
      </c>
      <c r="H542" s="2"/>
      <c r="I542" s="2" t="s">
        <v>488</v>
      </c>
      <c r="J542" s="2" t="s">
        <v>31</v>
      </c>
      <c r="K542" s="2" t="s">
        <v>4187</v>
      </c>
      <c r="L542" s="2"/>
      <c r="M542" s="3">
        <v>42515</v>
      </c>
      <c r="N542" s="2" t="s">
        <v>2689</v>
      </c>
      <c r="O542" s="2" t="s">
        <v>2153</v>
      </c>
      <c r="P542" s="2" t="s">
        <v>4289</v>
      </c>
      <c r="Q542" s="2" t="s">
        <v>1894</v>
      </c>
      <c r="R542" s="2" t="s">
        <v>4290</v>
      </c>
      <c r="S542" s="2" t="s">
        <v>4291</v>
      </c>
      <c r="T542" s="2" t="s">
        <v>4642</v>
      </c>
      <c r="U542" s="2">
        <v>0.217</v>
      </c>
      <c r="V542" s="2"/>
      <c r="W542" s="2">
        <v>0.217</v>
      </c>
      <c r="X542" s="2"/>
      <c r="Y542" s="2" t="s">
        <v>2180</v>
      </c>
      <c r="Z542" s="2" t="s">
        <v>335</v>
      </c>
      <c r="AA542" s="2" t="s">
        <v>3332</v>
      </c>
      <c r="AB542" s="2" t="s">
        <v>338</v>
      </c>
      <c r="AC542" s="2" t="s">
        <v>42</v>
      </c>
      <c r="AD542" s="2" t="s">
        <v>4292</v>
      </c>
      <c r="AE542" s="4"/>
    </row>
    <row r="543" spans="1:31" hidden="1" x14ac:dyDescent="0.25">
      <c r="A543" s="2">
        <v>2014</v>
      </c>
      <c r="B543" s="2">
        <v>1430</v>
      </c>
      <c r="C543" s="2" t="s">
        <v>2645</v>
      </c>
      <c r="D543" s="2" t="s">
        <v>2646</v>
      </c>
      <c r="E543" s="2" t="s">
        <v>2647</v>
      </c>
      <c r="F543" s="2" t="s">
        <v>2648</v>
      </c>
      <c r="G543" s="2" t="s">
        <v>2649</v>
      </c>
      <c r="H543" s="2"/>
      <c r="I543" s="2" t="s">
        <v>489</v>
      </c>
      <c r="J543" s="2" t="s">
        <v>31</v>
      </c>
      <c r="K543" s="2" t="s">
        <v>2455</v>
      </c>
      <c r="L543" s="2"/>
      <c r="M543" s="3">
        <v>41859</v>
      </c>
      <c r="N543" s="2" t="s">
        <v>2689</v>
      </c>
      <c r="O543" s="2" t="s">
        <v>2690</v>
      </c>
      <c r="P543" s="2" t="s">
        <v>2349</v>
      </c>
      <c r="Q543" s="2" t="s">
        <v>2024</v>
      </c>
      <c r="R543" s="2" t="s">
        <v>2691</v>
      </c>
      <c r="S543" s="2" t="s">
        <v>2269</v>
      </c>
      <c r="T543" s="2" t="s">
        <v>4642</v>
      </c>
      <c r="U543" s="2">
        <v>0.22</v>
      </c>
      <c r="V543" s="2">
        <v>52</v>
      </c>
      <c r="W543" s="2">
        <v>0.22</v>
      </c>
      <c r="X543" s="12"/>
      <c r="Y543" s="2" t="s">
        <v>342</v>
      </c>
      <c r="Z543" s="2" t="s">
        <v>335</v>
      </c>
      <c r="AA543" s="2" t="s">
        <v>41</v>
      </c>
      <c r="AB543" s="2" t="s">
        <v>42</v>
      </c>
      <c r="AC543" s="2" t="s">
        <v>43</v>
      </c>
      <c r="AD543" s="2"/>
      <c r="AE543" s="4"/>
    </row>
    <row r="544" spans="1:31" hidden="1" x14ac:dyDescent="0.25">
      <c r="A544" s="2">
        <v>2015</v>
      </c>
      <c r="B544" s="2">
        <v>843</v>
      </c>
      <c r="C544" s="2" t="s">
        <v>3445</v>
      </c>
      <c r="D544" s="2" t="s">
        <v>3446</v>
      </c>
      <c r="E544" s="2" t="s">
        <v>3447</v>
      </c>
      <c r="F544" s="2" t="s">
        <v>2324</v>
      </c>
      <c r="G544" s="2" t="s">
        <v>2248</v>
      </c>
      <c r="H544" s="2"/>
      <c r="I544" s="2" t="s">
        <v>488</v>
      </c>
      <c r="J544" s="2" t="s">
        <v>31</v>
      </c>
      <c r="K544" s="2" t="s">
        <v>3448</v>
      </c>
      <c r="L544" s="2"/>
      <c r="M544" s="3">
        <v>42082</v>
      </c>
      <c r="N544" s="2" t="s">
        <v>780</v>
      </c>
      <c r="O544" s="2" t="s">
        <v>3605</v>
      </c>
      <c r="P544" s="2" t="s">
        <v>3438</v>
      </c>
      <c r="Q544" s="2" t="s">
        <v>1894</v>
      </c>
      <c r="R544" s="2" t="s">
        <v>3606</v>
      </c>
      <c r="S544" s="2" t="s">
        <v>2552</v>
      </c>
      <c r="T544" s="2" t="s">
        <v>4642</v>
      </c>
      <c r="U544" s="2">
        <v>0.22</v>
      </c>
      <c r="V544" s="2">
        <v>101</v>
      </c>
      <c r="W544" s="2">
        <v>0.22</v>
      </c>
      <c r="X544" s="12"/>
      <c r="Y544" s="2" t="s">
        <v>2180</v>
      </c>
      <c r="Z544" s="2" t="s">
        <v>335</v>
      </c>
      <c r="AA544" s="2" t="s">
        <v>3332</v>
      </c>
      <c r="AB544" s="2" t="s">
        <v>42</v>
      </c>
      <c r="AC544" s="2" t="s">
        <v>43</v>
      </c>
      <c r="AD544" s="2"/>
      <c r="AE544" s="4"/>
    </row>
    <row r="545" spans="1:31" hidden="1" x14ac:dyDescent="0.25">
      <c r="A545" s="2">
        <v>2016</v>
      </c>
      <c r="B545" s="2">
        <v>1284</v>
      </c>
      <c r="C545" s="2" t="s">
        <v>2244</v>
      </c>
      <c r="D545" s="2" t="s">
        <v>2245</v>
      </c>
      <c r="E545" s="2" t="s">
        <v>2246</v>
      </c>
      <c r="F545" s="2" t="s">
        <v>2247</v>
      </c>
      <c r="G545" s="2" t="s">
        <v>2248</v>
      </c>
      <c r="H545" s="2"/>
      <c r="I545" s="2" t="s">
        <v>488</v>
      </c>
      <c r="J545" s="2" t="s">
        <v>340</v>
      </c>
      <c r="K545" s="2" t="s">
        <v>2294</v>
      </c>
      <c r="L545" s="2" t="s">
        <v>4636</v>
      </c>
      <c r="M545" s="3">
        <v>42674</v>
      </c>
      <c r="N545" s="2" t="s">
        <v>3946</v>
      </c>
      <c r="O545" s="2" t="s">
        <v>3891</v>
      </c>
      <c r="P545" s="2" t="s">
        <v>2240</v>
      </c>
      <c r="Q545" s="2" t="s">
        <v>2562</v>
      </c>
      <c r="R545" s="2" t="s">
        <v>4232</v>
      </c>
      <c r="S545" s="2" t="s">
        <v>2555</v>
      </c>
      <c r="T545" s="2" t="s">
        <v>4642</v>
      </c>
      <c r="U545" s="2">
        <v>0.23</v>
      </c>
      <c r="V545" s="2">
        <v>2202</v>
      </c>
      <c r="W545" s="2">
        <v>0.23</v>
      </c>
      <c r="X545" s="2"/>
      <c r="Y545" s="2" t="s">
        <v>342</v>
      </c>
      <c r="Z545" s="2" t="s">
        <v>335</v>
      </c>
      <c r="AA545" s="2" t="s">
        <v>3332</v>
      </c>
      <c r="AB545" s="2" t="s">
        <v>43</v>
      </c>
      <c r="AC545" s="2" t="s">
        <v>42</v>
      </c>
      <c r="AD545" s="2"/>
      <c r="AE545" s="4"/>
    </row>
    <row r="546" spans="1:31" hidden="1" x14ac:dyDescent="0.25">
      <c r="A546" s="2">
        <v>2016</v>
      </c>
      <c r="B546" s="2">
        <v>1259</v>
      </c>
      <c r="C546" s="2" t="s">
        <v>4199</v>
      </c>
      <c r="D546" s="2" t="s">
        <v>4200</v>
      </c>
      <c r="E546" s="2" t="s">
        <v>4201</v>
      </c>
      <c r="F546" s="2" t="s">
        <v>4202</v>
      </c>
      <c r="G546" s="2" t="s">
        <v>4203</v>
      </c>
      <c r="H546" s="2"/>
      <c r="I546" s="2" t="s">
        <v>489</v>
      </c>
      <c r="J546" s="2" t="s">
        <v>345</v>
      </c>
      <c r="K546" s="2" t="s">
        <v>4205</v>
      </c>
      <c r="L546" s="2"/>
      <c r="M546" s="3">
        <v>42613</v>
      </c>
      <c r="N546" s="2" t="s">
        <v>3590</v>
      </c>
      <c r="O546" s="2" t="s">
        <v>4206</v>
      </c>
      <c r="P546" s="2" t="s">
        <v>2776</v>
      </c>
      <c r="Q546" s="2" t="s">
        <v>4207</v>
      </c>
      <c r="R546" s="2" t="s">
        <v>4208</v>
      </c>
      <c r="S546" s="2" t="s">
        <v>2371</v>
      </c>
      <c r="T546" s="2" t="s">
        <v>4642</v>
      </c>
      <c r="U546" s="2">
        <v>0.25</v>
      </c>
      <c r="V546" s="2">
        <v>345</v>
      </c>
      <c r="W546" s="2">
        <v>0.25</v>
      </c>
      <c r="X546" s="2">
        <v>690</v>
      </c>
      <c r="Y546" s="2" t="s">
        <v>2180</v>
      </c>
      <c r="Z546" s="2" t="s">
        <v>335</v>
      </c>
      <c r="AA546" s="2" t="s">
        <v>3332</v>
      </c>
      <c r="AB546" s="2" t="s">
        <v>43</v>
      </c>
      <c r="AC546" s="2" t="s">
        <v>42</v>
      </c>
      <c r="AD546" s="2"/>
      <c r="AE546" s="4"/>
    </row>
    <row r="547" spans="1:31" hidden="1" x14ac:dyDescent="0.25">
      <c r="A547" s="2">
        <v>2016</v>
      </c>
      <c r="B547" s="2">
        <v>1563</v>
      </c>
      <c r="C547" s="2" t="s">
        <v>2171</v>
      </c>
      <c r="D547" s="2" t="s">
        <v>2172</v>
      </c>
      <c r="E547" s="2" t="s">
        <v>2173</v>
      </c>
      <c r="F547" s="2" t="s">
        <v>1062</v>
      </c>
      <c r="G547" s="2" t="s">
        <v>1063</v>
      </c>
      <c r="H547" s="2"/>
      <c r="I547" s="2" t="s">
        <v>153</v>
      </c>
      <c r="J547" s="2" t="s">
        <v>50</v>
      </c>
      <c r="K547" s="2" t="s">
        <v>2174</v>
      </c>
      <c r="L547" s="2"/>
      <c r="M547" s="3">
        <v>42447</v>
      </c>
      <c r="N547" s="2" t="s">
        <v>4378</v>
      </c>
      <c r="O547" s="2" t="s">
        <v>2176</v>
      </c>
      <c r="P547" s="2" t="s">
        <v>35</v>
      </c>
      <c r="Q547" s="2" t="s">
        <v>748</v>
      </c>
      <c r="R547" s="2" t="s">
        <v>4379</v>
      </c>
      <c r="S547" s="2" t="s">
        <v>619</v>
      </c>
      <c r="T547" s="2" t="s">
        <v>4641</v>
      </c>
      <c r="U547" s="2">
        <v>0.9</v>
      </c>
      <c r="V547" s="2">
        <v>1538</v>
      </c>
      <c r="W547" s="2">
        <f>U547*454/V547</f>
        <v>0.26566970091027309</v>
      </c>
      <c r="X547" s="2">
        <v>1680</v>
      </c>
      <c r="Y547" s="2" t="s">
        <v>2180</v>
      </c>
      <c r="Z547" s="2" t="s">
        <v>335</v>
      </c>
      <c r="AA547" s="2" t="s">
        <v>3332</v>
      </c>
      <c r="AB547" s="2" t="s">
        <v>43</v>
      </c>
      <c r="AC547" s="2" t="s">
        <v>42</v>
      </c>
      <c r="AD547" s="2"/>
      <c r="AE547" s="4"/>
    </row>
    <row r="548" spans="1:31" hidden="1" x14ac:dyDescent="0.25">
      <c r="A548" s="2">
        <v>2015</v>
      </c>
      <c r="B548" s="2">
        <v>759</v>
      </c>
      <c r="C548" s="2" t="s">
        <v>2244</v>
      </c>
      <c r="D548" s="2" t="s">
        <v>2245</v>
      </c>
      <c r="E548" s="2" t="s">
        <v>2246</v>
      </c>
      <c r="F548" s="2" t="s">
        <v>2247</v>
      </c>
      <c r="G548" s="2" t="s">
        <v>2248</v>
      </c>
      <c r="H548" s="2"/>
      <c r="I548" s="2" t="s">
        <v>488</v>
      </c>
      <c r="J548" s="2" t="s">
        <v>291</v>
      </c>
      <c r="K548" s="2" t="s">
        <v>2385</v>
      </c>
      <c r="L548" s="2" t="s">
        <v>4636</v>
      </c>
      <c r="M548" s="3">
        <v>42107</v>
      </c>
      <c r="N548" s="2" t="s">
        <v>2313</v>
      </c>
      <c r="O548" s="2" t="s">
        <v>1656</v>
      </c>
      <c r="P548" s="2" t="s">
        <v>3418</v>
      </c>
      <c r="Q548" s="2" t="s">
        <v>2919</v>
      </c>
      <c r="R548" s="2" t="s">
        <v>3460</v>
      </c>
      <c r="S548" s="2" t="s">
        <v>2954</v>
      </c>
      <c r="T548" s="2" t="s">
        <v>4642</v>
      </c>
      <c r="U548" s="2">
        <v>0.27</v>
      </c>
      <c r="V548" s="2">
        <v>2180</v>
      </c>
      <c r="W548" s="2">
        <v>0.27</v>
      </c>
      <c r="X548" s="2"/>
      <c r="Y548" s="2" t="s">
        <v>342</v>
      </c>
      <c r="Z548" s="2" t="s">
        <v>335</v>
      </c>
      <c r="AA548" s="2" t="s">
        <v>3332</v>
      </c>
      <c r="AB548" s="2" t="s">
        <v>42</v>
      </c>
      <c r="AC548" s="2" t="s">
        <v>43</v>
      </c>
      <c r="AD548" s="2"/>
      <c r="AE548" s="4"/>
    </row>
    <row r="549" spans="1:31" hidden="1" x14ac:dyDescent="0.25">
      <c r="A549" s="2">
        <v>2015</v>
      </c>
      <c r="B549" s="2">
        <v>552</v>
      </c>
      <c r="C549" s="2" t="s">
        <v>3566</v>
      </c>
      <c r="D549" s="2" t="s">
        <v>3567</v>
      </c>
      <c r="E549" s="2" t="s">
        <v>3568</v>
      </c>
      <c r="F549" s="2" t="s">
        <v>625</v>
      </c>
      <c r="G549" s="2" t="s">
        <v>2653</v>
      </c>
      <c r="H549" s="2"/>
      <c r="I549" s="2" t="s">
        <v>409</v>
      </c>
      <c r="J549" s="2" t="s">
        <v>59</v>
      </c>
      <c r="K549" s="2" t="s">
        <v>3569</v>
      </c>
      <c r="L549" s="2" t="s">
        <v>4636</v>
      </c>
      <c r="M549" s="3">
        <v>42115</v>
      </c>
      <c r="N549" s="2" t="s">
        <v>3570</v>
      </c>
      <c r="O549" s="2" t="s">
        <v>585</v>
      </c>
      <c r="P549" s="2" t="s">
        <v>3571</v>
      </c>
      <c r="Q549" s="2" t="s">
        <v>3572</v>
      </c>
      <c r="R549" s="2" t="s">
        <v>3573</v>
      </c>
      <c r="S549" s="2" t="s">
        <v>3574</v>
      </c>
      <c r="T549" s="2" t="s">
        <v>4642</v>
      </c>
      <c r="U549" s="2">
        <v>0.28999999999999998</v>
      </c>
      <c r="V549" s="2">
        <v>1341</v>
      </c>
      <c r="W549" s="2">
        <v>0.28999999999999998</v>
      </c>
      <c r="X549" s="2">
        <v>1475</v>
      </c>
      <c r="Y549" s="2" t="s">
        <v>342</v>
      </c>
      <c r="Z549" s="2" t="s">
        <v>343</v>
      </c>
      <c r="AA549" s="2" t="s">
        <v>3332</v>
      </c>
      <c r="AB549" s="2" t="s">
        <v>42</v>
      </c>
      <c r="AC549" s="2" t="s">
        <v>43</v>
      </c>
      <c r="AD549" s="2"/>
      <c r="AE549" s="4" t="s">
        <v>198</v>
      </c>
    </row>
    <row r="550" spans="1:31" hidden="1" x14ac:dyDescent="0.25">
      <c r="A550" s="2">
        <v>2011</v>
      </c>
      <c r="B550" s="2">
        <v>323</v>
      </c>
      <c r="C550" s="2" t="s">
        <v>1067</v>
      </c>
      <c r="D550" s="2" t="s">
        <v>1068</v>
      </c>
      <c r="E550" s="2" t="s">
        <v>1069</v>
      </c>
      <c r="F550" s="2" t="s">
        <v>1015</v>
      </c>
      <c r="G550" s="2" t="s">
        <v>1070</v>
      </c>
      <c r="H550" s="2" t="s">
        <v>1071</v>
      </c>
      <c r="I550" s="2" t="s">
        <v>405</v>
      </c>
      <c r="J550" s="2" t="s">
        <v>84</v>
      </c>
      <c r="K550" s="2" t="s">
        <v>1072</v>
      </c>
      <c r="L550" s="2" t="s">
        <v>4636</v>
      </c>
      <c r="M550" s="3">
        <v>40661</v>
      </c>
      <c r="N550" s="2" t="s">
        <v>1073</v>
      </c>
      <c r="O550" s="2" t="s">
        <v>799</v>
      </c>
      <c r="P550" s="2" t="s">
        <v>1127</v>
      </c>
      <c r="Q550" s="2" t="s">
        <v>1131</v>
      </c>
      <c r="R550" s="2" t="s">
        <v>1129</v>
      </c>
      <c r="S550" s="2" t="s">
        <v>1132</v>
      </c>
      <c r="T550" s="2" t="s">
        <v>4642</v>
      </c>
      <c r="U550" s="2">
        <v>0.28999999999999998</v>
      </c>
      <c r="V550" s="2">
        <v>1270</v>
      </c>
      <c r="W550" s="2">
        <v>0.28999999999999998</v>
      </c>
      <c r="X550" s="2">
        <v>1340</v>
      </c>
      <c r="Y550" s="2" t="s">
        <v>342</v>
      </c>
      <c r="Z550" s="2" t="s">
        <v>343</v>
      </c>
      <c r="AA550" s="2" t="s">
        <v>336</v>
      </c>
      <c r="AB550" s="2" t="s">
        <v>42</v>
      </c>
      <c r="AC550" s="2" t="s">
        <v>43</v>
      </c>
      <c r="AD550" s="2"/>
      <c r="AE550" s="4"/>
    </row>
    <row r="551" spans="1:31" hidden="1" x14ac:dyDescent="0.25">
      <c r="A551" s="2">
        <v>2014</v>
      </c>
      <c r="B551" s="2">
        <v>2072</v>
      </c>
      <c r="C551" s="2" t="s">
        <v>1193</v>
      </c>
      <c r="D551" s="2" t="s">
        <v>1194</v>
      </c>
      <c r="E551" s="2" t="s">
        <v>1195</v>
      </c>
      <c r="F551" s="2" t="s">
        <v>813</v>
      </c>
      <c r="G551" s="2" t="s">
        <v>814</v>
      </c>
      <c r="H551" s="2"/>
      <c r="I551" s="2" t="s">
        <v>815</v>
      </c>
      <c r="J551" s="2" t="s">
        <v>50</v>
      </c>
      <c r="K551" s="2" t="s">
        <v>1196</v>
      </c>
      <c r="L551" s="2"/>
      <c r="M551" s="3">
        <v>41760</v>
      </c>
      <c r="N551" s="2" t="s">
        <v>2281</v>
      </c>
      <c r="O551" s="2" t="s">
        <v>753</v>
      </c>
      <c r="P551" s="2" t="s">
        <v>2282</v>
      </c>
      <c r="Q551" s="2" t="s">
        <v>2562</v>
      </c>
      <c r="R551" s="2" t="s">
        <v>3127</v>
      </c>
      <c r="S551" s="2" t="s">
        <v>3128</v>
      </c>
      <c r="T551" s="2" t="s">
        <v>4642</v>
      </c>
      <c r="U551" s="2">
        <v>0.29499999999999998</v>
      </c>
      <c r="V551" s="2">
        <v>889</v>
      </c>
      <c r="W551" s="2">
        <v>0.29499999999999998</v>
      </c>
      <c r="X551" s="2">
        <v>1380</v>
      </c>
      <c r="Y551" s="2" t="s">
        <v>342</v>
      </c>
      <c r="Z551" s="2" t="s">
        <v>335</v>
      </c>
      <c r="AA551" s="2" t="s">
        <v>41</v>
      </c>
      <c r="AB551" s="2" t="s">
        <v>42</v>
      </c>
      <c r="AC551" s="2" t="s">
        <v>43</v>
      </c>
      <c r="AD551" s="2"/>
      <c r="AE551" s="4"/>
    </row>
    <row r="552" spans="1:31" hidden="1" x14ac:dyDescent="0.25">
      <c r="A552" s="2">
        <v>2016</v>
      </c>
      <c r="B552" s="2">
        <v>1472</v>
      </c>
      <c r="C552" s="2" t="s">
        <v>4151</v>
      </c>
      <c r="D552" s="2" t="s">
        <v>4152</v>
      </c>
      <c r="E552" s="2" t="s">
        <v>4153</v>
      </c>
      <c r="F552" s="2" t="s">
        <v>2264</v>
      </c>
      <c r="G552" s="2" t="s">
        <v>4154</v>
      </c>
      <c r="H552" s="2"/>
      <c r="I552" s="2" t="s">
        <v>153</v>
      </c>
      <c r="J552" s="2" t="s">
        <v>203</v>
      </c>
      <c r="K552" s="2" t="s">
        <v>4328</v>
      </c>
      <c r="L552" s="2" t="s">
        <v>4636</v>
      </c>
      <c r="M552" s="3">
        <v>42494</v>
      </c>
      <c r="N552" s="2" t="s">
        <v>4156</v>
      </c>
      <c r="O552" s="2" t="s">
        <v>1231</v>
      </c>
      <c r="P552" s="2" t="s">
        <v>4329</v>
      </c>
      <c r="Q552" s="2" t="s">
        <v>4334</v>
      </c>
      <c r="R552" s="2" t="s">
        <v>4330</v>
      </c>
      <c r="S552" s="2" t="s">
        <v>2591</v>
      </c>
      <c r="T552" s="2" t="s">
        <v>4642</v>
      </c>
      <c r="U552" s="2">
        <v>0.34</v>
      </c>
      <c r="V552" s="2">
        <v>1958</v>
      </c>
      <c r="W552" s="2">
        <v>0.34</v>
      </c>
      <c r="X552" s="2"/>
      <c r="Y552" s="2" t="s">
        <v>342</v>
      </c>
      <c r="Z552" s="2" t="s">
        <v>335</v>
      </c>
      <c r="AA552" s="2" t="s">
        <v>3332</v>
      </c>
      <c r="AB552" s="2" t="s">
        <v>43</v>
      </c>
      <c r="AC552" s="2" t="s">
        <v>42</v>
      </c>
      <c r="AD552" s="2"/>
      <c r="AE552" s="4"/>
    </row>
    <row r="553" spans="1:31" hidden="1" x14ac:dyDescent="0.25">
      <c r="A553" s="2">
        <v>2014</v>
      </c>
      <c r="B553" s="2">
        <v>1734</v>
      </c>
      <c r="C553" s="2" t="s">
        <v>2244</v>
      </c>
      <c r="D553" s="2" t="s">
        <v>2245</v>
      </c>
      <c r="E553" s="2" t="s">
        <v>2246</v>
      </c>
      <c r="F553" s="2" t="s">
        <v>2247</v>
      </c>
      <c r="G553" s="2" t="s">
        <v>2248</v>
      </c>
      <c r="H553" s="2"/>
      <c r="I553" s="2" t="s">
        <v>488</v>
      </c>
      <c r="J553" s="2" t="s">
        <v>289</v>
      </c>
      <c r="K553" s="2" t="s">
        <v>2308</v>
      </c>
      <c r="L553" s="2" t="s">
        <v>4636</v>
      </c>
      <c r="M553" s="3">
        <v>41760</v>
      </c>
      <c r="N553" s="2" t="s">
        <v>2309</v>
      </c>
      <c r="O553" s="2" t="s">
        <v>2310</v>
      </c>
      <c r="P553" s="2" t="s">
        <v>2240</v>
      </c>
      <c r="Q553" s="2" t="s">
        <v>2919</v>
      </c>
      <c r="R553" s="2" t="s">
        <v>2278</v>
      </c>
      <c r="S553" s="2" t="s">
        <v>2920</v>
      </c>
      <c r="T553" s="2" t="s">
        <v>4642</v>
      </c>
      <c r="U553" s="2">
        <v>0.38</v>
      </c>
      <c r="V553" s="2">
        <v>2212</v>
      </c>
      <c r="W553" s="2">
        <v>0.38</v>
      </c>
      <c r="X553" s="2"/>
      <c r="Y553" s="2" t="s">
        <v>342</v>
      </c>
      <c r="Z553" s="2" t="s">
        <v>335</v>
      </c>
      <c r="AA553" s="2" t="s">
        <v>336</v>
      </c>
      <c r="AB553" s="2" t="s">
        <v>42</v>
      </c>
      <c r="AC553" s="2" t="s">
        <v>43</v>
      </c>
      <c r="AD553" s="2"/>
      <c r="AE553" s="4"/>
    </row>
    <row r="554" spans="1:31" hidden="1" x14ac:dyDescent="0.25">
      <c r="A554" s="2">
        <v>2016</v>
      </c>
      <c r="B554" s="2">
        <v>1362</v>
      </c>
      <c r="C554" s="2" t="s">
        <v>4273</v>
      </c>
      <c r="D554" s="2" t="s">
        <v>4274</v>
      </c>
      <c r="E554" s="2" t="s">
        <v>4275</v>
      </c>
      <c r="F554" s="2" t="s">
        <v>2347</v>
      </c>
      <c r="G554" s="2" t="s">
        <v>2248</v>
      </c>
      <c r="H554" s="2"/>
      <c r="I554" s="2" t="s">
        <v>488</v>
      </c>
      <c r="J554" s="2" t="s">
        <v>31</v>
      </c>
      <c r="K554" s="2" t="s">
        <v>4187</v>
      </c>
      <c r="L554" s="2"/>
      <c r="M554" s="3">
        <v>42513</v>
      </c>
      <c r="N554" s="2" t="s">
        <v>2689</v>
      </c>
      <c r="O554" s="2" t="s">
        <v>4276</v>
      </c>
      <c r="P554" s="2" t="s">
        <v>4277</v>
      </c>
      <c r="Q554" s="2" t="s">
        <v>1894</v>
      </c>
      <c r="R554" s="2" t="s">
        <v>4278</v>
      </c>
      <c r="S554" s="2" t="s">
        <v>1798</v>
      </c>
      <c r="T554" s="2" t="s">
        <v>4642</v>
      </c>
      <c r="U554" s="2">
        <v>0.39</v>
      </c>
      <c r="V554" s="2"/>
      <c r="W554" s="2">
        <v>0.39</v>
      </c>
      <c r="X554" s="2"/>
      <c r="Y554" s="2" t="s">
        <v>2180</v>
      </c>
      <c r="Z554" s="2" t="s">
        <v>335</v>
      </c>
      <c r="AA554" s="2" t="s">
        <v>3332</v>
      </c>
      <c r="AB554" s="2" t="s">
        <v>43</v>
      </c>
      <c r="AC554" s="2" t="s">
        <v>42</v>
      </c>
      <c r="AD554" s="2" t="s">
        <v>4280</v>
      </c>
      <c r="AE554" s="4"/>
    </row>
    <row r="555" spans="1:31" hidden="1" x14ac:dyDescent="0.25">
      <c r="A555" s="2">
        <v>2016</v>
      </c>
      <c r="B555" s="2">
        <v>1363</v>
      </c>
      <c r="C555" s="2" t="s">
        <v>4273</v>
      </c>
      <c r="D555" s="2" t="s">
        <v>4274</v>
      </c>
      <c r="E555" s="2" t="s">
        <v>4275</v>
      </c>
      <c r="F555" s="2" t="s">
        <v>2347</v>
      </c>
      <c r="G555" s="2" t="s">
        <v>2248</v>
      </c>
      <c r="H555" s="2"/>
      <c r="I555" s="2" t="s">
        <v>488</v>
      </c>
      <c r="J555" s="2" t="s">
        <v>31</v>
      </c>
      <c r="K555" s="2" t="s">
        <v>4187</v>
      </c>
      <c r="L555" s="2"/>
      <c r="M555" s="3">
        <v>42516</v>
      </c>
      <c r="N555" s="2" t="s">
        <v>2689</v>
      </c>
      <c r="O555" s="2" t="s">
        <v>4276</v>
      </c>
      <c r="P555" s="2" t="s">
        <v>4277</v>
      </c>
      <c r="Q555" s="2" t="s">
        <v>1894</v>
      </c>
      <c r="R555" s="2" t="s">
        <v>4278</v>
      </c>
      <c r="S555" s="2" t="s">
        <v>1798</v>
      </c>
      <c r="T555" s="2" t="s">
        <v>4642</v>
      </c>
      <c r="U555" s="2">
        <v>0.39</v>
      </c>
      <c r="V555" s="2"/>
      <c r="W555" s="2">
        <v>0.39</v>
      </c>
      <c r="X555" s="2"/>
      <c r="Y555" s="2" t="s">
        <v>2180</v>
      </c>
      <c r="Z555" s="2" t="s">
        <v>335</v>
      </c>
      <c r="AA555" s="2" t="s">
        <v>3332</v>
      </c>
      <c r="AB555" s="2" t="s">
        <v>43</v>
      </c>
      <c r="AC555" s="2" t="s">
        <v>42</v>
      </c>
      <c r="AD555" s="2" t="s">
        <v>4280</v>
      </c>
      <c r="AE555" s="4"/>
    </row>
    <row r="556" spans="1:31" hidden="1" x14ac:dyDescent="0.25">
      <c r="A556" s="2">
        <v>2014</v>
      </c>
      <c r="B556" s="2">
        <v>1736</v>
      </c>
      <c r="C556" s="2" t="s">
        <v>2244</v>
      </c>
      <c r="D556" s="2" t="s">
        <v>2245</v>
      </c>
      <c r="E556" s="2" t="s">
        <v>2246</v>
      </c>
      <c r="F556" s="2" t="s">
        <v>2247</v>
      </c>
      <c r="G556" s="2" t="s">
        <v>2248</v>
      </c>
      <c r="H556" s="2"/>
      <c r="I556" s="2" t="s">
        <v>488</v>
      </c>
      <c r="J556" s="2" t="s">
        <v>291</v>
      </c>
      <c r="K556" s="2" t="s">
        <v>2385</v>
      </c>
      <c r="L556" s="2" t="s">
        <v>4636</v>
      </c>
      <c r="M556" s="3">
        <v>41808</v>
      </c>
      <c r="N556" s="2" t="s">
        <v>2386</v>
      </c>
      <c r="O556" s="2" t="s">
        <v>2310</v>
      </c>
      <c r="P556" s="2" t="s">
        <v>2240</v>
      </c>
      <c r="Q556" s="2" t="s">
        <v>2919</v>
      </c>
      <c r="R556" s="2" t="s">
        <v>2387</v>
      </c>
      <c r="S556" s="2" t="s">
        <v>2923</v>
      </c>
      <c r="T556" s="2" t="s">
        <v>4642</v>
      </c>
      <c r="U556" s="2">
        <v>0.44</v>
      </c>
      <c r="V556" s="2">
        <v>2165</v>
      </c>
      <c r="W556" s="2">
        <v>0.44</v>
      </c>
      <c r="X556" s="2"/>
      <c r="Y556" s="2" t="s">
        <v>342</v>
      </c>
      <c r="Z556" s="2" t="s">
        <v>335</v>
      </c>
      <c r="AA556" s="2" t="s">
        <v>336</v>
      </c>
      <c r="AB556" s="2" t="s">
        <v>42</v>
      </c>
      <c r="AC556" s="2" t="s">
        <v>43</v>
      </c>
      <c r="AD556" s="2"/>
      <c r="AE556" s="4"/>
    </row>
    <row r="557" spans="1:31" hidden="1" x14ac:dyDescent="0.25">
      <c r="A557" s="2">
        <v>2016</v>
      </c>
      <c r="B557" s="2">
        <v>1242</v>
      </c>
      <c r="C557" s="2" t="s">
        <v>3975</v>
      </c>
      <c r="D557" s="2" t="s">
        <v>3976</v>
      </c>
      <c r="E557" s="2" t="s">
        <v>3977</v>
      </c>
      <c r="F557" s="2" t="s">
        <v>3978</v>
      </c>
      <c r="G557" s="2" t="s">
        <v>3979</v>
      </c>
      <c r="H557" s="2"/>
      <c r="I557" s="2" t="s">
        <v>489</v>
      </c>
      <c r="J557" s="2" t="s">
        <v>347</v>
      </c>
      <c r="K557" s="2" t="s">
        <v>3980</v>
      </c>
      <c r="L557" s="2"/>
      <c r="M557" s="3">
        <v>42661</v>
      </c>
      <c r="N557" s="2" t="s">
        <v>3981</v>
      </c>
      <c r="O557" s="2" t="s">
        <v>2153</v>
      </c>
      <c r="P557" s="2" t="s">
        <v>3982</v>
      </c>
      <c r="Q557" s="2" t="s">
        <v>2562</v>
      </c>
      <c r="R557" s="2" t="s">
        <v>2599</v>
      </c>
      <c r="S557" s="2" t="s">
        <v>4194</v>
      </c>
      <c r="T557" s="2" t="s">
        <v>4642</v>
      </c>
      <c r="U557" s="2">
        <v>0.45800000000000002</v>
      </c>
      <c r="V557" s="2">
        <v>1822</v>
      </c>
      <c r="W557" s="2">
        <v>0.45800000000000002</v>
      </c>
      <c r="X557" s="2">
        <v>1875</v>
      </c>
      <c r="Y557" s="2" t="s">
        <v>2180</v>
      </c>
      <c r="Z557" s="2" t="s">
        <v>335</v>
      </c>
      <c r="AA557" s="2" t="s">
        <v>3332</v>
      </c>
      <c r="AB557" s="2" t="s">
        <v>338</v>
      </c>
      <c r="AC557" s="2" t="s">
        <v>42</v>
      </c>
      <c r="AD557" s="2"/>
      <c r="AE557" s="4"/>
    </row>
    <row r="558" spans="1:31" hidden="1" x14ac:dyDescent="0.25">
      <c r="A558" s="2">
        <v>2016</v>
      </c>
      <c r="B558" s="2">
        <v>1245</v>
      </c>
      <c r="C558" s="2" t="s">
        <v>3975</v>
      </c>
      <c r="D558" s="2" t="s">
        <v>3976</v>
      </c>
      <c r="E558" s="2" t="s">
        <v>3977</v>
      </c>
      <c r="F558" s="2" t="s">
        <v>3978</v>
      </c>
      <c r="G558" s="2" t="s">
        <v>3979</v>
      </c>
      <c r="H558" s="2"/>
      <c r="I558" s="2" t="s">
        <v>489</v>
      </c>
      <c r="J558" s="2" t="s">
        <v>411</v>
      </c>
      <c r="K558" s="2" t="s">
        <v>3980</v>
      </c>
      <c r="L558" s="2"/>
      <c r="M558" s="3">
        <v>42661</v>
      </c>
      <c r="N558" s="2" t="s">
        <v>3981</v>
      </c>
      <c r="O558" s="2" t="s">
        <v>2153</v>
      </c>
      <c r="P558" s="2" t="s">
        <v>3982</v>
      </c>
      <c r="Q558" s="2" t="s">
        <v>2562</v>
      </c>
      <c r="R558" s="2" t="s">
        <v>4012</v>
      </c>
      <c r="S558" s="2" t="s">
        <v>4197</v>
      </c>
      <c r="T558" s="2" t="s">
        <v>4642</v>
      </c>
      <c r="U558" s="2">
        <v>0.47299999999999998</v>
      </c>
      <c r="V558" s="2">
        <v>1800</v>
      </c>
      <c r="W558" s="2">
        <v>0.47299999999999998</v>
      </c>
      <c r="X558" s="2">
        <v>1875</v>
      </c>
      <c r="Y558" s="2" t="s">
        <v>2180</v>
      </c>
      <c r="Z558" s="2" t="s">
        <v>335</v>
      </c>
      <c r="AA558" s="2" t="s">
        <v>3332</v>
      </c>
      <c r="AB558" s="2" t="s">
        <v>338</v>
      </c>
      <c r="AC558" s="2" t="s">
        <v>42</v>
      </c>
      <c r="AD558" s="2"/>
      <c r="AE558" s="4"/>
    </row>
    <row r="559" spans="1:31" hidden="1" x14ac:dyDescent="0.25">
      <c r="A559" s="2">
        <v>2015</v>
      </c>
      <c r="B559" s="2">
        <v>746</v>
      </c>
      <c r="C559" s="2" t="s">
        <v>3532</v>
      </c>
      <c r="D559" s="2" t="s">
        <v>3533</v>
      </c>
      <c r="E559" s="2" t="s">
        <v>3534</v>
      </c>
      <c r="F559" s="2" t="s">
        <v>3437</v>
      </c>
      <c r="G559" s="2" t="s">
        <v>687</v>
      </c>
      <c r="H559" s="2"/>
      <c r="I559" s="2" t="s">
        <v>489</v>
      </c>
      <c r="J559" s="2" t="s">
        <v>31</v>
      </c>
      <c r="K559" s="2" t="s">
        <v>2667</v>
      </c>
      <c r="L559" s="2" t="s">
        <v>4636</v>
      </c>
      <c r="M559" s="3">
        <v>42083</v>
      </c>
      <c r="N559" s="2" t="s">
        <v>780</v>
      </c>
      <c r="O559" s="2" t="s">
        <v>2153</v>
      </c>
      <c r="P559" s="2" t="s">
        <v>3438</v>
      </c>
      <c r="Q559" s="2" t="s">
        <v>1894</v>
      </c>
      <c r="R559" s="2" t="s">
        <v>3438</v>
      </c>
      <c r="S559" s="2" t="s">
        <v>3525</v>
      </c>
      <c r="T559" s="2" t="s">
        <v>4642</v>
      </c>
      <c r="U559" s="2">
        <v>0.5</v>
      </c>
      <c r="V559" s="2">
        <v>118</v>
      </c>
      <c r="W559" s="2">
        <v>0.5</v>
      </c>
      <c r="X559" s="2"/>
      <c r="Y559" s="2" t="s">
        <v>2180</v>
      </c>
      <c r="Z559" s="2" t="s">
        <v>335</v>
      </c>
      <c r="AA559" s="2" t="s">
        <v>3332</v>
      </c>
      <c r="AB559" s="2" t="s">
        <v>42</v>
      </c>
      <c r="AC559" s="2" t="s">
        <v>43</v>
      </c>
      <c r="AD559" s="2"/>
      <c r="AE559" s="4"/>
    </row>
    <row r="560" spans="1:31" x14ac:dyDescent="0.25">
      <c r="A560" s="2">
        <v>2008</v>
      </c>
      <c r="B560" s="2">
        <v>400</v>
      </c>
      <c r="C560" s="2" t="s">
        <v>136</v>
      </c>
      <c r="D560" s="2" t="s">
        <v>137</v>
      </c>
      <c r="E560" s="2" t="s">
        <v>138</v>
      </c>
      <c r="F560" s="2" t="s">
        <v>139</v>
      </c>
      <c r="G560" s="2" t="s">
        <v>140</v>
      </c>
      <c r="H560" s="2"/>
      <c r="I560" s="2" t="s">
        <v>141</v>
      </c>
      <c r="J560" s="2" t="s">
        <v>59</v>
      </c>
      <c r="K560" s="2" t="s">
        <v>142</v>
      </c>
      <c r="L560" s="2" t="s">
        <v>4637</v>
      </c>
      <c r="M560" s="3">
        <v>39758</v>
      </c>
      <c r="N560" s="2" t="s">
        <v>71</v>
      </c>
      <c r="O560" s="2" t="s">
        <v>62</v>
      </c>
      <c r="P560" s="2" t="s">
        <v>162</v>
      </c>
      <c r="Q560" s="2" t="s">
        <v>144</v>
      </c>
      <c r="R560" s="2" t="s">
        <v>1002</v>
      </c>
      <c r="S560" s="2" t="s">
        <v>797</v>
      </c>
      <c r="T560" s="2" t="s">
        <v>4641</v>
      </c>
      <c r="U560" s="2">
        <v>4.8</v>
      </c>
      <c r="V560" s="2">
        <v>4072.9</v>
      </c>
      <c r="W560" s="2">
        <f>U560*454/V560</f>
        <v>0.53504873677232434</v>
      </c>
      <c r="X560" s="2">
        <v>4200</v>
      </c>
      <c r="Y560" s="2" t="s">
        <v>342</v>
      </c>
      <c r="Z560" s="2" t="s">
        <v>343</v>
      </c>
      <c r="AA560" s="2" t="s">
        <v>41</v>
      </c>
      <c r="AB560" s="2" t="s">
        <v>42</v>
      </c>
      <c r="AC560" s="2" t="s">
        <v>43</v>
      </c>
      <c r="AD560" s="2"/>
      <c r="AE560" s="4"/>
    </row>
    <row r="561" spans="1:31" hidden="1" x14ac:dyDescent="0.25">
      <c r="A561" s="2">
        <v>2016</v>
      </c>
      <c r="B561" s="2">
        <v>1693</v>
      </c>
      <c r="C561" s="2" t="s">
        <v>4393</v>
      </c>
      <c r="D561" s="2" t="s">
        <v>4394</v>
      </c>
      <c r="E561" s="2" t="s">
        <v>4395</v>
      </c>
      <c r="F561" s="2" t="s">
        <v>1080</v>
      </c>
      <c r="G561" s="2" t="s">
        <v>4203</v>
      </c>
      <c r="H561" s="2"/>
      <c r="I561" s="2" t="s">
        <v>815</v>
      </c>
      <c r="J561" s="2" t="s">
        <v>31</v>
      </c>
      <c r="K561" s="2" t="s">
        <v>4219</v>
      </c>
      <c r="L561" s="2"/>
      <c r="M561" s="3">
        <v>42507</v>
      </c>
      <c r="N561" s="2" t="s">
        <v>2689</v>
      </c>
      <c r="O561" s="2" t="s">
        <v>4192</v>
      </c>
      <c r="P561" s="2" t="s">
        <v>4396</v>
      </c>
      <c r="Q561" s="2" t="s">
        <v>1894</v>
      </c>
      <c r="R561" s="2" t="s">
        <v>4398</v>
      </c>
      <c r="S561" s="2" t="s">
        <v>4363</v>
      </c>
      <c r="T561" s="2" t="s">
        <v>4642</v>
      </c>
      <c r="U561" s="2">
        <v>0.56999999999999995</v>
      </c>
      <c r="V561" s="2"/>
      <c r="W561" s="2">
        <v>0.56999999999999995</v>
      </c>
      <c r="X561" s="2"/>
      <c r="Y561" s="2" t="s">
        <v>2180</v>
      </c>
      <c r="Z561" s="2" t="s">
        <v>335</v>
      </c>
      <c r="AA561" s="2" t="s">
        <v>3332</v>
      </c>
      <c r="AB561" s="2" t="s">
        <v>43</v>
      </c>
      <c r="AC561" s="2" t="s">
        <v>42</v>
      </c>
      <c r="AD561" s="2" t="s">
        <v>4400</v>
      </c>
      <c r="AE561" s="4"/>
    </row>
    <row r="562" spans="1:31" hidden="1" x14ac:dyDescent="0.25">
      <c r="A562" s="2">
        <v>2014</v>
      </c>
      <c r="B562" s="2">
        <v>2075</v>
      </c>
      <c r="C562" s="2" t="s">
        <v>1193</v>
      </c>
      <c r="D562" s="2" t="s">
        <v>1194</v>
      </c>
      <c r="E562" s="2" t="s">
        <v>1195</v>
      </c>
      <c r="F562" s="2" t="s">
        <v>813</v>
      </c>
      <c r="G562" s="2" t="s">
        <v>814</v>
      </c>
      <c r="H562" s="2"/>
      <c r="I562" s="2" t="s">
        <v>815</v>
      </c>
      <c r="J562" s="2" t="s">
        <v>31</v>
      </c>
      <c r="K562" s="2" t="s">
        <v>1206</v>
      </c>
      <c r="L562" s="2"/>
      <c r="M562" s="3">
        <v>41760</v>
      </c>
      <c r="N562" s="2" t="s">
        <v>2438</v>
      </c>
      <c r="O562" s="2" t="s">
        <v>753</v>
      </c>
      <c r="P562" s="2" t="s">
        <v>2282</v>
      </c>
      <c r="Q562" s="2" t="s">
        <v>2562</v>
      </c>
      <c r="R562" s="2" t="s">
        <v>2439</v>
      </c>
      <c r="S562" s="2" t="s">
        <v>3132</v>
      </c>
      <c r="T562" s="2" t="s">
        <v>4642</v>
      </c>
      <c r="U562" s="2">
        <v>0.57399999999999995</v>
      </c>
      <c r="V562" s="2">
        <v>911</v>
      </c>
      <c r="W562" s="2">
        <v>0.57399999999999995</v>
      </c>
      <c r="X562" s="2">
        <v>1380</v>
      </c>
      <c r="Y562" s="2" t="s">
        <v>342</v>
      </c>
      <c r="Z562" s="2" t="s">
        <v>335</v>
      </c>
      <c r="AA562" s="2" t="s">
        <v>41</v>
      </c>
      <c r="AB562" s="2" t="s">
        <v>42</v>
      </c>
      <c r="AC562" s="2" t="s">
        <v>43</v>
      </c>
      <c r="AD562" s="2"/>
      <c r="AE562" s="4"/>
    </row>
    <row r="563" spans="1:31" hidden="1" x14ac:dyDescent="0.25">
      <c r="A563" s="2">
        <v>2016</v>
      </c>
      <c r="B563" s="2">
        <v>1326</v>
      </c>
      <c r="C563" s="2" t="s">
        <v>2849</v>
      </c>
      <c r="D563" s="2" t="s">
        <v>3911</v>
      </c>
      <c r="E563" s="2" t="s">
        <v>2851</v>
      </c>
      <c r="F563" s="2" t="s">
        <v>2726</v>
      </c>
      <c r="G563" s="2" t="s">
        <v>2727</v>
      </c>
      <c r="H563" s="2"/>
      <c r="I563" s="2" t="s">
        <v>488</v>
      </c>
      <c r="J563" s="2" t="s">
        <v>31</v>
      </c>
      <c r="K563" s="2" t="s">
        <v>3912</v>
      </c>
      <c r="L563" s="2" t="s">
        <v>4636</v>
      </c>
      <c r="M563" s="3">
        <v>42606</v>
      </c>
      <c r="N563" s="2" t="s">
        <v>2689</v>
      </c>
      <c r="O563" s="2" t="s">
        <v>3913</v>
      </c>
      <c r="P563" s="2" t="s">
        <v>3773</v>
      </c>
      <c r="Q563" s="2" t="s">
        <v>4146</v>
      </c>
      <c r="R563" s="2" t="s">
        <v>3914</v>
      </c>
      <c r="S563" s="2" t="s">
        <v>4258</v>
      </c>
      <c r="T563" s="2" t="s">
        <v>4642</v>
      </c>
      <c r="U563" s="2">
        <v>0.57999999999999996</v>
      </c>
      <c r="V563" s="2">
        <v>455</v>
      </c>
      <c r="W563" s="2">
        <v>0.57999999999999996</v>
      </c>
      <c r="X563" s="2"/>
      <c r="Y563" s="2" t="s">
        <v>2180</v>
      </c>
      <c r="Z563" s="2" t="s">
        <v>335</v>
      </c>
      <c r="AA563" s="2" t="s">
        <v>3332</v>
      </c>
      <c r="AB563" s="2" t="s">
        <v>43</v>
      </c>
      <c r="AC563" s="2" t="s">
        <v>42</v>
      </c>
      <c r="AD563" s="2"/>
      <c r="AE563" s="4"/>
    </row>
    <row r="564" spans="1:31" hidden="1" x14ac:dyDescent="0.25">
      <c r="A564" s="2">
        <v>2016</v>
      </c>
      <c r="B564" s="2">
        <v>1457</v>
      </c>
      <c r="C564" s="2" t="s">
        <v>4189</v>
      </c>
      <c r="D564" s="2" t="s">
        <v>4190</v>
      </c>
      <c r="E564" s="2" t="s">
        <v>4191</v>
      </c>
      <c r="F564" s="2" t="s">
        <v>3770</v>
      </c>
      <c r="G564" s="2" t="s">
        <v>3771</v>
      </c>
      <c r="H564" s="2"/>
      <c r="I564" s="2" t="s">
        <v>153</v>
      </c>
      <c r="J564" s="2" t="s">
        <v>31</v>
      </c>
      <c r="K564" s="2" t="s">
        <v>3898</v>
      </c>
      <c r="L564" s="2"/>
      <c r="M564" s="3">
        <v>42423</v>
      </c>
      <c r="N564" s="2" t="s">
        <v>2689</v>
      </c>
      <c r="O564" s="2" t="s">
        <v>4192</v>
      </c>
      <c r="P564" s="2" t="s">
        <v>1675</v>
      </c>
      <c r="Q564" s="2" t="s">
        <v>2888</v>
      </c>
      <c r="R564" s="2" t="s">
        <v>4193</v>
      </c>
      <c r="S564" s="2" t="s">
        <v>4321</v>
      </c>
      <c r="T564" s="2" t="s">
        <v>4642</v>
      </c>
      <c r="U564" s="2">
        <v>0.65</v>
      </c>
      <c r="V564" s="2">
        <v>1600</v>
      </c>
      <c r="W564" s="2">
        <v>0.65</v>
      </c>
      <c r="X564" s="12"/>
      <c r="Y564" s="2" t="s">
        <v>861</v>
      </c>
      <c r="Z564" s="2" t="s">
        <v>335</v>
      </c>
      <c r="AA564" s="2" t="s">
        <v>3332</v>
      </c>
      <c r="AB564" s="2" t="s">
        <v>43</v>
      </c>
      <c r="AC564" s="2" t="s">
        <v>42</v>
      </c>
      <c r="AD564" s="2"/>
      <c r="AE564" s="4"/>
    </row>
    <row r="565" spans="1:31" hidden="1" x14ac:dyDescent="0.25">
      <c r="A565" s="2">
        <v>2014</v>
      </c>
      <c r="B565" s="2">
        <v>1873</v>
      </c>
      <c r="C565" s="2" t="s">
        <v>2706</v>
      </c>
      <c r="D565" s="2" t="s">
        <v>2707</v>
      </c>
      <c r="E565" s="2" t="s">
        <v>2708</v>
      </c>
      <c r="F565" s="2" t="s">
        <v>486</v>
      </c>
      <c r="G565" s="2" t="s">
        <v>487</v>
      </c>
      <c r="H565" s="2"/>
      <c r="I565" s="2" t="s">
        <v>488</v>
      </c>
      <c r="J565" s="2" t="s">
        <v>31</v>
      </c>
      <c r="K565" s="2" t="s">
        <v>2348</v>
      </c>
      <c r="L565" s="2"/>
      <c r="M565" s="3">
        <v>41822</v>
      </c>
      <c r="N565" s="2" t="s">
        <v>71</v>
      </c>
      <c r="O565" s="2" t="s">
        <v>2709</v>
      </c>
      <c r="P565" s="2" t="s">
        <v>2710</v>
      </c>
      <c r="Q565" s="2" t="s">
        <v>2024</v>
      </c>
      <c r="R565" s="2" t="s">
        <v>2711</v>
      </c>
      <c r="S565" s="2" t="s">
        <v>3042</v>
      </c>
      <c r="T565" s="2" t="s">
        <v>4642</v>
      </c>
      <c r="U565" s="2">
        <v>0.67</v>
      </c>
      <c r="V565" s="2">
        <v>280</v>
      </c>
      <c r="W565" s="2">
        <v>0.67</v>
      </c>
      <c r="X565" s="2"/>
      <c r="Y565" s="2" t="s">
        <v>342</v>
      </c>
      <c r="Z565" s="2" t="s">
        <v>335</v>
      </c>
      <c r="AA565" s="2" t="s">
        <v>41</v>
      </c>
      <c r="AB565" s="2" t="s">
        <v>42</v>
      </c>
      <c r="AC565" s="2" t="s">
        <v>43</v>
      </c>
      <c r="AD565" s="2" t="s">
        <v>2713</v>
      </c>
      <c r="AE565" s="4"/>
    </row>
    <row r="566" spans="1:31" hidden="1" x14ac:dyDescent="0.25">
      <c r="A566" s="2">
        <v>2014</v>
      </c>
      <c r="B566" s="2">
        <v>1867</v>
      </c>
      <c r="C566" s="2" t="s">
        <v>1975</v>
      </c>
      <c r="D566" s="2" t="s">
        <v>1976</v>
      </c>
      <c r="E566" s="2" t="s">
        <v>1977</v>
      </c>
      <c r="F566" s="2" t="s">
        <v>486</v>
      </c>
      <c r="G566" s="2" t="s">
        <v>487</v>
      </c>
      <c r="H566" s="2"/>
      <c r="I566" s="2" t="s">
        <v>488</v>
      </c>
      <c r="J566" s="2" t="s">
        <v>291</v>
      </c>
      <c r="K566" s="2" t="s">
        <v>2416</v>
      </c>
      <c r="L566" s="2" t="s">
        <v>4636</v>
      </c>
      <c r="M566" s="3">
        <v>41955</v>
      </c>
      <c r="N566" s="2" t="s">
        <v>2417</v>
      </c>
      <c r="O566" s="2" t="s">
        <v>2414</v>
      </c>
      <c r="P566" s="2" t="s">
        <v>1571</v>
      </c>
      <c r="Q566" s="2" t="s">
        <v>2410</v>
      </c>
      <c r="R566" s="2" t="s">
        <v>2418</v>
      </c>
      <c r="S566" s="2" t="s">
        <v>2019</v>
      </c>
      <c r="T566" s="2" t="s">
        <v>4642</v>
      </c>
      <c r="U566" s="2">
        <v>0.7</v>
      </c>
      <c r="V566" s="2">
        <v>1703</v>
      </c>
      <c r="W566" s="2">
        <v>0.7</v>
      </c>
      <c r="X566" s="2">
        <v>1775</v>
      </c>
      <c r="Y566" s="2" t="s">
        <v>344</v>
      </c>
      <c r="Z566" s="2" t="s">
        <v>335</v>
      </c>
      <c r="AA566" s="2" t="s">
        <v>41</v>
      </c>
      <c r="AB566" s="2" t="s">
        <v>42</v>
      </c>
      <c r="AC566" s="2" t="s">
        <v>43</v>
      </c>
      <c r="AD566" s="2" t="s">
        <v>3038</v>
      </c>
      <c r="AE566" s="4"/>
    </row>
    <row r="567" spans="1:31" x14ac:dyDescent="0.25">
      <c r="A567" s="2">
        <v>2014</v>
      </c>
      <c r="B567" s="2">
        <v>1820</v>
      </c>
      <c r="C567" s="2" t="s">
        <v>2321</v>
      </c>
      <c r="D567" s="2" t="s">
        <v>2322</v>
      </c>
      <c r="E567" s="2" t="s">
        <v>2323</v>
      </c>
      <c r="F567" s="2" t="s">
        <v>2324</v>
      </c>
      <c r="G567" s="2" t="s">
        <v>687</v>
      </c>
      <c r="H567" s="2"/>
      <c r="I567" s="2" t="s">
        <v>488</v>
      </c>
      <c r="J567" s="2" t="s">
        <v>31</v>
      </c>
      <c r="K567" s="2" t="s">
        <v>2521</v>
      </c>
      <c r="L567" s="2" t="s">
        <v>4635</v>
      </c>
      <c r="M567" s="3">
        <v>41740</v>
      </c>
      <c r="N567" s="2" t="s">
        <v>2498</v>
      </c>
      <c r="O567" s="2" t="s">
        <v>1892</v>
      </c>
      <c r="P567" s="2" t="s">
        <v>2327</v>
      </c>
      <c r="Q567" s="2" t="s">
        <v>2562</v>
      </c>
      <c r="R567" s="2" t="s">
        <v>2327</v>
      </c>
      <c r="S567" s="2" t="s">
        <v>3003</v>
      </c>
      <c r="T567" s="2" t="s">
        <v>4642</v>
      </c>
      <c r="U567" s="2">
        <v>0.74</v>
      </c>
      <c r="V567" s="2">
        <v>1480</v>
      </c>
      <c r="W567" s="2">
        <v>0.74</v>
      </c>
      <c r="X567" s="2">
        <v>1480</v>
      </c>
      <c r="Y567" s="2" t="s">
        <v>342</v>
      </c>
      <c r="Z567" s="2" t="s">
        <v>335</v>
      </c>
      <c r="AA567" s="2" t="s">
        <v>41</v>
      </c>
      <c r="AB567" s="2" t="s">
        <v>42</v>
      </c>
      <c r="AC567" s="2" t="s">
        <v>43</v>
      </c>
      <c r="AD567" s="2"/>
      <c r="AE567" s="4"/>
    </row>
    <row r="568" spans="1:31" hidden="1" x14ac:dyDescent="0.25">
      <c r="A568" s="2">
        <v>2011</v>
      </c>
      <c r="B568" s="2">
        <v>964</v>
      </c>
      <c r="C568" s="2" t="s">
        <v>266</v>
      </c>
      <c r="D568" s="2" t="s">
        <v>267</v>
      </c>
      <c r="E568" s="2" t="s">
        <v>268</v>
      </c>
      <c r="F568" s="2" t="s">
        <v>269</v>
      </c>
      <c r="G568" s="2" t="s">
        <v>270</v>
      </c>
      <c r="H568" s="2"/>
      <c r="I568" s="2" t="s">
        <v>271</v>
      </c>
      <c r="J568" s="2" t="s">
        <v>59</v>
      </c>
      <c r="K568" s="2" t="s">
        <v>272</v>
      </c>
      <c r="L568" s="2"/>
      <c r="M568" s="3">
        <v>40612</v>
      </c>
      <c r="N568" s="2" t="s">
        <v>273</v>
      </c>
      <c r="O568" s="2" t="s">
        <v>1232</v>
      </c>
      <c r="P568" s="2" t="s">
        <v>1233</v>
      </c>
      <c r="Q568" s="2" t="s">
        <v>1234</v>
      </c>
      <c r="R568" s="2" t="s">
        <v>1235</v>
      </c>
      <c r="S568" s="2" t="s">
        <v>1236</v>
      </c>
      <c r="T568" s="2"/>
      <c r="U568" s="2"/>
      <c r="V568" s="2"/>
      <c r="W568" s="2"/>
      <c r="X568" s="2"/>
      <c r="Y568" s="2" t="s">
        <v>342</v>
      </c>
      <c r="Z568" s="2" t="s">
        <v>343</v>
      </c>
      <c r="AA568" s="2" t="s">
        <v>41</v>
      </c>
      <c r="AB568" s="2" t="s">
        <v>42</v>
      </c>
      <c r="AC568" s="2" t="s">
        <v>43</v>
      </c>
      <c r="AD568" s="2" t="s">
        <v>1237</v>
      </c>
      <c r="AE568" s="4"/>
    </row>
    <row r="569" spans="1:31" hidden="1" x14ac:dyDescent="0.25">
      <c r="A569" s="2">
        <v>2011</v>
      </c>
      <c r="B569" s="2">
        <v>1184</v>
      </c>
      <c r="C569" s="2" t="s">
        <v>1040</v>
      </c>
      <c r="D569" s="2" t="s">
        <v>1041</v>
      </c>
      <c r="E569" s="2" t="s">
        <v>1042</v>
      </c>
      <c r="F569" s="2" t="s">
        <v>177</v>
      </c>
      <c r="G569" s="2" t="s">
        <v>584</v>
      </c>
      <c r="H569" s="2"/>
      <c r="I569" s="2" t="s">
        <v>104</v>
      </c>
      <c r="J569" s="2" t="s">
        <v>111</v>
      </c>
      <c r="K569" s="2" t="s">
        <v>1257</v>
      </c>
      <c r="L569" s="2"/>
      <c r="M569" s="3">
        <v>40732</v>
      </c>
      <c r="N569" s="2" t="s">
        <v>751</v>
      </c>
      <c r="O569" s="2" t="s">
        <v>1241</v>
      </c>
      <c r="P569" s="2" t="s">
        <v>1258</v>
      </c>
      <c r="Q569" s="2" t="s">
        <v>1259</v>
      </c>
      <c r="R569" s="2" t="s">
        <v>1258</v>
      </c>
      <c r="S569" s="2" t="s">
        <v>1260</v>
      </c>
      <c r="T569" s="2"/>
      <c r="U569" s="2"/>
      <c r="V569" s="2"/>
      <c r="W569" s="2"/>
      <c r="X569" s="2"/>
      <c r="Y569" s="2" t="s">
        <v>410</v>
      </c>
      <c r="Z569" s="2" t="s">
        <v>335</v>
      </c>
      <c r="AA569" s="2" t="s">
        <v>41</v>
      </c>
      <c r="AB569" s="2" t="s">
        <v>42</v>
      </c>
      <c r="AC569" s="2" t="s">
        <v>43</v>
      </c>
      <c r="AD569" s="2" t="s">
        <v>1261</v>
      </c>
      <c r="AE569" s="4"/>
    </row>
    <row r="570" spans="1:31" hidden="1" x14ac:dyDescent="0.25">
      <c r="A570" s="2">
        <v>2011</v>
      </c>
      <c r="B570" s="2">
        <v>1185</v>
      </c>
      <c r="C570" s="2" t="s">
        <v>1040</v>
      </c>
      <c r="D570" s="2" t="s">
        <v>1041</v>
      </c>
      <c r="E570" s="2" t="s">
        <v>1042</v>
      </c>
      <c r="F570" s="2" t="s">
        <v>177</v>
      </c>
      <c r="G570" s="2" t="s">
        <v>584</v>
      </c>
      <c r="H570" s="2"/>
      <c r="I570" s="2" t="s">
        <v>104</v>
      </c>
      <c r="J570" s="2" t="s">
        <v>111</v>
      </c>
      <c r="K570" s="2" t="s">
        <v>1257</v>
      </c>
      <c r="L570" s="2"/>
      <c r="M570" s="3">
        <v>40732</v>
      </c>
      <c r="N570" s="2" t="s">
        <v>751</v>
      </c>
      <c r="O570" s="2" t="s">
        <v>1241</v>
      </c>
      <c r="P570" s="2" t="s">
        <v>1258</v>
      </c>
      <c r="Q570" s="2" t="s">
        <v>1262</v>
      </c>
      <c r="R570" s="2" t="s">
        <v>1258</v>
      </c>
      <c r="S570" s="2" t="s">
        <v>1263</v>
      </c>
      <c r="T570" s="2"/>
      <c r="U570" s="2"/>
      <c r="V570" s="2"/>
      <c r="W570" s="2"/>
      <c r="X570" s="2"/>
      <c r="Y570" s="2" t="s">
        <v>342</v>
      </c>
      <c r="Z570" s="2" t="s">
        <v>343</v>
      </c>
      <c r="AA570" s="2" t="s">
        <v>41</v>
      </c>
      <c r="AB570" s="2" t="s">
        <v>42</v>
      </c>
      <c r="AC570" s="2" t="s">
        <v>43</v>
      </c>
      <c r="AD570" s="2" t="s">
        <v>1264</v>
      </c>
      <c r="AE570" s="4"/>
    </row>
    <row r="571" spans="1:31" hidden="1" x14ac:dyDescent="0.25">
      <c r="A571" s="2">
        <v>2012</v>
      </c>
      <c r="B571" s="2">
        <v>275</v>
      </c>
      <c r="C571" s="2" t="s">
        <v>1364</v>
      </c>
      <c r="D571" s="2" t="s">
        <v>1365</v>
      </c>
      <c r="E571" s="2" t="s">
        <v>1366</v>
      </c>
      <c r="F571" s="2" t="s">
        <v>868</v>
      </c>
      <c r="G571" s="2" t="s">
        <v>869</v>
      </c>
      <c r="H571" s="2"/>
      <c r="I571" s="2" t="s">
        <v>393</v>
      </c>
      <c r="J571" s="2" t="s">
        <v>31</v>
      </c>
      <c r="K571" s="2" t="s">
        <v>1367</v>
      </c>
      <c r="L571" s="2"/>
      <c r="M571" s="3">
        <v>41185</v>
      </c>
      <c r="N571" s="2" t="s">
        <v>1355</v>
      </c>
      <c r="O571" s="2" t="s">
        <v>1368</v>
      </c>
      <c r="P571" s="2" t="s">
        <v>1359</v>
      </c>
      <c r="Q571" s="2" t="s">
        <v>1374</v>
      </c>
      <c r="R571" s="2" t="s">
        <v>1370</v>
      </c>
      <c r="S571" s="2" t="s">
        <v>1375</v>
      </c>
      <c r="T571" s="2"/>
      <c r="U571" s="2"/>
      <c r="V571" s="2"/>
      <c r="W571" s="2"/>
      <c r="X571" s="2">
        <v>211</v>
      </c>
      <c r="Y571" s="2" t="s">
        <v>342</v>
      </c>
      <c r="Z571" s="2" t="s">
        <v>335</v>
      </c>
      <c r="AA571" s="2" t="s">
        <v>41</v>
      </c>
      <c r="AB571" s="2" t="s">
        <v>42</v>
      </c>
      <c r="AC571" s="2" t="s">
        <v>43</v>
      </c>
      <c r="AD571" s="2"/>
      <c r="AE571" s="4"/>
    </row>
    <row r="572" spans="1:31" hidden="1" x14ac:dyDescent="0.25">
      <c r="A572" s="2">
        <v>2012</v>
      </c>
      <c r="B572" s="2">
        <v>364</v>
      </c>
      <c r="C572" s="2" t="s">
        <v>873</v>
      </c>
      <c r="D572" s="2" t="s">
        <v>874</v>
      </c>
      <c r="E572" s="2" t="s">
        <v>875</v>
      </c>
      <c r="F572" s="2" t="s">
        <v>876</v>
      </c>
      <c r="G572" s="2" t="s">
        <v>877</v>
      </c>
      <c r="H572" s="2"/>
      <c r="I572" s="2" t="s">
        <v>409</v>
      </c>
      <c r="J572" s="2" t="s">
        <v>313</v>
      </c>
      <c r="K572" s="2" t="s">
        <v>1097</v>
      </c>
      <c r="L572" s="2" t="s">
        <v>4636</v>
      </c>
      <c r="M572" s="3">
        <v>41072</v>
      </c>
      <c r="N572" s="2" t="s">
        <v>1098</v>
      </c>
      <c r="O572" s="2" t="s">
        <v>799</v>
      </c>
      <c r="P572" s="2" t="s">
        <v>1138</v>
      </c>
      <c r="Q572" s="2" t="s">
        <v>1215</v>
      </c>
      <c r="R572" s="2" t="s">
        <v>1140</v>
      </c>
      <c r="S572" s="2" t="s">
        <v>1407</v>
      </c>
      <c r="T572" s="2"/>
      <c r="U572" s="2"/>
      <c r="V572" s="2"/>
      <c r="W572" s="2"/>
      <c r="X572" s="11">
        <v>2370</v>
      </c>
      <c r="Y572" s="2" t="s">
        <v>447</v>
      </c>
      <c r="Z572" s="2" t="s">
        <v>335</v>
      </c>
      <c r="AA572" s="2" t="s">
        <v>41</v>
      </c>
      <c r="AB572" s="2" t="s">
        <v>42</v>
      </c>
      <c r="AC572" s="2" t="s">
        <v>43</v>
      </c>
      <c r="AD572" s="2"/>
      <c r="AE572" s="4"/>
    </row>
    <row r="573" spans="1:31" hidden="1" x14ac:dyDescent="0.25">
      <c r="A573" s="2">
        <v>2012</v>
      </c>
      <c r="B573" s="2">
        <v>374</v>
      </c>
      <c r="C573" s="2" t="s">
        <v>1423</v>
      </c>
      <c r="D573" s="2" t="s">
        <v>1424</v>
      </c>
      <c r="E573" s="2" t="s">
        <v>1425</v>
      </c>
      <c r="F573" s="2" t="s">
        <v>1426</v>
      </c>
      <c r="G573" s="2" t="s">
        <v>1427</v>
      </c>
      <c r="H573" s="2"/>
      <c r="I573" s="2" t="s">
        <v>409</v>
      </c>
      <c r="J573" s="2" t="s">
        <v>203</v>
      </c>
      <c r="K573" s="2" t="s">
        <v>1428</v>
      </c>
      <c r="L573" s="2"/>
      <c r="M573" s="3">
        <v>41187</v>
      </c>
      <c r="N573" s="2" t="s">
        <v>303</v>
      </c>
      <c r="O573" s="2" t="s">
        <v>585</v>
      </c>
      <c r="P573" s="2" t="s">
        <v>1430</v>
      </c>
      <c r="Q573" s="2" t="s">
        <v>1435</v>
      </c>
      <c r="R573" s="2" t="s">
        <v>1432</v>
      </c>
      <c r="S573" s="2" t="s">
        <v>1436</v>
      </c>
      <c r="T573" s="2"/>
      <c r="U573" s="2"/>
      <c r="V573" s="2"/>
      <c r="W573" s="2"/>
      <c r="X573" s="2"/>
      <c r="Y573" s="2" t="s">
        <v>342</v>
      </c>
      <c r="Z573" s="2" t="s">
        <v>343</v>
      </c>
      <c r="AA573" s="2" t="s">
        <v>41</v>
      </c>
      <c r="AB573" s="2" t="s">
        <v>42</v>
      </c>
      <c r="AC573" s="2" t="s">
        <v>43</v>
      </c>
      <c r="AD573" s="2" t="s">
        <v>1434</v>
      </c>
      <c r="AE573" s="4"/>
    </row>
    <row r="574" spans="1:31" hidden="1" x14ac:dyDescent="0.25">
      <c r="A574" s="2">
        <v>2012</v>
      </c>
      <c r="B574" s="2">
        <v>1522</v>
      </c>
      <c r="C574" s="2" t="s">
        <v>1537</v>
      </c>
      <c r="D574" s="2" t="s">
        <v>1538</v>
      </c>
      <c r="E574" s="2" t="s">
        <v>1539</v>
      </c>
      <c r="F574" s="2" t="s">
        <v>1540</v>
      </c>
      <c r="G574" s="2" t="s">
        <v>1541</v>
      </c>
      <c r="H574" s="2"/>
      <c r="I574" s="2" t="s">
        <v>587</v>
      </c>
      <c r="J574" s="2" t="s">
        <v>386</v>
      </c>
      <c r="K574" s="2" t="s">
        <v>1542</v>
      </c>
      <c r="L574" s="2"/>
      <c r="M574" s="3">
        <v>41103</v>
      </c>
      <c r="N574" s="2" t="s">
        <v>544</v>
      </c>
      <c r="O574" s="2" t="s">
        <v>834</v>
      </c>
      <c r="P574" s="2" t="s">
        <v>1543</v>
      </c>
      <c r="Q574" s="2" t="s">
        <v>1023</v>
      </c>
      <c r="R574" s="2" t="s">
        <v>1544</v>
      </c>
      <c r="S574" s="2" t="s">
        <v>1023</v>
      </c>
      <c r="T574" s="2"/>
      <c r="U574" s="2"/>
      <c r="V574" s="2"/>
      <c r="W574" s="2"/>
      <c r="X574" s="2"/>
      <c r="Y574" s="2" t="s">
        <v>350</v>
      </c>
      <c r="Z574" s="2" t="s">
        <v>335</v>
      </c>
      <c r="AA574" s="2" t="s">
        <v>41</v>
      </c>
      <c r="AB574" s="2" t="s">
        <v>42</v>
      </c>
      <c r="AC574" s="2" t="s">
        <v>43</v>
      </c>
      <c r="AD574" s="2"/>
      <c r="AE574" s="4"/>
    </row>
    <row r="575" spans="1:31" x14ac:dyDescent="0.25">
      <c r="A575" s="2">
        <v>2013</v>
      </c>
      <c r="B575" s="2">
        <v>143</v>
      </c>
      <c r="C575" s="2" t="s">
        <v>775</v>
      </c>
      <c r="D575" s="2" t="s">
        <v>776</v>
      </c>
      <c r="E575" s="2" t="s">
        <v>777</v>
      </c>
      <c r="F575" s="2" t="s">
        <v>385</v>
      </c>
      <c r="G575" s="2" t="s">
        <v>778</v>
      </c>
      <c r="H575" s="2"/>
      <c r="I575" s="2" t="s">
        <v>385</v>
      </c>
      <c r="J575" s="2" t="s">
        <v>353</v>
      </c>
      <c r="K575" s="2" t="s">
        <v>779</v>
      </c>
      <c r="L575" s="2" t="s">
        <v>4635</v>
      </c>
      <c r="M575" s="3">
        <v>41548</v>
      </c>
      <c r="N575" s="2" t="s">
        <v>1355</v>
      </c>
      <c r="O575" s="2" t="s">
        <v>418</v>
      </c>
      <c r="P575" s="2" t="s">
        <v>1559</v>
      </c>
      <c r="Q575" s="2" t="s">
        <v>1560</v>
      </c>
      <c r="R575" s="2" t="s">
        <v>1561</v>
      </c>
      <c r="S575" s="2" t="s">
        <v>1562</v>
      </c>
      <c r="T575" s="2"/>
      <c r="U575" s="2"/>
      <c r="V575" s="2"/>
      <c r="W575" s="2"/>
      <c r="X575" s="2"/>
      <c r="Y575" s="2" t="s">
        <v>342</v>
      </c>
      <c r="Z575" s="2" t="s">
        <v>343</v>
      </c>
      <c r="AA575" s="2" t="s">
        <v>41</v>
      </c>
      <c r="AB575" s="2" t="s">
        <v>42</v>
      </c>
      <c r="AC575" s="2" t="s">
        <v>43</v>
      </c>
      <c r="AD575" s="2" t="s">
        <v>1563</v>
      </c>
      <c r="AE575" s="4" t="s">
        <v>198</v>
      </c>
    </row>
    <row r="576" spans="1:31" hidden="1" x14ac:dyDescent="0.25">
      <c r="A576" s="2">
        <v>2013</v>
      </c>
      <c r="B576" s="2">
        <v>186</v>
      </c>
      <c r="C576" s="2" t="s">
        <v>1607</v>
      </c>
      <c r="D576" s="2" t="s">
        <v>1608</v>
      </c>
      <c r="E576" s="2" t="s">
        <v>1609</v>
      </c>
      <c r="F576" s="2" t="s">
        <v>1610</v>
      </c>
      <c r="G576" s="2" t="s">
        <v>1611</v>
      </c>
      <c r="H576" s="2"/>
      <c r="I576" s="2" t="s">
        <v>393</v>
      </c>
      <c r="J576" s="2" t="s">
        <v>31</v>
      </c>
      <c r="K576" s="2" t="s">
        <v>1612</v>
      </c>
      <c r="L576" s="2"/>
      <c r="M576" s="3">
        <v>41494</v>
      </c>
      <c r="N576" s="2" t="s">
        <v>273</v>
      </c>
      <c r="O576" s="2" t="s">
        <v>1613</v>
      </c>
      <c r="P576" s="2" t="s">
        <v>1614</v>
      </c>
      <c r="Q576" s="2" t="s">
        <v>1615</v>
      </c>
      <c r="R576" s="2" t="s">
        <v>1616</v>
      </c>
      <c r="S576" s="2" t="s">
        <v>1617</v>
      </c>
      <c r="T576" s="2"/>
      <c r="U576" s="2"/>
      <c r="V576" s="2"/>
      <c r="W576" s="2"/>
      <c r="X576" s="2">
        <v>211</v>
      </c>
      <c r="Y576" s="2" t="s">
        <v>342</v>
      </c>
      <c r="Z576" s="2" t="s">
        <v>335</v>
      </c>
      <c r="AA576" s="2" t="s">
        <v>41</v>
      </c>
      <c r="AB576" s="2" t="s">
        <v>42</v>
      </c>
      <c r="AC576" s="2" t="s">
        <v>43</v>
      </c>
      <c r="AD576" s="2" t="s">
        <v>1618</v>
      </c>
      <c r="AE576" s="4"/>
    </row>
    <row r="577" spans="1:31" hidden="1" x14ac:dyDescent="0.25">
      <c r="A577" s="2">
        <v>2013</v>
      </c>
      <c r="B577" s="2">
        <v>330</v>
      </c>
      <c r="C577" s="2" t="s">
        <v>1733</v>
      </c>
      <c r="D577" s="2" t="s">
        <v>1734</v>
      </c>
      <c r="E577" s="2" t="s">
        <v>1735</v>
      </c>
      <c r="F577" s="2" t="s">
        <v>868</v>
      </c>
      <c r="G577" s="2" t="s">
        <v>1736</v>
      </c>
      <c r="H577" s="2"/>
      <c r="I577" s="2" t="s">
        <v>393</v>
      </c>
      <c r="J577" s="2" t="s">
        <v>31</v>
      </c>
      <c r="K577" s="2" t="s">
        <v>1737</v>
      </c>
      <c r="L577" s="2"/>
      <c r="M577" s="3">
        <v>41339</v>
      </c>
      <c r="N577" s="2" t="s">
        <v>1355</v>
      </c>
      <c r="O577" s="2" t="s">
        <v>1231</v>
      </c>
      <c r="P577" s="2" t="s">
        <v>1740</v>
      </c>
      <c r="Q577" s="2" t="s">
        <v>1361</v>
      </c>
      <c r="R577" s="2" t="s">
        <v>1741</v>
      </c>
      <c r="S577" s="2" t="s">
        <v>1743</v>
      </c>
      <c r="T577" s="2"/>
      <c r="U577" s="2"/>
      <c r="V577" s="2"/>
      <c r="W577" s="2"/>
      <c r="X577" s="2">
        <v>145</v>
      </c>
      <c r="Y577" s="2" t="s">
        <v>342</v>
      </c>
      <c r="Z577" s="2" t="s">
        <v>335</v>
      </c>
      <c r="AA577" s="2" t="s">
        <v>41</v>
      </c>
      <c r="AB577" s="2" t="s">
        <v>42</v>
      </c>
      <c r="AC577" s="2" t="s">
        <v>43</v>
      </c>
      <c r="AD577" s="2"/>
      <c r="AE577" s="4"/>
    </row>
    <row r="578" spans="1:31" hidden="1" x14ac:dyDescent="0.25">
      <c r="A578" s="2">
        <v>2013</v>
      </c>
      <c r="B578" s="2">
        <v>338</v>
      </c>
      <c r="C578" s="2" t="s">
        <v>1745</v>
      </c>
      <c r="D578" s="2" t="s">
        <v>1746</v>
      </c>
      <c r="E578" s="2" t="s">
        <v>1747</v>
      </c>
      <c r="F578" s="2" t="s">
        <v>868</v>
      </c>
      <c r="G578" s="2" t="s">
        <v>869</v>
      </c>
      <c r="H578" s="2"/>
      <c r="I578" s="2" t="s">
        <v>393</v>
      </c>
      <c r="J578" s="2" t="s">
        <v>31</v>
      </c>
      <c r="K578" s="2" t="s">
        <v>1748</v>
      </c>
      <c r="L578" s="2"/>
      <c r="M578" s="3">
        <v>41416</v>
      </c>
      <c r="N578" s="2" t="s">
        <v>1355</v>
      </c>
      <c r="O578" s="2" t="s">
        <v>1613</v>
      </c>
      <c r="P578" s="2" t="s">
        <v>1629</v>
      </c>
      <c r="Q578" s="2" t="s">
        <v>1752</v>
      </c>
      <c r="R578" s="2" t="s">
        <v>1753</v>
      </c>
      <c r="S578" s="2" t="s">
        <v>1754</v>
      </c>
      <c r="T578" s="2" t="s">
        <v>4641</v>
      </c>
      <c r="U578" s="2"/>
      <c r="V578" s="2"/>
      <c r="W578" s="2"/>
      <c r="X578" s="2"/>
      <c r="Y578" s="2" t="s">
        <v>342</v>
      </c>
      <c r="Z578" s="2" t="s">
        <v>335</v>
      </c>
      <c r="AA578" s="2" t="s">
        <v>41</v>
      </c>
      <c r="AB578" s="2" t="s">
        <v>42</v>
      </c>
      <c r="AC578" s="2" t="s">
        <v>43</v>
      </c>
      <c r="AD578" s="2"/>
      <c r="AE578" s="4"/>
    </row>
    <row r="579" spans="1:31" hidden="1" x14ac:dyDescent="0.25">
      <c r="A579" s="2">
        <v>2013</v>
      </c>
      <c r="B579" s="2">
        <v>345</v>
      </c>
      <c r="C579" s="2" t="s">
        <v>1759</v>
      </c>
      <c r="D579" s="2" t="s">
        <v>1760</v>
      </c>
      <c r="E579" s="2" t="s">
        <v>1761</v>
      </c>
      <c r="F579" s="2" t="s">
        <v>868</v>
      </c>
      <c r="G579" s="2" t="s">
        <v>869</v>
      </c>
      <c r="H579" s="2"/>
      <c r="I579" s="2" t="s">
        <v>393</v>
      </c>
      <c r="J579" s="2" t="s">
        <v>31</v>
      </c>
      <c r="K579" s="2" t="s">
        <v>1748</v>
      </c>
      <c r="L579" s="2"/>
      <c r="M579" s="3">
        <v>41495</v>
      </c>
      <c r="N579" s="2" t="s">
        <v>273</v>
      </c>
      <c r="O579" s="2" t="s">
        <v>1231</v>
      </c>
      <c r="P579" s="2" t="s">
        <v>1731</v>
      </c>
      <c r="Q579" s="2" t="s">
        <v>1615</v>
      </c>
      <c r="R579" s="2" t="s">
        <v>1763</v>
      </c>
      <c r="S579" s="2" t="s">
        <v>1767</v>
      </c>
      <c r="T579" s="2"/>
      <c r="U579" s="2"/>
      <c r="V579" s="2"/>
      <c r="W579" s="2"/>
      <c r="X579" s="2"/>
      <c r="Y579" s="2" t="s">
        <v>342</v>
      </c>
      <c r="Z579" s="2" t="s">
        <v>335</v>
      </c>
      <c r="AA579" s="2" t="s">
        <v>41</v>
      </c>
      <c r="AB579" s="2" t="s">
        <v>42</v>
      </c>
      <c r="AC579" s="2" t="s">
        <v>43</v>
      </c>
      <c r="AD579" s="2" t="s">
        <v>1765</v>
      </c>
      <c r="AE579" s="4"/>
    </row>
    <row r="580" spans="1:31" hidden="1" x14ac:dyDescent="0.25">
      <c r="A580" s="2">
        <v>2013</v>
      </c>
      <c r="B580" s="2">
        <v>346</v>
      </c>
      <c r="C580" s="2" t="s">
        <v>1768</v>
      </c>
      <c r="D580" s="2" t="s">
        <v>1769</v>
      </c>
      <c r="E580" s="2" t="s">
        <v>1770</v>
      </c>
      <c r="F580" s="2" t="s">
        <v>868</v>
      </c>
      <c r="G580" s="2" t="s">
        <v>869</v>
      </c>
      <c r="H580" s="2"/>
      <c r="I580" s="2" t="s">
        <v>393</v>
      </c>
      <c r="J580" s="2" t="s">
        <v>31</v>
      </c>
      <c r="K580" s="2" t="s">
        <v>1748</v>
      </c>
      <c r="L580" s="2"/>
      <c r="M580" s="3">
        <v>41494</v>
      </c>
      <c r="N580" s="2" t="s">
        <v>273</v>
      </c>
      <c r="O580" s="2" t="s">
        <v>1613</v>
      </c>
      <c r="P580" s="2" t="s">
        <v>1731</v>
      </c>
      <c r="Q580" s="2" t="s">
        <v>1615</v>
      </c>
      <c r="R580" s="2" t="s">
        <v>1771</v>
      </c>
      <c r="S580" s="2" t="s">
        <v>1772</v>
      </c>
      <c r="T580" s="2"/>
      <c r="U580" s="2"/>
      <c r="V580" s="2"/>
      <c r="W580" s="2"/>
      <c r="X580" s="2"/>
      <c r="Y580" s="2" t="s">
        <v>342</v>
      </c>
      <c r="Z580" s="2" t="s">
        <v>335</v>
      </c>
      <c r="AA580" s="2" t="s">
        <v>41</v>
      </c>
      <c r="AB580" s="2" t="s">
        <v>42</v>
      </c>
      <c r="AC580" s="2" t="s">
        <v>43</v>
      </c>
      <c r="AD580" s="2" t="s">
        <v>1773</v>
      </c>
      <c r="AE580" s="4"/>
    </row>
    <row r="581" spans="1:31" hidden="1" x14ac:dyDescent="0.25">
      <c r="A581" s="2">
        <v>2013</v>
      </c>
      <c r="B581" s="2">
        <v>670</v>
      </c>
      <c r="C581" s="2" t="s">
        <v>873</v>
      </c>
      <c r="D581" s="2" t="s">
        <v>874</v>
      </c>
      <c r="E581" s="2" t="s">
        <v>875</v>
      </c>
      <c r="F581" s="2" t="s">
        <v>876</v>
      </c>
      <c r="G581" s="2" t="s">
        <v>877</v>
      </c>
      <c r="H581" s="2"/>
      <c r="I581" s="2" t="s">
        <v>409</v>
      </c>
      <c r="J581" s="2" t="s">
        <v>313</v>
      </c>
      <c r="K581" s="2" t="s">
        <v>1097</v>
      </c>
      <c r="L581" s="2" t="s">
        <v>4636</v>
      </c>
      <c r="M581" s="3">
        <v>41436</v>
      </c>
      <c r="N581" s="2" t="s">
        <v>1809</v>
      </c>
      <c r="O581" s="2" t="s">
        <v>799</v>
      </c>
      <c r="P581" s="2" t="s">
        <v>1818</v>
      </c>
      <c r="Q581" s="2" t="s">
        <v>1819</v>
      </c>
      <c r="R581" s="2" t="s">
        <v>1816</v>
      </c>
      <c r="S581" s="2" t="s">
        <v>1820</v>
      </c>
      <c r="T581" s="2"/>
      <c r="U581" s="2"/>
      <c r="V581" s="2"/>
      <c r="W581" s="2"/>
      <c r="X581" s="11">
        <v>2370</v>
      </c>
      <c r="Y581" s="2" t="s">
        <v>342</v>
      </c>
      <c r="Z581" s="2" t="s">
        <v>335</v>
      </c>
      <c r="AA581" s="2" t="s">
        <v>41</v>
      </c>
      <c r="AB581" s="2" t="s">
        <v>42</v>
      </c>
      <c r="AC581" s="2" t="s">
        <v>43</v>
      </c>
      <c r="AD581" s="2"/>
      <c r="AE581" s="4"/>
    </row>
    <row r="582" spans="1:31" x14ac:dyDescent="0.25">
      <c r="A582" s="2">
        <v>2013</v>
      </c>
      <c r="B582" s="2">
        <v>1050</v>
      </c>
      <c r="C582" s="2" t="s">
        <v>1885</v>
      </c>
      <c r="D582" s="2" t="s">
        <v>1886</v>
      </c>
      <c r="E582" s="2" t="s">
        <v>1887</v>
      </c>
      <c r="F582" s="2" t="s">
        <v>1888</v>
      </c>
      <c r="G582" s="2" t="s">
        <v>1889</v>
      </c>
      <c r="H582" s="2"/>
      <c r="I582" s="2" t="s">
        <v>484</v>
      </c>
      <c r="J582" s="2" t="s">
        <v>203</v>
      </c>
      <c r="K582" s="2" t="s">
        <v>1898</v>
      </c>
      <c r="L582" s="2" t="s">
        <v>4635</v>
      </c>
      <c r="M582" s="3">
        <v>41593</v>
      </c>
      <c r="N582" s="2" t="s">
        <v>1891</v>
      </c>
      <c r="O582" s="2" t="s">
        <v>1892</v>
      </c>
      <c r="P582" s="2" t="s">
        <v>1893</v>
      </c>
      <c r="Q582" s="2" t="s">
        <v>1904</v>
      </c>
      <c r="R582" s="2" t="s">
        <v>1899</v>
      </c>
      <c r="S582" s="2" t="s">
        <v>1905</v>
      </c>
      <c r="T582" s="2"/>
      <c r="U582" s="2"/>
      <c r="V582" s="2"/>
      <c r="W582" s="2"/>
      <c r="X582" s="2">
        <v>1980</v>
      </c>
      <c r="Y582" s="2" t="s">
        <v>342</v>
      </c>
      <c r="Z582" s="2" t="s">
        <v>335</v>
      </c>
      <c r="AA582" s="2" t="s">
        <v>41</v>
      </c>
      <c r="AB582" s="2" t="s">
        <v>42</v>
      </c>
      <c r="AC582" s="2" t="s">
        <v>43</v>
      </c>
      <c r="AD582" s="2" t="s">
        <v>1897</v>
      </c>
      <c r="AE582" s="4"/>
    </row>
    <row r="583" spans="1:31" x14ac:dyDescent="0.25">
      <c r="A583" s="2">
        <v>2013</v>
      </c>
      <c r="B583" s="2">
        <v>1051</v>
      </c>
      <c r="C583" s="2" t="s">
        <v>1885</v>
      </c>
      <c r="D583" s="2" t="s">
        <v>1886</v>
      </c>
      <c r="E583" s="2" t="s">
        <v>1887</v>
      </c>
      <c r="F583" s="2" t="s">
        <v>1888</v>
      </c>
      <c r="G583" s="2" t="s">
        <v>1889</v>
      </c>
      <c r="H583" s="2"/>
      <c r="I583" s="2" t="s">
        <v>484</v>
      </c>
      <c r="J583" s="2" t="s">
        <v>206</v>
      </c>
      <c r="K583" s="2" t="s">
        <v>1906</v>
      </c>
      <c r="L583" s="2" t="s">
        <v>4635</v>
      </c>
      <c r="M583" s="3">
        <v>41593</v>
      </c>
      <c r="N583" s="2" t="s">
        <v>1891</v>
      </c>
      <c r="O583" s="2" t="s">
        <v>1892</v>
      </c>
      <c r="P583" s="2" t="s">
        <v>1893</v>
      </c>
      <c r="Q583" s="2" t="s">
        <v>1904</v>
      </c>
      <c r="R583" s="2" t="s">
        <v>1899</v>
      </c>
      <c r="S583" s="2" t="s">
        <v>1907</v>
      </c>
      <c r="T583" s="2"/>
      <c r="U583" s="2"/>
      <c r="V583" s="2"/>
      <c r="W583" s="2"/>
      <c r="X583" s="2">
        <v>1980</v>
      </c>
      <c r="Y583" s="2" t="s">
        <v>342</v>
      </c>
      <c r="Z583" s="2" t="s">
        <v>335</v>
      </c>
      <c r="AA583" s="2" t="s">
        <v>41</v>
      </c>
      <c r="AB583" s="2" t="s">
        <v>42</v>
      </c>
      <c r="AC583" s="2" t="s">
        <v>43</v>
      </c>
      <c r="AD583" s="2" t="s">
        <v>1897</v>
      </c>
      <c r="AE583" s="4"/>
    </row>
    <row r="584" spans="1:31" x14ac:dyDescent="0.25">
      <c r="A584" s="2">
        <v>2013</v>
      </c>
      <c r="B584" s="2">
        <v>1152</v>
      </c>
      <c r="C584" s="2" t="s">
        <v>1885</v>
      </c>
      <c r="D584" s="2" t="s">
        <v>1886</v>
      </c>
      <c r="E584" s="2" t="s">
        <v>1887</v>
      </c>
      <c r="F584" s="2" t="s">
        <v>1888</v>
      </c>
      <c r="G584" s="2" t="s">
        <v>1889</v>
      </c>
      <c r="H584" s="2"/>
      <c r="I584" s="2" t="s">
        <v>484</v>
      </c>
      <c r="J584" s="2" t="s">
        <v>111</v>
      </c>
      <c r="K584" s="2" t="s">
        <v>1890</v>
      </c>
      <c r="L584" s="2" t="s">
        <v>4635</v>
      </c>
      <c r="M584" s="3">
        <v>41593</v>
      </c>
      <c r="N584" s="2" t="s">
        <v>1891</v>
      </c>
      <c r="O584" s="2" t="s">
        <v>1892</v>
      </c>
      <c r="P584" s="2" t="s">
        <v>1893</v>
      </c>
      <c r="Q584" s="2" t="s">
        <v>1904</v>
      </c>
      <c r="R584" s="2" t="s">
        <v>1895</v>
      </c>
      <c r="S584" s="2" t="s">
        <v>1936</v>
      </c>
      <c r="T584" s="2"/>
      <c r="U584" s="2"/>
      <c r="V584" s="2"/>
      <c r="W584" s="2"/>
      <c r="X584" s="2">
        <v>1980</v>
      </c>
      <c r="Y584" s="2" t="s">
        <v>342</v>
      </c>
      <c r="Z584" s="2" t="s">
        <v>335</v>
      </c>
      <c r="AA584" s="2" t="s">
        <v>41</v>
      </c>
      <c r="AB584" s="2" t="s">
        <v>42</v>
      </c>
      <c r="AC584" s="2" t="s">
        <v>43</v>
      </c>
      <c r="AD584" s="2" t="s">
        <v>1897</v>
      </c>
      <c r="AE584" s="4"/>
    </row>
    <row r="585" spans="1:31" x14ac:dyDescent="0.25">
      <c r="A585" s="2">
        <v>2013</v>
      </c>
      <c r="B585" s="2">
        <v>1155</v>
      </c>
      <c r="C585" s="2" t="s">
        <v>1885</v>
      </c>
      <c r="D585" s="2" t="s">
        <v>1886</v>
      </c>
      <c r="E585" s="2" t="s">
        <v>1887</v>
      </c>
      <c r="F585" s="2" t="s">
        <v>1888</v>
      </c>
      <c r="G585" s="2" t="s">
        <v>1889</v>
      </c>
      <c r="H585" s="2"/>
      <c r="I585" s="2" t="s">
        <v>484</v>
      </c>
      <c r="J585" s="2" t="s">
        <v>289</v>
      </c>
      <c r="K585" s="2" t="s">
        <v>1940</v>
      </c>
      <c r="L585" s="2" t="s">
        <v>4635</v>
      </c>
      <c r="M585" s="3">
        <v>41593</v>
      </c>
      <c r="N585" s="2" t="s">
        <v>1891</v>
      </c>
      <c r="O585" s="2" t="s">
        <v>1892</v>
      </c>
      <c r="P585" s="2" t="s">
        <v>1893</v>
      </c>
      <c r="Q585" s="2" t="s">
        <v>1904</v>
      </c>
      <c r="R585" s="2" t="s">
        <v>1899</v>
      </c>
      <c r="S585" s="2" t="s">
        <v>1936</v>
      </c>
      <c r="T585" s="2"/>
      <c r="U585" s="2"/>
      <c r="V585" s="2"/>
      <c r="W585" s="2"/>
      <c r="X585" s="2">
        <v>1980</v>
      </c>
      <c r="Y585" s="2" t="s">
        <v>342</v>
      </c>
      <c r="Z585" s="2" t="s">
        <v>335</v>
      </c>
      <c r="AA585" s="2" t="s">
        <v>41</v>
      </c>
      <c r="AB585" s="2" t="s">
        <v>42</v>
      </c>
      <c r="AC585" s="2" t="s">
        <v>43</v>
      </c>
      <c r="AD585" s="2" t="s">
        <v>1897</v>
      </c>
      <c r="AE585" s="4"/>
    </row>
    <row r="586" spans="1:31" hidden="1" x14ac:dyDescent="0.25">
      <c r="A586" s="2">
        <v>2013</v>
      </c>
      <c r="B586" s="2">
        <v>1176</v>
      </c>
      <c r="C586" s="2" t="s">
        <v>1943</v>
      </c>
      <c r="D586" s="2" t="s">
        <v>1944</v>
      </c>
      <c r="E586" s="2" t="s">
        <v>1945</v>
      </c>
      <c r="F586" s="2" t="s">
        <v>486</v>
      </c>
      <c r="G586" s="2" t="s">
        <v>487</v>
      </c>
      <c r="H586" s="2"/>
      <c r="I586" s="2" t="s">
        <v>488</v>
      </c>
      <c r="J586" s="2" t="s">
        <v>291</v>
      </c>
      <c r="K586" s="2" t="s">
        <v>1946</v>
      </c>
      <c r="L586" s="2" t="s">
        <v>4636</v>
      </c>
      <c r="M586" s="3">
        <v>41592</v>
      </c>
      <c r="N586" s="2" t="s">
        <v>1947</v>
      </c>
      <c r="O586" s="2" t="s">
        <v>1892</v>
      </c>
      <c r="P586" s="2" t="s">
        <v>1952</v>
      </c>
      <c r="Q586" s="2" t="s">
        <v>1953</v>
      </c>
      <c r="R586" s="2" t="s">
        <v>1950</v>
      </c>
      <c r="S586" s="2" t="s">
        <v>1954</v>
      </c>
      <c r="T586" s="2"/>
      <c r="U586" s="2"/>
      <c r="V586" s="2"/>
      <c r="W586" s="2"/>
      <c r="X586" s="2">
        <v>4735</v>
      </c>
      <c r="Y586" s="2" t="s">
        <v>342</v>
      </c>
      <c r="Z586" s="2" t="s">
        <v>335</v>
      </c>
      <c r="AA586" s="2" t="s">
        <v>41</v>
      </c>
      <c r="AB586" s="2" t="s">
        <v>42</v>
      </c>
      <c r="AC586" s="2" t="s">
        <v>43</v>
      </c>
      <c r="AD586" s="2"/>
      <c r="AE586" s="4"/>
    </row>
    <row r="587" spans="1:31" hidden="1" x14ac:dyDescent="0.25">
      <c r="A587" s="2">
        <v>2013</v>
      </c>
      <c r="B587" s="2">
        <v>1180</v>
      </c>
      <c r="C587" s="2" t="s">
        <v>1943</v>
      </c>
      <c r="D587" s="2" t="s">
        <v>1944</v>
      </c>
      <c r="E587" s="2" t="s">
        <v>1945</v>
      </c>
      <c r="F587" s="2" t="s">
        <v>486</v>
      </c>
      <c r="G587" s="2" t="s">
        <v>487</v>
      </c>
      <c r="H587" s="2"/>
      <c r="I587" s="2" t="s">
        <v>488</v>
      </c>
      <c r="J587" s="2" t="s">
        <v>293</v>
      </c>
      <c r="K587" s="2" t="s">
        <v>1956</v>
      </c>
      <c r="L587" s="2" t="s">
        <v>4636</v>
      </c>
      <c r="M587" s="3">
        <v>41592</v>
      </c>
      <c r="N587" s="2" t="s">
        <v>1957</v>
      </c>
      <c r="O587" s="2" t="s">
        <v>1892</v>
      </c>
      <c r="P587" s="2" t="s">
        <v>1948</v>
      </c>
      <c r="Q587" s="2" t="s">
        <v>1953</v>
      </c>
      <c r="R587" s="2" t="s">
        <v>1962</v>
      </c>
      <c r="S587" s="2" t="s">
        <v>1963</v>
      </c>
      <c r="T587" s="2"/>
      <c r="U587" s="2"/>
      <c r="V587" s="2"/>
      <c r="W587" s="2"/>
      <c r="X587" s="2">
        <v>4735</v>
      </c>
      <c r="Y587" s="2" t="s">
        <v>342</v>
      </c>
      <c r="Z587" s="2" t="s">
        <v>335</v>
      </c>
      <c r="AA587" s="2" t="s">
        <v>41</v>
      </c>
      <c r="AB587" s="2" t="s">
        <v>42</v>
      </c>
      <c r="AC587" s="2" t="s">
        <v>43</v>
      </c>
      <c r="AD587" s="2"/>
      <c r="AE587" s="4"/>
    </row>
    <row r="588" spans="1:31" hidden="1" x14ac:dyDescent="0.25">
      <c r="A588" s="2">
        <v>2013</v>
      </c>
      <c r="B588" s="2">
        <v>1182</v>
      </c>
      <c r="C588" s="2" t="s">
        <v>1964</v>
      </c>
      <c r="D588" s="2" t="s">
        <v>1965</v>
      </c>
      <c r="E588" s="2" t="s">
        <v>1966</v>
      </c>
      <c r="F588" s="2" t="s">
        <v>1967</v>
      </c>
      <c r="G588" s="2" t="s">
        <v>1968</v>
      </c>
      <c r="H588" s="2"/>
      <c r="I588" s="2" t="s">
        <v>488</v>
      </c>
      <c r="J588" s="2" t="s">
        <v>31</v>
      </c>
      <c r="K588" s="2" t="s">
        <v>1969</v>
      </c>
      <c r="L588" s="2"/>
      <c r="M588" s="3">
        <v>41509</v>
      </c>
      <c r="N588" s="2" t="s">
        <v>71</v>
      </c>
      <c r="O588" s="2" t="s">
        <v>1231</v>
      </c>
      <c r="P588" s="2" t="s">
        <v>1356</v>
      </c>
      <c r="Q588" s="2" t="s">
        <v>1904</v>
      </c>
      <c r="R588" s="2" t="s">
        <v>1971</v>
      </c>
      <c r="S588" s="2" t="s">
        <v>1973</v>
      </c>
      <c r="T588" s="2"/>
      <c r="U588" s="2"/>
      <c r="V588" s="2"/>
      <c r="W588" s="2"/>
      <c r="X588" s="2">
        <v>145</v>
      </c>
      <c r="Y588" s="2" t="s">
        <v>342</v>
      </c>
      <c r="Z588" s="2" t="s">
        <v>335</v>
      </c>
      <c r="AA588" s="2" t="s">
        <v>41</v>
      </c>
      <c r="AB588" s="2" t="s">
        <v>42</v>
      </c>
      <c r="AC588" s="2" t="s">
        <v>43</v>
      </c>
      <c r="AD588" s="2"/>
      <c r="AE588" s="4"/>
    </row>
    <row r="589" spans="1:31" hidden="1" x14ac:dyDescent="0.25">
      <c r="A589" s="2">
        <v>2013</v>
      </c>
      <c r="B589" s="2">
        <v>1371</v>
      </c>
      <c r="C589" s="2" t="s">
        <v>1526</v>
      </c>
      <c r="D589" s="2" t="s">
        <v>1527</v>
      </c>
      <c r="E589" s="2" t="s">
        <v>1528</v>
      </c>
      <c r="F589" s="2" t="s">
        <v>543</v>
      </c>
      <c r="G589" s="2" t="s">
        <v>545</v>
      </c>
      <c r="H589" s="2"/>
      <c r="I589" s="2" t="s">
        <v>271</v>
      </c>
      <c r="J589" s="2" t="s">
        <v>479</v>
      </c>
      <c r="K589" s="2" t="s">
        <v>2071</v>
      </c>
      <c r="L589" s="2"/>
      <c r="M589" s="3">
        <v>41603</v>
      </c>
      <c r="N589" s="2" t="s">
        <v>1925</v>
      </c>
      <c r="O589" s="2" t="s">
        <v>547</v>
      </c>
      <c r="P589" s="2" t="s">
        <v>339</v>
      </c>
      <c r="Q589" s="2" t="s">
        <v>2068</v>
      </c>
      <c r="R589" s="2" t="s">
        <v>339</v>
      </c>
      <c r="S589" s="2" t="s">
        <v>2069</v>
      </c>
      <c r="T589" s="2"/>
      <c r="U589" s="2"/>
      <c r="V589" s="2"/>
      <c r="W589" s="2"/>
      <c r="X589" s="2"/>
      <c r="Y589" s="2" t="s">
        <v>342</v>
      </c>
      <c r="Z589" s="2" t="s">
        <v>343</v>
      </c>
      <c r="AA589" s="2" t="s">
        <v>41</v>
      </c>
      <c r="AB589" s="2" t="s">
        <v>42</v>
      </c>
      <c r="AC589" s="2" t="s">
        <v>43</v>
      </c>
      <c r="AD589" s="2" t="s">
        <v>2070</v>
      </c>
      <c r="AE589" s="4"/>
    </row>
    <row r="590" spans="1:31" hidden="1" x14ac:dyDescent="0.25">
      <c r="A590" s="2">
        <v>2013</v>
      </c>
      <c r="B590" s="2">
        <v>1372</v>
      </c>
      <c r="C590" s="2" t="s">
        <v>1526</v>
      </c>
      <c r="D590" s="2" t="s">
        <v>1527</v>
      </c>
      <c r="E590" s="2" t="s">
        <v>1528</v>
      </c>
      <c r="F590" s="2" t="s">
        <v>543</v>
      </c>
      <c r="G590" s="2" t="s">
        <v>545</v>
      </c>
      <c r="H590" s="2"/>
      <c r="I590" s="2" t="s">
        <v>271</v>
      </c>
      <c r="J590" s="2" t="s">
        <v>609</v>
      </c>
      <c r="K590" s="2" t="s">
        <v>2072</v>
      </c>
      <c r="L590" s="2"/>
      <c r="M590" s="3">
        <v>41603</v>
      </c>
      <c r="N590" s="2" t="s">
        <v>1925</v>
      </c>
      <c r="O590" s="2" t="s">
        <v>547</v>
      </c>
      <c r="P590" s="2" t="s">
        <v>339</v>
      </c>
      <c r="Q590" s="2" t="s">
        <v>2068</v>
      </c>
      <c r="R590" s="2" t="s">
        <v>339</v>
      </c>
      <c r="S590" s="2" t="s">
        <v>2069</v>
      </c>
      <c r="T590" s="2"/>
      <c r="U590" s="2"/>
      <c r="V590" s="2"/>
      <c r="W590" s="2"/>
      <c r="X590" s="2"/>
      <c r="Y590" s="2" t="s">
        <v>342</v>
      </c>
      <c r="Z590" s="2" t="s">
        <v>343</v>
      </c>
      <c r="AA590" s="2" t="s">
        <v>41</v>
      </c>
      <c r="AB590" s="2" t="s">
        <v>42</v>
      </c>
      <c r="AC590" s="2" t="s">
        <v>43</v>
      </c>
      <c r="AD590" s="2" t="s">
        <v>2070</v>
      </c>
      <c r="AE590" s="4"/>
    </row>
    <row r="591" spans="1:31" hidden="1" x14ac:dyDescent="0.25">
      <c r="A591" s="2">
        <v>2013</v>
      </c>
      <c r="B591" s="2">
        <v>1373</v>
      </c>
      <c r="C591" s="2" t="s">
        <v>1526</v>
      </c>
      <c r="D591" s="2" t="s">
        <v>1527</v>
      </c>
      <c r="E591" s="2" t="s">
        <v>1528</v>
      </c>
      <c r="F591" s="2" t="s">
        <v>543</v>
      </c>
      <c r="G591" s="2" t="s">
        <v>545</v>
      </c>
      <c r="H591" s="2"/>
      <c r="I591" s="2" t="s">
        <v>271</v>
      </c>
      <c r="J591" s="2" t="s">
        <v>773</v>
      </c>
      <c r="K591" s="2" t="s">
        <v>2073</v>
      </c>
      <c r="L591" s="2"/>
      <c r="M591" s="3">
        <v>41603</v>
      </c>
      <c r="N591" s="2" t="s">
        <v>1925</v>
      </c>
      <c r="O591" s="2" t="s">
        <v>547</v>
      </c>
      <c r="P591" s="2" t="s">
        <v>339</v>
      </c>
      <c r="Q591" s="2" t="s">
        <v>2068</v>
      </c>
      <c r="R591" s="2" t="s">
        <v>339</v>
      </c>
      <c r="S591" s="2" t="s">
        <v>2069</v>
      </c>
      <c r="T591" s="2"/>
      <c r="U591" s="2"/>
      <c r="V591" s="2"/>
      <c r="W591" s="2"/>
      <c r="X591" s="2"/>
      <c r="Y591" s="2" t="s">
        <v>342</v>
      </c>
      <c r="Z591" s="2" t="s">
        <v>343</v>
      </c>
      <c r="AA591" s="2" t="s">
        <v>41</v>
      </c>
      <c r="AB591" s="2" t="s">
        <v>42</v>
      </c>
      <c r="AC591" s="2" t="s">
        <v>43</v>
      </c>
      <c r="AD591" s="2" t="s">
        <v>2070</v>
      </c>
      <c r="AE591" s="4"/>
    </row>
    <row r="592" spans="1:31" hidden="1" x14ac:dyDescent="0.25">
      <c r="A592" s="2">
        <v>2014</v>
      </c>
      <c r="B592" s="2">
        <v>225</v>
      </c>
      <c r="C592" s="2" t="s">
        <v>2181</v>
      </c>
      <c r="D592" s="2" t="s">
        <v>2182</v>
      </c>
      <c r="E592" s="2" t="s">
        <v>2183</v>
      </c>
      <c r="F592" s="2" t="s">
        <v>2184</v>
      </c>
      <c r="G592" s="2" t="s">
        <v>912</v>
      </c>
      <c r="H592" s="2"/>
      <c r="I592" s="2" t="s">
        <v>393</v>
      </c>
      <c r="J592" s="2" t="s">
        <v>31</v>
      </c>
      <c r="K592" s="2" t="s">
        <v>2185</v>
      </c>
      <c r="L592" s="2"/>
      <c r="M592" s="3">
        <v>41737</v>
      </c>
      <c r="N592" s="2" t="s">
        <v>1355</v>
      </c>
      <c r="O592" s="2" t="s">
        <v>1231</v>
      </c>
      <c r="P592" s="2" t="s">
        <v>1362</v>
      </c>
      <c r="Q592" s="2" t="s">
        <v>2190</v>
      </c>
      <c r="R592" s="2" t="s">
        <v>2187</v>
      </c>
      <c r="S592" s="2" t="s">
        <v>2191</v>
      </c>
      <c r="T592" s="2"/>
      <c r="U592" s="2"/>
      <c r="V592" s="2"/>
      <c r="W592" s="2"/>
      <c r="X592" s="2">
        <v>215</v>
      </c>
      <c r="Y592" s="2" t="s">
        <v>342</v>
      </c>
      <c r="Z592" s="2" t="s">
        <v>335</v>
      </c>
      <c r="AA592" s="2" t="s">
        <v>41</v>
      </c>
      <c r="AB592" s="2" t="s">
        <v>42</v>
      </c>
      <c r="AC592" s="2" t="s">
        <v>43</v>
      </c>
      <c r="AD592" s="2" t="s">
        <v>2189</v>
      </c>
      <c r="AE592" s="4"/>
    </row>
    <row r="593" spans="1:31" hidden="1" x14ac:dyDescent="0.25">
      <c r="A593" s="2">
        <v>2014</v>
      </c>
      <c r="B593" s="2">
        <v>226</v>
      </c>
      <c r="C593" s="2" t="s">
        <v>2192</v>
      </c>
      <c r="D593" s="2" t="s">
        <v>2193</v>
      </c>
      <c r="E593" s="2" t="s">
        <v>2194</v>
      </c>
      <c r="F593" s="2" t="s">
        <v>1610</v>
      </c>
      <c r="G593" s="2" t="s">
        <v>869</v>
      </c>
      <c r="H593" s="2"/>
      <c r="I593" s="2" t="s">
        <v>393</v>
      </c>
      <c r="J593" s="2" t="s">
        <v>31</v>
      </c>
      <c r="K593" s="2" t="s">
        <v>2195</v>
      </c>
      <c r="L593" s="2"/>
      <c r="M593" s="3">
        <v>41737</v>
      </c>
      <c r="N593" s="2" t="s">
        <v>1355</v>
      </c>
      <c r="O593" s="2" t="s">
        <v>1231</v>
      </c>
      <c r="P593" s="2" t="s">
        <v>1356</v>
      </c>
      <c r="Q593" s="2" t="s">
        <v>2196</v>
      </c>
      <c r="R593" s="2" t="s">
        <v>2197</v>
      </c>
      <c r="S593" s="2" t="s">
        <v>2198</v>
      </c>
      <c r="T593" s="2"/>
      <c r="U593" s="2"/>
      <c r="V593" s="2"/>
      <c r="W593" s="2"/>
      <c r="X593" s="2">
        <v>215</v>
      </c>
      <c r="Y593" s="2" t="s">
        <v>342</v>
      </c>
      <c r="Z593" s="2" t="s">
        <v>335</v>
      </c>
      <c r="AA593" s="2" t="s">
        <v>41</v>
      </c>
      <c r="AB593" s="2" t="s">
        <v>42</v>
      </c>
      <c r="AC593" s="2" t="s">
        <v>43</v>
      </c>
      <c r="AD593" s="2" t="s">
        <v>2199</v>
      </c>
      <c r="AE593" s="4"/>
    </row>
    <row r="594" spans="1:31" hidden="1" x14ac:dyDescent="0.25">
      <c r="A594" s="2">
        <v>2014</v>
      </c>
      <c r="B594" s="2">
        <v>516</v>
      </c>
      <c r="C594" s="2" t="s">
        <v>2441</v>
      </c>
      <c r="D594" s="2" t="s">
        <v>2442</v>
      </c>
      <c r="E594" s="2" t="s">
        <v>2443</v>
      </c>
      <c r="F594" s="2" t="s">
        <v>2444</v>
      </c>
      <c r="G594" s="2" t="s">
        <v>869</v>
      </c>
      <c r="H594" s="2"/>
      <c r="I594" s="2" t="s">
        <v>393</v>
      </c>
      <c r="J594" s="2" t="s">
        <v>31</v>
      </c>
      <c r="K594" s="2" t="s">
        <v>1748</v>
      </c>
      <c r="L594" s="2"/>
      <c r="M594" s="3">
        <v>41821</v>
      </c>
      <c r="N594" s="2" t="s">
        <v>1355</v>
      </c>
      <c r="O594" s="2" t="s">
        <v>1613</v>
      </c>
      <c r="P594" s="2" t="s">
        <v>1356</v>
      </c>
      <c r="Q594" s="2" t="s">
        <v>2190</v>
      </c>
      <c r="R594" s="2" t="s">
        <v>2448</v>
      </c>
      <c r="S594" s="2" t="s">
        <v>2449</v>
      </c>
      <c r="T594" s="2"/>
      <c r="U594" s="2"/>
      <c r="V594" s="2"/>
      <c r="W594" s="2"/>
      <c r="X594" s="2"/>
      <c r="Y594" s="2" t="s">
        <v>342</v>
      </c>
      <c r="Z594" s="2" t="s">
        <v>335</v>
      </c>
      <c r="AA594" s="2" t="s">
        <v>41</v>
      </c>
      <c r="AB594" s="2" t="s">
        <v>42</v>
      </c>
      <c r="AC594" s="2" t="s">
        <v>43</v>
      </c>
      <c r="AD594" s="2" t="s">
        <v>2447</v>
      </c>
      <c r="AE594" s="4"/>
    </row>
    <row r="595" spans="1:31" hidden="1" x14ac:dyDescent="0.25">
      <c r="A595" s="2">
        <v>2014</v>
      </c>
      <c r="B595" s="2">
        <v>519</v>
      </c>
      <c r="C595" s="2" t="s">
        <v>2452</v>
      </c>
      <c r="D595" s="2" t="s">
        <v>2453</v>
      </c>
      <c r="E595" s="2" t="s">
        <v>2454</v>
      </c>
      <c r="F595" s="2" t="s">
        <v>2203</v>
      </c>
      <c r="G595" s="2" t="s">
        <v>1611</v>
      </c>
      <c r="H595" s="2"/>
      <c r="I595" s="2" t="s">
        <v>393</v>
      </c>
      <c r="J595" s="2" t="s">
        <v>31</v>
      </c>
      <c r="K595" s="2" t="s">
        <v>2455</v>
      </c>
      <c r="L595" s="2"/>
      <c r="M595" s="3">
        <v>41921</v>
      </c>
      <c r="N595" s="2" t="s">
        <v>1355</v>
      </c>
      <c r="O595" s="2" t="s">
        <v>1613</v>
      </c>
      <c r="P595" s="2" t="s">
        <v>2456</v>
      </c>
      <c r="Q595" s="2" t="s">
        <v>2461</v>
      </c>
      <c r="R595" s="2" t="s">
        <v>2458</v>
      </c>
      <c r="S595" s="2" t="s">
        <v>2462</v>
      </c>
      <c r="T595" s="2"/>
      <c r="U595" s="2"/>
      <c r="V595" s="2"/>
      <c r="W595" s="2"/>
      <c r="X595" s="12"/>
      <c r="Y595" s="2" t="s">
        <v>342</v>
      </c>
      <c r="Z595" s="2" t="s">
        <v>335</v>
      </c>
      <c r="AA595" s="2" t="s">
        <v>41</v>
      </c>
      <c r="AB595" s="2" t="s">
        <v>42</v>
      </c>
      <c r="AC595" s="2" t="s">
        <v>43</v>
      </c>
      <c r="AD595" s="2" t="s">
        <v>2463</v>
      </c>
      <c r="AE595" s="4"/>
    </row>
    <row r="596" spans="1:31" hidden="1" x14ac:dyDescent="0.25">
      <c r="A596" s="2">
        <v>2014</v>
      </c>
      <c r="B596" s="2">
        <v>521</v>
      </c>
      <c r="C596" s="2" t="s">
        <v>2464</v>
      </c>
      <c r="D596" s="2" t="s">
        <v>2465</v>
      </c>
      <c r="E596" s="2" t="s">
        <v>2466</v>
      </c>
      <c r="F596" s="2" t="s">
        <v>1610</v>
      </c>
      <c r="G596" s="2" t="s">
        <v>1611</v>
      </c>
      <c r="H596" s="2"/>
      <c r="I596" s="2" t="s">
        <v>393</v>
      </c>
      <c r="J596" s="2" t="s">
        <v>31</v>
      </c>
      <c r="K596" s="2" t="s">
        <v>2467</v>
      </c>
      <c r="L596" s="2"/>
      <c r="M596" s="3">
        <v>41956</v>
      </c>
      <c r="N596" s="2" t="s">
        <v>1355</v>
      </c>
      <c r="O596" s="2" t="s">
        <v>1231</v>
      </c>
      <c r="P596" s="2" t="s">
        <v>2471</v>
      </c>
      <c r="Q596" s="2" t="s">
        <v>2472</v>
      </c>
      <c r="R596" s="2" t="s">
        <v>2473</v>
      </c>
      <c r="S596" s="2" t="s">
        <v>2474</v>
      </c>
      <c r="T596" s="2"/>
      <c r="U596" s="2"/>
      <c r="V596" s="2"/>
      <c r="W596" s="2"/>
      <c r="X596" s="12"/>
      <c r="Y596" s="2" t="s">
        <v>342</v>
      </c>
      <c r="Z596" s="2" t="s">
        <v>343</v>
      </c>
      <c r="AA596" s="2" t="s">
        <v>41</v>
      </c>
      <c r="AB596" s="2" t="s">
        <v>42</v>
      </c>
      <c r="AC596" s="2" t="s">
        <v>43</v>
      </c>
      <c r="AD596" s="2"/>
      <c r="AE596" s="4"/>
    </row>
    <row r="597" spans="1:31" hidden="1" x14ac:dyDescent="0.25">
      <c r="A597" s="2">
        <v>2014</v>
      </c>
      <c r="B597" s="2">
        <v>685</v>
      </c>
      <c r="C597" s="2" t="s">
        <v>2595</v>
      </c>
      <c r="D597" s="2" t="s">
        <v>2596</v>
      </c>
      <c r="E597" s="2" t="s">
        <v>2323</v>
      </c>
      <c r="F597" s="2" t="s">
        <v>868</v>
      </c>
      <c r="G597" s="2" t="s">
        <v>869</v>
      </c>
      <c r="H597" s="2"/>
      <c r="I597" s="2" t="s">
        <v>393</v>
      </c>
      <c r="J597" s="2" t="s">
        <v>31</v>
      </c>
      <c r="K597" s="2" t="s">
        <v>1748</v>
      </c>
      <c r="L597" s="2"/>
      <c r="M597" s="3">
        <v>41702</v>
      </c>
      <c r="N597" s="2" t="s">
        <v>1355</v>
      </c>
      <c r="O597" s="2" t="s">
        <v>1613</v>
      </c>
      <c r="P597" s="2" t="s">
        <v>1359</v>
      </c>
      <c r="Q597" s="2" t="s">
        <v>1361</v>
      </c>
      <c r="R597" s="2" t="s">
        <v>2594</v>
      </c>
      <c r="S597" s="2" t="s">
        <v>2597</v>
      </c>
      <c r="T597" s="2"/>
      <c r="U597" s="2"/>
      <c r="V597" s="2"/>
      <c r="W597" s="2"/>
      <c r="X597" s="2"/>
      <c r="Y597" s="2" t="s">
        <v>342</v>
      </c>
      <c r="Z597" s="2" t="s">
        <v>335</v>
      </c>
      <c r="AA597" s="2" t="s">
        <v>41</v>
      </c>
      <c r="AB597" s="2" t="s">
        <v>42</v>
      </c>
      <c r="AC597" s="2" t="s">
        <v>43</v>
      </c>
      <c r="AD597" s="2"/>
      <c r="AE597" s="4"/>
    </row>
    <row r="598" spans="1:31" hidden="1" x14ac:dyDescent="0.25">
      <c r="A598" s="2">
        <v>2014</v>
      </c>
      <c r="B598" s="2">
        <v>699</v>
      </c>
      <c r="C598" s="2" t="s">
        <v>2622</v>
      </c>
      <c r="D598" s="2" t="s">
        <v>2623</v>
      </c>
      <c r="E598" s="2" t="s">
        <v>2624</v>
      </c>
      <c r="F598" s="2" t="s">
        <v>868</v>
      </c>
      <c r="G598" s="2" t="s">
        <v>869</v>
      </c>
      <c r="H598" s="2"/>
      <c r="I598" s="2" t="s">
        <v>393</v>
      </c>
      <c r="J598" s="2" t="s">
        <v>31</v>
      </c>
      <c r="K598" s="2" t="s">
        <v>1748</v>
      </c>
      <c r="L598" s="2"/>
      <c r="M598" s="3">
        <v>41955</v>
      </c>
      <c r="N598" s="2" t="s">
        <v>1355</v>
      </c>
      <c r="O598" s="2" t="s">
        <v>1231</v>
      </c>
      <c r="P598" s="2" t="s">
        <v>2593</v>
      </c>
      <c r="Q598" s="2" t="s">
        <v>1361</v>
      </c>
      <c r="R598" s="2" t="s">
        <v>2625</v>
      </c>
      <c r="S598" s="2" t="s">
        <v>2626</v>
      </c>
      <c r="T598" s="2"/>
      <c r="U598" s="2"/>
      <c r="V598" s="2"/>
      <c r="W598" s="2"/>
      <c r="X598" s="2"/>
      <c r="Y598" s="2" t="s">
        <v>342</v>
      </c>
      <c r="Z598" s="2" t="s">
        <v>343</v>
      </c>
      <c r="AA598" s="2" t="s">
        <v>41</v>
      </c>
      <c r="AB598" s="2" t="s">
        <v>42</v>
      </c>
      <c r="AC598" s="2" t="s">
        <v>43</v>
      </c>
      <c r="AD598" s="2"/>
      <c r="AE598" s="4"/>
    </row>
    <row r="599" spans="1:31" hidden="1" x14ac:dyDescent="0.25">
      <c r="A599" s="2">
        <v>2014</v>
      </c>
      <c r="B599" s="2">
        <v>702</v>
      </c>
      <c r="C599" s="2" t="s">
        <v>2630</v>
      </c>
      <c r="D599" s="2" t="s">
        <v>2631</v>
      </c>
      <c r="E599" s="2" t="s">
        <v>2632</v>
      </c>
      <c r="F599" s="2" t="s">
        <v>868</v>
      </c>
      <c r="G599" s="2" t="s">
        <v>869</v>
      </c>
      <c r="H599" s="2"/>
      <c r="I599" s="2" t="s">
        <v>393</v>
      </c>
      <c r="J599" s="2" t="s">
        <v>31</v>
      </c>
      <c r="K599" s="2" t="s">
        <v>2467</v>
      </c>
      <c r="L599" s="2"/>
      <c r="M599" s="3">
        <v>41995</v>
      </c>
      <c r="N599" s="2" t="s">
        <v>1355</v>
      </c>
      <c r="O599" s="2" t="s">
        <v>1231</v>
      </c>
      <c r="P599" s="2" t="s">
        <v>2633</v>
      </c>
      <c r="Q599" s="2" t="s">
        <v>2461</v>
      </c>
      <c r="R599" s="2" t="s">
        <v>2634</v>
      </c>
      <c r="S599" s="2" t="s">
        <v>2636</v>
      </c>
      <c r="T599" s="2"/>
      <c r="U599" s="2"/>
      <c r="V599" s="2"/>
      <c r="W599" s="2"/>
      <c r="X599" s="12"/>
      <c r="Y599" s="2" t="s">
        <v>342</v>
      </c>
      <c r="Z599" s="2" t="s">
        <v>335</v>
      </c>
      <c r="AA599" s="2" t="s">
        <v>41</v>
      </c>
      <c r="AB599" s="2" t="s">
        <v>42</v>
      </c>
      <c r="AC599" s="2" t="s">
        <v>43</v>
      </c>
      <c r="AD599" s="2"/>
      <c r="AE599" s="4"/>
    </row>
    <row r="600" spans="1:31" hidden="1" x14ac:dyDescent="0.25">
      <c r="A600" s="2">
        <v>2014</v>
      </c>
      <c r="B600" s="2">
        <v>704</v>
      </c>
      <c r="C600" s="2" t="s">
        <v>2637</v>
      </c>
      <c r="D600" s="2" t="s">
        <v>2638</v>
      </c>
      <c r="E600" s="2" t="s">
        <v>1758</v>
      </c>
      <c r="F600" s="2" t="s">
        <v>2639</v>
      </c>
      <c r="G600" s="2" t="s">
        <v>2640</v>
      </c>
      <c r="H600" s="2"/>
      <c r="I600" s="2" t="s">
        <v>393</v>
      </c>
      <c r="J600" s="2" t="s">
        <v>31</v>
      </c>
      <c r="K600" s="2" t="s">
        <v>1748</v>
      </c>
      <c r="L600" s="2"/>
      <c r="M600" s="3">
        <v>41736</v>
      </c>
      <c r="N600" s="2" t="s">
        <v>1355</v>
      </c>
      <c r="O600" s="2" t="s">
        <v>1231</v>
      </c>
      <c r="P600" s="2" t="s">
        <v>1362</v>
      </c>
      <c r="Q600" s="2" t="s">
        <v>1615</v>
      </c>
      <c r="R600" s="2" t="s">
        <v>2641</v>
      </c>
      <c r="S600" s="2" t="s">
        <v>2642</v>
      </c>
      <c r="T600" s="2"/>
      <c r="U600" s="2"/>
      <c r="V600" s="2"/>
      <c r="W600" s="2"/>
      <c r="X600" s="2"/>
      <c r="Y600" s="2" t="s">
        <v>342</v>
      </c>
      <c r="Z600" s="2" t="s">
        <v>335</v>
      </c>
      <c r="AA600" s="2" t="s">
        <v>41</v>
      </c>
      <c r="AB600" s="2" t="s">
        <v>42</v>
      </c>
      <c r="AC600" s="2" t="s">
        <v>43</v>
      </c>
      <c r="AD600" s="2" t="s">
        <v>2643</v>
      </c>
      <c r="AE600" s="4"/>
    </row>
    <row r="601" spans="1:31" hidden="1" x14ac:dyDescent="0.25">
      <c r="A601" s="2">
        <v>2014</v>
      </c>
      <c r="B601" s="2">
        <v>722</v>
      </c>
      <c r="C601" s="2" t="s">
        <v>2655</v>
      </c>
      <c r="D601" s="2" t="s">
        <v>2656</v>
      </c>
      <c r="E601" s="2" t="s">
        <v>2657</v>
      </c>
      <c r="F601" s="2" t="s">
        <v>2658</v>
      </c>
      <c r="G601" s="2" t="s">
        <v>2659</v>
      </c>
      <c r="H601" s="2"/>
      <c r="I601" s="2" t="s">
        <v>782</v>
      </c>
      <c r="J601" s="2" t="s">
        <v>31</v>
      </c>
      <c r="K601" s="2" t="s">
        <v>1748</v>
      </c>
      <c r="L601" s="2"/>
      <c r="M601" s="3">
        <v>41995</v>
      </c>
      <c r="N601" s="2" t="s">
        <v>1355</v>
      </c>
      <c r="O601" s="2" t="s">
        <v>1231</v>
      </c>
      <c r="P601" s="2" t="s">
        <v>2633</v>
      </c>
      <c r="Q601" s="2" t="s">
        <v>2461</v>
      </c>
      <c r="R601" s="2" t="s">
        <v>2660</v>
      </c>
      <c r="S601" s="2" t="s">
        <v>2202</v>
      </c>
      <c r="T601" s="2"/>
      <c r="U601" s="2"/>
      <c r="V601" s="2"/>
      <c r="W601" s="2"/>
      <c r="X601" s="2"/>
      <c r="Y601" s="2" t="s">
        <v>342</v>
      </c>
      <c r="Z601" s="2" t="s">
        <v>335</v>
      </c>
      <c r="AA601" s="2" t="s">
        <v>41</v>
      </c>
      <c r="AB601" s="2" t="s">
        <v>42</v>
      </c>
      <c r="AC601" s="2" t="s">
        <v>43</v>
      </c>
      <c r="AD601" s="2"/>
      <c r="AE601" s="4"/>
    </row>
    <row r="602" spans="1:31" hidden="1" x14ac:dyDescent="0.25">
      <c r="A602" s="2">
        <v>2014</v>
      </c>
      <c r="B602" s="2">
        <v>1118</v>
      </c>
      <c r="C602" s="2" t="s">
        <v>2791</v>
      </c>
      <c r="D602" s="2" t="s">
        <v>2792</v>
      </c>
      <c r="E602" s="2" t="s">
        <v>2793</v>
      </c>
      <c r="F602" s="2" t="s">
        <v>2794</v>
      </c>
      <c r="G602" s="2" t="s">
        <v>2795</v>
      </c>
      <c r="H602" s="2"/>
      <c r="I602" s="2" t="s">
        <v>408</v>
      </c>
      <c r="J602" s="2" t="s">
        <v>31</v>
      </c>
      <c r="K602" s="2" t="s">
        <v>1748</v>
      </c>
      <c r="L602" s="2"/>
      <c r="M602" s="3">
        <v>41737</v>
      </c>
      <c r="N602" s="2" t="s">
        <v>2796</v>
      </c>
      <c r="O602" s="2" t="s">
        <v>2790</v>
      </c>
      <c r="P602" s="2" t="s">
        <v>2797</v>
      </c>
      <c r="Q602" s="2" t="s">
        <v>2801</v>
      </c>
      <c r="R602" s="2" t="s">
        <v>2802</v>
      </c>
      <c r="S602" s="2" t="s">
        <v>2803</v>
      </c>
      <c r="T602" s="2"/>
      <c r="U602" s="2"/>
      <c r="V602" s="2"/>
      <c r="W602" s="2"/>
      <c r="X602" s="2"/>
      <c r="Y602" s="2" t="s">
        <v>342</v>
      </c>
      <c r="Z602" s="2" t="s">
        <v>335</v>
      </c>
      <c r="AA602" s="2" t="s">
        <v>41</v>
      </c>
      <c r="AB602" s="2" t="s">
        <v>43</v>
      </c>
      <c r="AC602" s="2" t="s">
        <v>43</v>
      </c>
      <c r="AD602" s="2"/>
      <c r="AE602" s="4"/>
    </row>
    <row r="603" spans="1:31" hidden="1" x14ac:dyDescent="0.25">
      <c r="A603" s="2">
        <v>2014</v>
      </c>
      <c r="B603" s="2">
        <v>1406</v>
      </c>
      <c r="C603" s="2" t="s">
        <v>2714</v>
      </c>
      <c r="D603" s="2" t="s">
        <v>2715</v>
      </c>
      <c r="E603" s="2" t="s">
        <v>2716</v>
      </c>
      <c r="F603" s="2" t="s">
        <v>435</v>
      </c>
      <c r="G603" s="2" t="s">
        <v>2717</v>
      </c>
      <c r="H603" s="2"/>
      <c r="I603" s="2" t="s">
        <v>436</v>
      </c>
      <c r="J603" s="2" t="s">
        <v>289</v>
      </c>
      <c r="K603" s="2" t="s">
        <v>2718</v>
      </c>
      <c r="L603" s="2"/>
      <c r="M603" s="3">
        <v>41696</v>
      </c>
      <c r="N603" s="2" t="s">
        <v>2719</v>
      </c>
      <c r="O603" s="2" t="s">
        <v>418</v>
      </c>
      <c r="P603" s="2" t="s">
        <v>2720</v>
      </c>
      <c r="Q603" s="2" t="s">
        <v>2839</v>
      </c>
      <c r="R603" s="2" t="s">
        <v>2721</v>
      </c>
      <c r="S603" s="2" t="s">
        <v>2840</v>
      </c>
      <c r="T603" s="2"/>
      <c r="U603" s="2"/>
      <c r="V603" s="2"/>
      <c r="W603" s="2"/>
      <c r="X603" s="2">
        <v>1531</v>
      </c>
      <c r="Y603" s="2" t="s">
        <v>342</v>
      </c>
      <c r="Z603" s="2" t="s">
        <v>335</v>
      </c>
      <c r="AA603" s="2" t="s">
        <v>41</v>
      </c>
      <c r="AB603" s="2" t="s">
        <v>42</v>
      </c>
      <c r="AC603" s="2" t="s">
        <v>43</v>
      </c>
      <c r="AD603" s="2"/>
      <c r="AE603" s="4" t="s">
        <v>198</v>
      </c>
    </row>
    <row r="604" spans="1:31" hidden="1" x14ac:dyDescent="0.25">
      <c r="A604" s="2">
        <v>2015</v>
      </c>
      <c r="B604" s="2">
        <v>538</v>
      </c>
      <c r="C604" s="2" t="s">
        <v>1411</v>
      </c>
      <c r="D604" s="2" t="s">
        <v>1412</v>
      </c>
      <c r="E604" s="2" t="s">
        <v>1413</v>
      </c>
      <c r="F604" s="2" t="s">
        <v>625</v>
      </c>
      <c r="G604" s="2" t="s">
        <v>1414</v>
      </c>
      <c r="H604" s="2"/>
      <c r="I604" s="2" t="s">
        <v>409</v>
      </c>
      <c r="J604" s="2" t="s">
        <v>69</v>
      </c>
      <c r="K604" s="2" t="s">
        <v>1415</v>
      </c>
      <c r="L604" s="2" t="s">
        <v>4636</v>
      </c>
      <c r="M604" s="3">
        <v>42199</v>
      </c>
      <c r="N604" s="2" t="s">
        <v>2818</v>
      </c>
      <c r="O604" s="2" t="s">
        <v>753</v>
      </c>
      <c r="P604" s="2" t="s">
        <v>1127</v>
      </c>
      <c r="Q604" s="2" t="s">
        <v>2822</v>
      </c>
      <c r="R604" s="2" t="s">
        <v>3523</v>
      </c>
      <c r="S604" s="2" t="s">
        <v>3565</v>
      </c>
      <c r="T604" s="2"/>
      <c r="U604" s="2"/>
      <c r="V604" s="2"/>
      <c r="W604" s="2"/>
      <c r="X604" s="2">
        <v>1340</v>
      </c>
      <c r="Y604" s="2" t="s">
        <v>342</v>
      </c>
      <c r="Z604" s="2" t="s">
        <v>335</v>
      </c>
      <c r="AA604" s="2" t="s">
        <v>3332</v>
      </c>
      <c r="AB604" s="2" t="s">
        <v>42</v>
      </c>
      <c r="AC604" s="2" t="s">
        <v>43</v>
      </c>
      <c r="AD604" s="2"/>
      <c r="AE604" s="4"/>
    </row>
    <row r="605" spans="1:31" hidden="1" x14ac:dyDescent="0.25">
      <c r="A605" s="2">
        <v>2014</v>
      </c>
      <c r="B605" s="2">
        <v>1847</v>
      </c>
      <c r="C605" s="2" t="s">
        <v>3009</v>
      </c>
      <c r="D605" s="2" t="s">
        <v>3010</v>
      </c>
      <c r="E605" s="2" t="s">
        <v>3011</v>
      </c>
      <c r="F605" s="2" t="s">
        <v>1967</v>
      </c>
      <c r="G605" s="2" t="s">
        <v>913</v>
      </c>
      <c r="H605" s="2"/>
      <c r="I605" s="2" t="s">
        <v>488</v>
      </c>
      <c r="J605" s="2" t="s">
        <v>31</v>
      </c>
      <c r="K605" s="2" t="s">
        <v>3012</v>
      </c>
      <c r="L605" s="2"/>
      <c r="M605" s="3">
        <v>41738</v>
      </c>
      <c r="N605" s="2" t="s">
        <v>71</v>
      </c>
      <c r="O605" s="2" t="s">
        <v>1231</v>
      </c>
      <c r="P605" s="2" t="s">
        <v>1359</v>
      </c>
      <c r="Q605" s="2" t="s">
        <v>3020</v>
      </c>
      <c r="R605" s="2" t="s">
        <v>3013</v>
      </c>
      <c r="S605" s="2" t="s">
        <v>810</v>
      </c>
      <c r="T605" s="2"/>
      <c r="U605" s="2"/>
      <c r="V605" s="2"/>
      <c r="W605" s="2"/>
      <c r="X605" s="2">
        <v>211</v>
      </c>
      <c r="Y605" s="2" t="s">
        <v>342</v>
      </c>
      <c r="Z605" s="2" t="s">
        <v>335</v>
      </c>
      <c r="AA605" s="2" t="s">
        <v>41</v>
      </c>
      <c r="AB605" s="2" t="s">
        <v>42</v>
      </c>
      <c r="AC605" s="2" t="s">
        <v>43</v>
      </c>
      <c r="AD605" s="2"/>
      <c r="AE605" s="4"/>
    </row>
    <row r="606" spans="1:31" hidden="1" x14ac:dyDescent="0.25">
      <c r="A606" s="2">
        <v>2014</v>
      </c>
      <c r="B606" s="2">
        <v>1879</v>
      </c>
      <c r="C606" s="2" t="s">
        <v>2849</v>
      </c>
      <c r="D606" s="2" t="s">
        <v>2850</v>
      </c>
      <c r="E606" s="2" t="s">
        <v>2851</v>
      </c>
      <c r="F606" s="2" t="s">
        <v>2726</v>
      </c>
      <c r="G606" s="2" t="s">
        <v>2727</v>
      </c>
      <c r="H606" s="2"/>
      <c r="I606" s="2" t="s">
        <v>488</v>
      </c>
      <c r="J606" s="2" t="s">
        <v>31</v>
      </c>
      <c r="K606" s="2" t="s">
        <v>2852</v>
      </c>
      <c r="L606" s="2"/>
      <c r="M606" s="3">
        <v>41822</v>
      </c>
      <c r="N606" s="2" t="s">
        <v>71</v>
      </c>
      <c r="O606" s="2" t="s">
        <v>2690</v>
      </c>
      <c r="P606" s="2" t="s">
        <v>2710</v>
      </c>
      <c r="Q606" s="2" t="s">
        <v>3020</v>
      </c>
      <c r="R606" s="2" t="s">
        <v>2854</v>
      </c>
      <c r="S606" s="2" t="s">
        <v>3046</v>
      </c>
      <c r="T606" s="2"/>
      <c r="U606" s="2"/>
      <c r="V606" s="2"/>
      <c r="W606" s="2"/>
      <c r="X606" s="2"/>
      <c r="Y606" s="2" t="s">
        <v>342</v>
      </c>
      <c r="Z606" s="2" t="s">
        <v>335</v>
      </c>
      <c r="AA606" s="2" t="s">
        <v>41</v>
      </c>
      <c r="AB606" s="2" t="s">
        <v>42</v>
      </c>
      <c r="AC606" s="2" t="s">
        <v>43</v>
      </c>
      <c r="AD606" s="2" t="s">
        <v>3047</v>
      </c>
      <c r="AE606" s="4"/>
    </row>
    <row r="607" spans="1:31" hidden="1" x14ac:dyDescent="0.25">
      <c r="A607" s="2">
        <v>2014</v>
      </c>
      <c r="B607" s="2">
        <v>1926</v>
      </c>
      <c r="C607" s="2" t="s">
        <v>2777</v>
      </c>
      <c r="D607" s="2" t="s">
        <v>2778</v>
      </c>
      <c r="E607" s="2" t="s">
        <v>2779</v>
      </c>
      <c r="F607" s="2" t="s">
        <v>2780</v>
      </c>
      <c r="G607" s="2" t="s">
        <v>1968</v>
      </c>
      <c r="H607" s="2"/>
      <c r="I607" s="2" t="s">
        <v>488</v>
      </c>
      <c r="J607" s="2" t="s">
        <v>31</v>
      </c>
      <c r="K607" s="2" t="s">
        <v>2926</v>
      </c>
      <c r="L607" s="2" t="s">
        <v>4636</v>
      </c>
      <c r="M607" s="3">
        <v>41702</v>
      </c>
      <c r="N607" s="2" t="s">
        <v>71</v>
      </c>
      <c r="O607" s="2" t="s">
        <v>916</v>
      </c>
      <c r="P607" s="2" t="s">
        <v>2927</v>
      </c>
      <c r="Q607" s="2" t="s">
        <v>3088</v>
      </c>
      <c r="R607" s="2" t="s">
        <v>2928</v>
      </c>
      <c r="S607" s="2" t="s">
        <v>3089</v>
      </c>
      <c r="T607" s="2"/>
      <c r="U607" s="2"/>
      <c r="V607" s="2"/>
      <c r="W607" s="2"/>
      <c r="X607" s="2">
        <v>415</v>
      </c>
      <c r="Y607" s="2" t="s">
        <v>342</v>
      </c>
      <c r="Z607" s="2" t="s">
        <v>335</v>
      </c>
      <c r="AA607" s="2" t="s">
        <v>41</v>
      </c>
      <c r="AB607" s="2" t="s">
        <v>42</v>
      </c>
      <c r="AC607" s="2" t="s">
        <v>43</v>
      </c>
      <c r="AD607" s="2"/>
      <c r="AE607" s="4"/>
    </row>
    <row r="608" spans="1:31" hidden="1" x14ac:dyDescent="0.25">
      <c r="A608" s="2">
        <v>2014</v>
      </c>
      <c r="B608" s="2">
        <v>1930</v>
      </c>
      <c r="C608" s="2" t="s">
        <v>2777</v>
      </c>
      <c r="D608" s="2" t="s">
        <v>2778</v>
      </c>
      <c r="E608" s="2" t="s">
        <v>2779</v>
      </c>
      <c r="F608" s="2" t="s">
        <v>2780</v>
      </c>
      <c r="G608" s="2" t="s">
        <v>1968</v>
      </c>
      <c r="H608" s="2"/>
      <c r="I608" s="2" t="s">
        <v>488</v>
      </c>
      <c r="J608" s="2" t="s">
        <v>111</v>
      </c>
      <c r="K608" s="2" t="s">
        <v>2781</v>
      </c>
      <c r="L608" s="2"/>
      <c r="M608" s="3">
        <v>41702</v>
      </c>
      <c r="N608" s="2" t="s">
        <v>71</v>
      </c>
      <c r="O608" s="2" t="s">
        <v>916</v>
      </c>
      <c r="P608" s="2" t="s">
        <v>2782</v>
      </c>
      <c r="Q608" s="2" t="s">
        <v>3088</v>
      </c>
      <c r="R608" s="2" t="s">
        <v>2784</v>
      </c>
      <c r="S608" s="2" t="s">
        <v>3092</v>
      </c>
      <c r="T608" s="2"/>
      <c r="U608" s="2"/>
      <c r="V608" s="2"/>
      <c r="W608" s="2"/>
      <c r="X608" s="2"/>
      <c r="Y608" s="2" t="s">
        <v>342</v>
      </c>
      <c r="Z608" s="2" t="s">
        <v>335</v>
      </c>
      <c r="AA608" s="2" t="s">
        <v>41</v>
      </c>
      <c r="AB608" s="2" t="s">
        <v>42</v>
      </c>
      <c r="AC608" s="2" t="s">
        <v>43</v>
      </c>
      <c r="AD608" s="2" t="s">
        <v>2786</v>
      </c>
      <c r="AE608" s="4"/>
    </row>
    <row r="609" spans="1:31" hidden="1" x14ac:dyDescent="0.25">
      <c r="A609" s="2">
        <v>2014</v>
      </c>
      <c r="B609" s="2">
        <v>2426</v>
      </c>
      <c r="C609" s="2" t="s">
        <v>266</v>
      </c>
      <c r="D609" s="2" t="s">
        <v>267</v>
      </c>
      <c r="E609" s="2" t="s">
        <v>268</v>
      </c>
      <c r="F609" s="2" t="s">
        <v>269</v>
      </c>
      <c r="G609" s="2" t="s">
        <v>270</v>
      </c>
      <c r="H609" s="2"/>
      <c r="I609" s="2" t="s">
        <v>271</v>
      </c>
      <c r="J609" s="2" t="s">
        <v>59</v>
      </c>
      <c r="K609" s="2" t="s">
        <v>272</v>
      </c>
      <c r="L609" s="2"/>
      <c r="M609" s="3">
        <v>41779</v>
      </c>
      <c r="N609" s="2" t="s">
        <v>273</v>
      </c>
      <c r="O609" s="2" t="s">
        <v>1232</v>
      </c>
      <c r="P609" s="2" t="s">
        <v>1233</v>
      </c>
      <c r="Q609" s="2" t="s">
        <v>273</v>
      </c>
      <c r="R609" s="2" t="s">
        <v>2980</v>
      </c>
      <c r="S609" s="2" t="s">
        <v>3308</v>
      </c>
      <c r="T609" s="2"/>
      <c r="U609" s="2"/>
      <c r="V609" s="2"/>
      <c r="W609" s="2"/>
      <c r="X609" s="2"/>
      <c r="Y609" s="2" t="s">
        <v>342</v>
      </c>
      <c r="Z609" s="2" t="s">
        <v>343</v>
      </c>
      <c r="AA609" s="2" t="s">
        <v>41</v>
      </c>
      <c r="AB609" s="2" t="s">
        <v>42</v>
      </c>
      <c r="AC609" s="2" t="s">
        <v>43</v>
      </c>
      <c r="AD609" s="2" t="s">
        <v>3309</v>
      </c>
      <c r="AE609" s="4"/>
    </row>
    <row r="610" spans="1:31" hidden="1" x14ac:dyDescent="0.25">
      <c r="A610" s="2">
        <v>2014</v>
      </c>
      <c r="B610" s="2">
        <v>2427</v>
      </c>
      <c r="C610" s="2" t="s">
        <v>266</v>
      </c>
      <c r="D610" s="2" t="s">
        <v>267</v>
      </c>
      <c r="E610" s="2" t="s">
        <v>268</v>
      </c>
      <c r="F610" s="2" t="s">
        <v>269</v>
      </c>
      <c r="G610" s="2" t="s">
        <v>270</v>
      </c>
      <c r="H610" s="2"/>
      <c r="I610" s="2" t="s">
        <v>271</v>
      </c>
      <c r="J610" s="2" t="s">
        <v>59</v>
      </c>
      <c r="K610" s="2" t="s">
        <v>272</v>
      </c>
      <c r="L610" s="2"/>
      <c r="M610" s="3">
        <v>41779</v>
      </c>
      <c r="N610" s="2" t="s">
        <v>273</v>
      </c>
      <c r="O610" s="2" t="s">
        <v>1232</v>
      </c>
      <c r="P610" s="2" t="s">
        <v>1233</v>
      </c>
      <c r="Q610" s="2" t="s">
        <v>3310</v>
      </c>
      <c r="R610" s="2" t="s">
        <v>2980</v>
      </c>
      <c r="S610" s="2" t="s">
        <v>836</v>
      </c>
      <c r="T610" s="2"/>
      <c r="U610" s="2"/>
      <c r="V610" s="2"/>
      <c r="W610" s="2"/>
      <c r="X610" s="2"/>
      <c r="Y610" s="2" t="s">
        <v>342</v>
      </c>
      <c r="Z610" s="2" t="s">
        <v>335</v>
      </c>
      <c r="AA610" s="2" t="s">
        <v>41</v>
      </c>
      <c r="AB610" s="2" t="s">
        <v>42</v>
      </c>
      <c r="AC610" s="2" t="s">
        <v>43</v>
      </c>
      <c r="AD610" s="2" t="s">
        <v>3309</v>
      </c>
      <c r="AE610" s="4"/>
    </row>
    <row r="611" spans="1:31" hidden="1" x14ac:dyDescent="0.25">
      <c r="A611" s="2">
        <v>2014</v>
      </c>
      <c r="B611" s="2">
        <v>2581</v>
      </c>
      <c r="C611" s="2" t="s">
        <v>1025</v>
      </c>
      <c r="D611" s="2" t="s">
        <v>1026</v>
      </c>
      <c r="E611" s="2" t="s">
        <v>1027</v>
      </c>
      <c r="F611" s="2" t="s">
        <v>1028</v>
      </c>
      <c r="G611" s="2" t="s">
        <v>1029</v>
      </c>
      <c r="H611" s="2"/>
      <c r="I611" s="2" t="s">
        <v>530</v>
      </c>
      <c r="J611" s="2" t="s">
        <v>291</v>
      </c>
      <c r="K611" s="2" t="s">
        <v>3322</v>
      </c>
      <c r="L611" s="2"/>
      <c r="M611" s="3">
        <v>41912</v>
      </c>
      <c r="N611" s="2" t="s">
        <v>403</v>
      </c>
      <c r="O611" s="2" t="s">
        <v>3323</v>
      </c>
      <c r="P611" s="2" t="s">
        <v>3324</v>
      </c>
      <c r="Q611" s="2" t="s">
        <v>752</v>
      </c>
      <c r="R611" s="2" t="s">
        <v>3325</v>
      </c>
      <c r="S611" s="2" t="s">
        <v>3326</v>
      </c>
      <c r="T611" s="2"/>
      <c r="U611" s="2"/>
      <c r="V611" s="2"/>
      <c r="W611" s="2"/>
      <c r="X611" s="2"/>
      <c r="Y611" s="2" t="s">
        <v>342</v>
      </c>
      <c r="Z611" s="2" t="s">
        <v>343</v>
      </c>
      <c r="AA611" s="2" t="s">
        <v>41</v>
      </c>
      <c r="AB611" s="2" t="s">
        <v>42</v>
      </c>
      <c r="AC611" s="2" t="s">
        <v>43</v>
      </c>
      <c r="AD611" s="2" t="s">
        <v>3327</v>
      </c>
      <c r="AE611" s="4"/>
    </row>
    <row r="612" spans="1:31" hidden="1" x14ac:dyDescent="0.25">
      <c r="A612" s="2">
        <v>2014</v>
      </c>
      <c r="B612" s="2">
        <v>2582</v>
      </c>
      <c r="C612" s="2" t="s">
        <v>1025</v>
      </c>
      <c r="D612" s="2" t="s">
        <v>1026</v>
      </c>
      <c r="E612" s="2" t="s">
        <v>1027</v>
      </c>
      <c r="F612" s="2" t="s">
        <v>1028</v>
      </c>
      <c r="G612" s="2" t="s">
        <v>1029</v>
      </c>
      <c r="H612" s="2"/>
      <c r="I612" s="2" t="s">
        <v>530</v>
      </c>
      <c r="J612" s="2" t="s">
        <v>293</v>
      </c>
      <c r="K612" s="2" t="s">
        <v>3328</v>
      </c>
      <c r="L612" s="2"/>
      <c r="M612" s="3">
        <v>41912</v>
      </c>
      <c r="N612" s="2" t="s">
        <v>403</v>
      </c>
      <c r="O612" s="2" t="s">
        <v>3323</v>
      </c>
      <c r="P612" s="2" t="s">
        <v>3324</v>
      </c>
      <c r="Q612" s="2" t="s">
        <v>752</v>
      </c>
      <c r="R612" s="2" t="s">
        <v>3325</v>
      </c>
      <c r="S612" s="2" t="s">
        <v>3326</v>
      </c>
      <c r="T612" s="2"/>
      <c r="U612" s="2"/>
      <c r="V612" s="2"/>
      <c r="W612" s="2"/>
      <c r="X612" s="2"/>
      <c r="Y612" s="2" t="s">
        <v>342</v>
      </c>
      <c r="Z612" s="2" t="s">
        <v>343</v>
      </c>
      <c r="AA612" s="2" t="s">
        <v>41</v>
      </c>
      <c r="AB612" s="2" t="s">
        <v>42</v>
      </c>
      <c r="AC612" s="2" t="s">
        <v>43</v>
      </c>
      <c r="AD612" s="2" t="s">
        <v>3327</v>
      </c>
      <c r="AE612" s="4"/>
    </row>
    <row r="613" spans="1:31" hidden="1" x14ac:dyDescent="0.25">
      <c r="A613" s="2">
        <v>2015</v>
      </c>
      <c r="B613" s="2">
        <v>223</v>
      </c>
      <c r="C613" s="2" t="s">
        <v>3375</v>
      </c>
      <c r="D613" s="2" t="s">
        <v>3376</v>
      </c>
      <c r="E613" s="2" t="s">
        <v>3377</v>
      </c>
      <c r="F613" s="2" t="s">
        <v>2203</v>
      </c>
      <c r="G613" s="2" t="s">
        <v>1611</v>
      </c>
      <c r="H613" s="2"/>
      <c r="I613" s="2" t="s">
        <v>393</v>
      </c>
      <c r="J613" s="2" t="s">
        <v>31</v>
      </c>
      <c r="K613" s="2" t="s">
        <v>2467</v>
      </c>
      <c r="L613" s="2"/>
      <c r="M613" s="3">
        <v>42227</v>
      </c>
      <c r="N613" s="2" t="s">
        <v>1355</v>
      </c>
      <c r="O613" s="2" t="s">
        <v>1231</v>
      </c>
      <c r="P613" s="2" t="s">
        <v>3378</v>
      </c>
      <c r="Q613" s="2" t="s">
        <v>3381</v>
      </c>
      <c r="R613" s="2" t="s">
        <v>3380</v>
      </c>
      <c r="S613" s="2" t="s">
        <v>3381</v>
      </c>
      <c r="T613" s="2"/>
      <c r="U613" s="2"/>
      <c r="V613" s="2"/>
      <c r="W613" s="2"/>
      <c r="X613" s="12"/>
      <c r="Y613" s="2" t="s">
        <v>342</v>
      </c>
      <c r="Z613" s="2" t="s">
        <v>335</v>
      </c>
      <c r="AA613" s="2" t="s">
        <v>3332</v>
      </c>
      <c r="AB613" s="2" t="s">
        <v>42</v>
      </c>
      <c r="AC613" s="2" t="s">
        <v>43</v>
      </c>
      <c r="AD613" s="2"/>
      <c r="AE613" s="4"/>
    </row>
    <row r="614" spans="1:31" hidden="1" x14ac:dyDescent="0.25">
      <c r="A614" s="2">
        <v>2014</v>
      </c>
      <c r="B614" s="2">
        <v>1171</v>
      </c>
      <c r="C614" s="2" t="s">
        <v>1411</v>
      </c>
      <c r="D614" s="2" t="s">
        <v>1412</v>
      </c>
      <c r="E614" s="2" t="s">
        <v>1413</v>
      </c>
      <c r="F614" s="2" t="s">
        <v>625</v>
      </c>
      <c r="G614" s="2" t="s">
        <v>1414</v>
      </c>
      <c r="H614" s="2"/>
      <c r="I614" s="2" t="s">
        <v>409</v>
      </c>
      <c r="J614" s="2" t="s">
        <v>69</v>
      </c>
      <c r="K614" s="2" t="s">
        <v>1415</v>
      </c>
      <c r="L614" s="2" t="s">
        <v>4636</v>
      </c>
      <c r="M614" s="3">
        <v>41846</v>
      </c>
      <c r="N614" s="2" t="s">
        <v>2818</v>
      </c>
      <c r="O614" s="2" t="s">
        <v>994</v>
      </c>
      <c r="P614" s="2" t="s">
        <v>1127</v>
      </c>
      <c r="Q614" s="2" t="s">
        <v>2822</v>
      </c>
      <c r="R614" s="2" t="s">
        <v>2820</v>
      </c>
      <c r="S614" s="2" t="s">
        <v>2823</v>
      </c>
      <c r="T614" s="2"/>
      <c r="U614" s="2"/>
      <c r="V614" s="2"/>
      <c r="W614" s="2"/>
      <c r="X614" s="2">
        <v>1340</v>
      </c>
      <c r="Y614" s="2" t="s">
        <v>342</v>
      </c>
      <c r="Z614" s="2" t="s">
        <v>335</v>
      </c>
      <c r="AA614" s="2" t="s">
        <v>41</v>
      </c>
      <c r="AB614" s="2" t="s">
        <v>42</v>
      </c>
      <c r="AC614" s="2" t="s">
        <v>43</v>
      </c>
      <c r="AD614" s="2"/>
      <c r="AE614" s="4"/>
    </row>
    <row r="615" spans="1:31" hidden="1" x14ac:dyDescent="0.25">
      <c r="A615" s="2">
        <v>2013</v>
      </c>
      <c r="B615" s="2">
        <v>152</v>
      </c>
      <c r="C615" s="2" t="s">
        <v>1564</v>
      </c>
      <c r="D615" s="2" t="s">
        <v>1565</v>
      </c>
      <c r="E615" s="2" t="s">
        <v>1566</v>
      </c>
      <c r="F615" s="2" t="s">
        <v>1567</v>
      </c>
      <c r="G615" s="2" t="s">
        <v>1568</v>
      </c>
      <c r="H615" s="2"/>
      <c r="I615" s="2" t="s">
        <v>393</v>
      </c>
      <c r="J615" s="2" t="s">
        <v>346</v>
      </c>
      <c r="K615" s="2" t="s">
        <v>1569</v>
      </c>
      <c r="L615" s="2" t="s">
        <v>4636</v>
      </c>
      <c r="M615" s="3">
        <v>41555</v>
      </c>
      <c r="N615" s="2" t="s">
        <v>1570</v>
      </c>
      <c r="O615" s="2" t="s">
        <v>1231</v>
      </c>
      <c r="P615" s="2" t="s">
        <v>1571</v>
      </c>
      <c r="Q615" s="2" t="s">
        <v>1572</v>
      </c>
      <c r="R615" s="2" t="s">
        <v>1579</v>
      </c>
      <c r="S615" s="2" t="s">
        <v>1582</v>
      </c>
      <c r="T615" s="2"/>
      <c r="U615" s="2" t="s">
        <v>4642</v>
      </c>
      <c r="V615" s="2"/>
      <c r="W615" s="2"/>
      <c r="X615" s="2"/>
      <c r="Y615" s="2" t="s">
        <v>342</v>
      </c>
      <c r="Z615" s="2" t="s">
        <v>335</v>
      </c>
      <c r="AA615" s="2" t="s">
        <v>41</v>
      </c>
      <c r="AB615" s="2" t="s">
        <v>42</v>
      </c>
      <c r="AC615" s="2" t="s">
        <v>43</v>
      </c>
      <c r="AD615" s="2"/>
      <c r="AE615" s="4"/>
    </row>
    <row r="616" spans="1:31" hidden="1" x14ac:dyDescent="0.25">
      <c r="A616" s="2">
        <v>2013</v>
      </c>
      <c r="B616" s="2">
        <v>287</v>
      </c>
      <c r="C616" s="2" t="s">
        <v>1564</v>
      </c>
      <c r="D616" s="2" t="s">
        <v>1565</v>
      </c>
      <c r="E616" s="2" t="s">
        <v>1566</v>
      </c>
      <c r="F616" s="2" t="s">
        <v>1567</v>
      </c>
      <c r="G616" s="2" t="s">
        <v>1568</v>
      </c>
      <c r="H616" s="2"/>
      <c r="I616" s="2" t="s">
        <v>393</v>
      </c>
      <c r="J616" s="2" t="s">
        <v>346</v>
      </c>
      <c r="K616" s="2" t="s">
        <v>1569</v>
      </c>
      <c r="L616" s="2" t="s">
        <v>4636</v>
      </c>
      <c r="M616" s="3">
        <v>41556</v>
      </c>
      <c r="N616" s="2" t="s">
        <v>1570</v>
      </c>
      <c r="O616" s="2" t="s">
        <v>1231</v>
      </c>
      <c r="P616" s="2" t="s">
        <v>1571</v>
      </c>
      <c r="Q616" s="2" t="s">
        <v>1572</v>
      </c>
      <c r="R616" s="2" t="s">
        <v>1579</v>
      </c>
      <c r="S616" s="2" t="s">
        <v>1582</v>
      </c>
      <c r="T616" s="2"/>
      <c r="U616" s="2" t="s">
        <v>4642</v>
      </c>
      <c r="V616" s="2"/>
      <c r="W616" s="2"/>
      <c r="X616" s="2"/>
      <c r="Y616" s="2" t="s">
        <v>342</v>
      </c>
      <c r="Z616" s="2" t="s">
        <v>335</v>
      </c>
      <c r="AA616" s="2" t="s">
        <v>41</v>
      </c>
      <c r="AB616" s="2" t="s">
        <v>42</v>
      </c>
      <c r="AC616" s="2" t="s">
        <v>43</v>
      </c>
      <c r="AD616" s="2"/>
      <c r="AE616" s="4"/>
    </row>
    <row r="617" spans="1:31" hidden="1" x14ac:dyDescent="0.25">
      <c r="A617" s="2">
        <v>2013</v>
      </c>
      <c r="B617" s="2">
        <v>318</v>
      </c>
      <c r="C617" s="2" t="s">
        <v>1564</v>
      </c>
      <c r="D617" s="2" t="s">
        <v>1565</v>
      </c>
      <c r="E617" s="2" t="s">
        <v>1566</v>
      </c>
      <c r="F617" s="2" t="s">
        <v>1567</v>
      </c>
      <c r="G617" s="2" t="s">
        <v>1568</v>
      </c>
      <c r="H617" s="2"/>
      <c r="I617" s="2" t="s">
        <v>393</v>
      </c>
      <c r="J617" s="2" t="s">
        <v>346</v>
      </c>
      <c r="K617" s="2" t="s">
        <v>1569</v>
      </c>
      <c r="L617" s="2" t="s">
        <v>4636</v>
      </c>
      <c r="M617" s="3">
        <v>41557</v>
      </c>
      <c r="N617" s="2" t="s">
        <v>1570</v>
      </c>
      <c r="O617" s="2" t="s">
        <v>1231</v>
      </c>
      <c r="P617" s="2" t="s">
        <v>1571</v>
      </c>
      <c r="Q617" s="2" t="s">
        <v>1572</v>
      </c>
      <c r="R617" s="2" t="s">
        <v>1579</v>
      </c>
      <c r="S617" s="2" t="s">
        <v>1582</v>
      </c>
      <c r="T617" s="2"/>
      <c r="U617" s="2" t="s">
        <v>4642</v>
      </c>
      <c r="V617" s="2"/>
      <c r="W617" s="2"/>
      <c r="X617" s="2"/>
      <c r="Y617" s="2" t="s">
        <v>342</v>
      </c>
      <c r="Z617" s="2" t="s">
        <v>335</v>
      </c>
      <c r="AA617" s="2" t="s">
        <v>41</v>
      </c>
      <c r="AB617" s="2" t="s">
        <v>42</v>
      </c>
      <c r="AC617" s="2" t="s">
        <v>43</v>
      </c>
      <c r="AD617" s="2"/>
      <c r="AE617" s="4"/>
    </row>
    <row r="618" spans="1:31" hidden="1" x14ac:dyDescent="0.25">
      <c r="A618" s="2">
        <v>2015</v>
      </c>
      <c r="B618" s="2">
        <v>309</v>
      </c>
      <c r="C618" s="2" t="s">
        <v>3469</v>
      </c>
      <c r="D618" s="2" t="s">
        <v>3470</v>
      </c>
      <c r="E618" s="2" t="s">
        <v>3471</v>
      </c>
      <c r="F618" s="2" t="s">
        <v>868</v>
      </c>
      <c r="G618" s="2" t="s">
        <v>869</v>
      </c>
      <c r="H618" s="2"/>
      <c r="I618" s="2" t="s">
        <v>393</v>
      </c>
      <c r="J618" s="2" t="s">
        <v>31</v>
      </c>
      <c r="K618" s="2" t="s">
        <v>1748</v>
      </c>
      <c r="L618" s="2"/>
      <c r="M618" s="3">
        <v>42122</v>
      </c>
      <c r="N618" s="2" t="s">
        <v>1355</v>
      </c>
      <c r="O618" s="2" t="s">
        <v>1613</v>
      </c>
      <c r="P618" s="2" t="s">
        <v>1356</v>
      </c>
      <c r="Q618" s="2" t="s">
        <v>3475</v>
      </c>
      <c r="R618" s="2" t="s">
        <v>3476</v>
      </c>
      <c r="S618" s="2" t="s">
        <v>3477</v>
      </c>
      <c r="T618" s="2"/>
      <c r="U618" s="2"/>
      <c r="V618" s="2"/>
      <c r="W618" s="2"/>
      <c r="X618" s="2"/>
      <c r="Y618" s="2" t="s">
        <v>342</v>
      </c>
      <c r="Z618" s="2" t="s">
        <v>335</v>
      </c>
      <c r="AA618" s="2" t="s">
        <v>3332</v>
      </c>
      <c r="AB618" s="2" t="s">
        <v>42</v>
      </c>
      <c r="AC618" s="2" t="s">
        <v>43</v>
      </c>
      <c r="AD618" s="2"/>
      <c r="AE618" s="4"/>
    </row>
    <row r="619" spans="1:31" hidden="1" x14ac:dyDescent="0.25">
      <c r="A619" s="2">
        <v>2015</v>
      </c>
      <c r="B619" s="2">
        <v>338</v>
      </c>
      <c r="C619" s="2" t="s">
        <v>3478</v>
      </c>
      <c r="D619" s="2" t="s">
        <v>3479</v>
      </c>
      <c r="E619" s="2" t="s">
        <v>3480</v>
      </c>
      <c r="F619" s="2" t="s">
        <v>3481</v>
      </c>
      <c r="G619" s="2" t="s">
        <v>1414</v>
      </c>
      <c r="H619" s="2"/>
      <c r="I619" s="2" t="s">
        <v>1381</v>
      </c>
      <c r="J619" s="2" t="s">
        <v>415</v>
      </c>
      <c r="K619" s="2" t="s">
        <v>3482</v>
      </c>
      <c r="L619" s="2" t="s">
        <v>4636</v>
      </c>
      <c r="M619" s="3">
        <v>42110</v>
      </c>
      <c r="N619" s="2" t="s">
        <v>3483</v>
      </c>
      <c r="O619" s="2" t="s">
        <v>585</v>
      </c>
      <c r="P619" s="2" t="s">
        <v>3484</v>
      </c>
      <c r="Q619" s="2" t="s">
        <v>3485</v>
      </c>
      <c r="R619" s="2" t="s">
        <v>3486</v>
      </c>
      <c r="S619" s="2" t="s">
        <v>3487</v>
      </c>
      <c r="T619" s="2"/>
      <c r="U619" s="2"/>
      <c r="V619" s="2"/>
      <c r="W619" s="2"/>
      <c r="X619" s="2"/>
      <c r="Y619" s="2" t="s">
        <v>342</v>
      </c>
      <c r="Z619" s="2" t="s">
        <v>335</v>
      </c>
      <c r="AA619" s="2" t="s">
        <v>3333</v>
      </c>
      <c r="AB619" s="2" t="s">
        <v>42</v>
      </c>
      <c r="AC619" s="2" t="s">
        <v>43</v>
      </c>
      <c r="AD619" s="2" t="s">
        <v>3488</v>
      </c>
      <c r="AE619" s="4" t="s">
        <v>198</v>
      </c>
    </row>
    <row r="620" spans="1:31" hidden="1" x14ac:dyDescent="0.25">
      <c r="A620" s="2">
        <v>2013</v>
      </c>
      <c r="B620" s="2">
        <v>240</v>
      </c>
      <c r="C620" s="2" t="s">
        <v>1564</v>
      </c>
      <c r="D620" s="2" t="s">
        <v>1565</v>
      </c>
      <c r="E620" s="2" t="s">
        <v>1566</v>
      </c>
      <c r="F620" s="2" t="s">
        <v>1567</v>
      </c>
      <c r="G620" s="2" t="s">
        <v>1568</v>
      </c>
      <c r="H620" s="2"/>
      <c r="I620" s="2" t="s">
        <v>393</v>
      </c>
      <c r="J620" s="2" t="s">
        <v>347</v>
      </c>
      <c r="K620" s="2" t="s">
        <v>1569</v>
      </c>
      <c r="L620" s="2" t="s">
        <v>4636</v>
      </c>
      <c r="M620" s="3">
        <v>41555</v>
      </c>
      <c r="N620" s="2" t="s">
        <v>1570</v>
      </c>
      <c r="O620" s="2" t="s">
        <v>1231</v>
      </c>
      <c r="P620" s="2" t="s">
        <v>1571</v>
      </c>
      <c r="Q620" s="2" t="s">
        <v>1572</v>
      </c>
      <c r="R620" s="2" t="s">
        <v>1727</v>
      </c>
      <c r="S620" s="2" t="s">
        <v>1728</v>
      </c>
      <c r="T620" s="2"/>
      <c r="U620" s="2" t="s">
        <v>4642</v>
      </c>
      <c r="V620" s="2"/>
      <c r="W620" s="2"/>
      <c r="X620" s="2"/>
      <c r="Y620" s="2" t="s">
        <v>342</v>
      </c>
      <c r="Z620" s="2" t="s">
        <v>335</v>
      </c>
      <c r="AA620" s="2" t="s">
        <v>41</v>
      </c>
      <c r="AB620" s="2" t="s">
        <v>42</v>
      </c>
      <c r="AC620" s="2" t="s">
        <v>43</v>
      </c>
      <c r="AD620" s="2"/>
      <c r="AE620" s="4"/>
    </row>
    <row r="621" spans="1:31" hidden="1" x14ac:dyDescent="0.25">
      <c r="A621" s="2">
        <v>2013</v>
      </c>
      <c r="B621" s="2">
        <v>280</v>
      </c>
      <c r="C621" s="2" t="s">
        <v>1564</v>
      </c>
      <c r="D621" s="2" t="s">
        <v>1565</v>
      </c>
      <c r="E621" s="2" t="s">
        <v>1566</v>
      </c>
      <c r="F621" s="2" t="s">
        <v>1567</v>
      </c>
      <c r="G621" s="2" t="s">
        <v>1568</v>
      </c>
      <c r="H621" s="2"/>
      <c r="I621" s="2" t="s">
        <v>393</v>
      </c>
      <c r="J621" s="2" t="s">
        <v>347</v>
      </c>
      <c r="K621" s="2" t="s">
        <v>1569</v>
      </c>
      <c r="L621" s="2" t="s">
        <v>4636</v>
      </c>
      <c r="M621" s="3">
        <v>41556</v>
      </c>
      <c r="N621" s="2" t="s">
        <v>1570</v>
      </c>
      <c r="O621" s="2" t="s">
        <v>1231</v>
      </c>
      <c r="P621" s="2" t="s">
        <v>1571</v>
      </c>
      <c r="Q621" s="2" t="s">
        <v>1572</v>
      </c>
      <c r="R621" s="2" t="s">
        <v>1727</v>
      </c>
      <c r="S621" s="2" t="s">
        <v>1728</v>
      </c>
      <c r="T621" s="2"/>
      <c r="U621" s="2" t="s">
        <v>4642</v>
      </c>
      <c r="V621" s="2"/>
      <c r="W621" s="2"/>
      <c r="X621" s="2"/>
      <c r="Y621" s="2" t="s">
        <v>342</v>
      </c>
      <c r="Z621" s="2" t="s">
        <v>335</v>
      </c>
      <c r="AA621" s="2" t="s">
        <v>41</v>
      </c>
      <c r="AB621" s="2" t="s">
        <v>42</v>
      </c>
      <c r="AC621" s="2" t="s">
        <v>43</v>
      </c>
      <c r="AD621" s="2"/>
      <c r="AE621" s="4"/>
    </row>
    <row r="622" spans="1:31" hidden="1" x14ac:dyDescent="0.25">
      <c r="A622" s="2">
        <v>2013</v>
      </c>
      <c r="B622" s="2">
        <v>311</v>
      </c>
      <c r="C622" s="2" t="s">
        <v>1564</v>
      </c>
      <c r="D622" s="2" t="s">
        <v>1565</v>
      </c>
      <c r="E622" s="2" t="s">
        <v>1566</v>
      </c>
      <c r="F622" s="2" t="s">
        <v>1567</v>
      </c>
      <c r="G622" s="2" t="s">
        <v>1568</v>
      </c>
      <c r="H622" s="2"/>
      <c r="I622" s="2" t="s">
        <v>393</v>
      </c>
      <c r="J622" s="2" t="s">
        <v>347</v>
      </c>
      <c r="K622" s="2" t="s">
        <v>1569</v>
      </c>
      <c r="L622" s="2" t="s">
        <v>4636</v>
      </c>
      <c r="M622" s="3">
        <v>41557</v>
      </c>
      <c r="N622" s="2" t="s">
        <v>1570</v>
      </c>
      <c r="O622" s="2" t="s">
        <v>1231</v>
      </c>
      <c r="P622" s="2" t="s">
        <v>1571</v>
      </c>
      <c r="Q622" s="2" t="s">
        <v>1572</v>
      </c>
      <c r="R622" s="2" t="s">
        <v>1727</v>
      </c>
      <c r="S622" s="2" t="s">
        <v>1728</v>
      </c>
      <c r="T622" s="2"/>
      <c r="U622" s="2" t="s">
        <v>4642</v>
      </c>
      <c r="V622" s="2"/>
      <c r="W622" s="2"/>
      <c r="X622" s="2"/>
      <c r="Y622" s="2" t="s">
        <v>342</v>
      </c>
      <c r="Z622" s="2" t="s">
        <v>335</v>
      </c>
      <c r="AA622" s="2" t="s">
        <v>41</v>
      </c>
      <c r="AB622" s="2" t="s">
        <v>42</v>
      </c>
      <c r="AC622" s="2" t="s">
        <v>43</v>
      </c>
      <c r="AD622" s="2"/>
      <c r="AE622" s="4"/>
    </row>
    <row r="623" spans="1:31" hidden="1" x14ac:dyDescent="0.25">
      <c r="A623" s="2">
        <v>2013</v>
      </c>
      <c r="B623" s="2">
        <v>160</v>
      </c>
      <c r="C623" s="2" t="s">
        <v>1564</v>
      </c>
      <c r="D623" s="2" t="s">
        <v>1565</v>
      </c>
      <c r="E623" s="2" t="s">
        <v>1566</v>
      </c>
      <c r="F623" s="2" t="s">
        <v>1567</v>
      </c>
      <c r="G623" s="2" t="s">
        <v>1568</v>
      </c>
      <c r="H623" s="2"/>
      <c r="I623" s="2" t="s">
        <v>393</v>
      </c>
      <c r="J623" s="2" t="s">
        <v>289</v>
      </c>
      <c r="K623" s="2" t="s">
        <v>1569</v>
      </c>
      <c r="L623" s="2" t="s">
        <v>4636</v>
      </c>
      <c r="M623" s="3">
        <v>41556</v>
      </c>
      <c r="N623" s="2" t="s">
        <v>1570</v>
      </c>
      <c r="O623" s="2" t="s">
        <v>1231</v>
      </c>
      <c r="P623" s="2" t="s">
        <v>1571</v>
      </c>
      <c r="Q623" s="2" t="s">
        <v>1572</v>
      </c>
      <c r="R623" s="2" t="s">
        <v>1595</v>
      </c>
      <c r="S623" s="2" t="s">
        <v>1597</v>
      </c>
      <c r="T623" s="2"/>
      <c r="U623" s="2" t="s">
        <v>4642</v>
      </c>
      <c r="V623" s="2"/>
      <c r="W623" s="2"/>
      <c r="X623" s="2"/>
      <c r="Y623" s="2" t="s">
        <v>342</v>
      </c>
      <c r="Z623" s="2" t="s">
        <v>335</v>
      </c>
      <c r="AA623" s="2" t="s">
        <v>41</v>
      </c>
      <c r="AB623" s="2" t="s">
        <v>42</v>
      </c>
      <c r="AC623" s="2" t="s">
        <v>43</v>
      </c>
      <c r="AD623" s="2"/>
      <c r="AE623" s="4"/>
    </row>
    <row r="624" spans="1:31" hidden="1" x14ac:dyDescent="0.25">
      <c r="A624" s="2">
        <v>2013</v>
      </c>
      <c r="B624" s="2">
        <v>225</v>
      </c>
      <c r="C624" s="2" t="s">
        <v>1564</v>
      </c>
      <c r="D624" s="2" t="s">
        <v>1565</v>
      </c>
      <c r="E624" s="2" t="s">
        <v>1566</v>
      </c>
      <c r="F624" s="2" t="s">
        <v>1567</v>
      </c>
      <c r="G624" s="2" t="s">
        <v>1568</v>
      </c>
      <c r="H624" s="2"/>
      <c r="I624" s="2" t="s">
        <v>393</v>
      </c>
      <c r="J624" s="2" t="s">
        <v>289</v>
      </c>
      <c r="K624" s="2" t="s">
        <v>1569</v>
      </c>
      <c r="L624" s="2" t="s">
        <v>4636</v>
      </c>
      <c r="M624" s="3">
        <v>41555</v>
      </c>
      <c r="N624" s="2" t="s">
        <v>1570</v>
      </c>
      <c r="O624" s="2" t="s">
        <v>1231</v>
      </c>
      <c r="P624" s="2" t="s">
        <v>1571</v>
      </c>
      <c r="Q624" s="2" t="s">
        <v>1572</v>
      </c>
      <c r="R624" s="2" t="s">
        <v>1595</v>
      </c>
      <c r="S624" s="2" t="s">
        <v>1597</v>
      </c>
      <c r="T624" s="2"/>
      <c r="U624" s="2" t="s">
        <v>4642</v>
      </c>
      <c r="V624" s="2"/>
      <c r="W624" s="2"/>
      <c r="X624" s="2"/>
      <c r="Y624" s="2" t="s">
        <v>342</v>
      </c>
      <c r="Z624" s="2" t="s">
        <v>335</v>
      </c>
      <c r="AA624" s="2" t="s">
        <v>41</v>
      </c>
      <c r="AB624" s="2" t="s">
        <v>42</v>
      </c>
      <c r="AC624" s="2" t="s">
        <v>43</v>
      </c>
      <c r="AD624" s="2"/>
      <c r="AE624" s="4"/>
    </row>
    <row r="625" spans="1:31" hidden="1" x14ac:dyDescent="0.25">
      <c r="A625" s="2">
        <v>2013</v>
      </c>
      <c r="B625" s="2">
        <v>295</v>
      </c>
      <c r="C625" s="2" t="s">
        <v>1564</v>
      </c>
      <c r="D625" s="2" t="s">
        <v>1565</v>
      </c>
      <c r="E625" s="2" t="s">
        <v>1566</v>
      </c>
      <c r="F625" s="2" t="s">
        <v>1567</v>
      </c>
      <c r="G625" s="2" t="s">
        <v>1568</v>
      </c>
      <c r="H625" s="2"/>
      <c r="I625" s="2" t="s">
        <v>393</v>
      </c>
      <c r="J625" s="2" t="s">
        <v>289</v>
      </c>
      <c r="K625" s="2" t="s">
        <v>1569</v>
      </c>
      <c r="L625" s="2" t="s">
        <v>4636</v>
      </c>
      <c r="M625" s="3">
        <v>41557</v>
      </c>
      <c r="N625" s="2" t="s">
        <v>1570</v>
      </c>
      <c r="O625" s="2" t="s">
        <v>1231</v>
      </c>
      <c r="P625" s="2" t="s">
        <v>1571</v>
      </c>
      <c r="Q625" s="2" t="s">
        <v>1572</v>
      </c>
      <c r="R625" s="2" t="s">
        <v>1595</v>
      </c>
      <c r="S625" s="2" t="s">
        <v>1597</v>
      </c>
      <c r="T625" s="2"/>
      <c r="U625" s="2" t="s">
        <v>4642</v>
      </c>
      <c r="V625" s="2"/>
      <c r="W625" s="2"/>
      <c r="X625" s="2"/>
      <c r="Y625" s="2" t="s">
        <v>342</v>
      </c>
      <c r="Z625" s="2" t="s">
        <v>335</v>
      </c>
      <c r="AA625" s="2" t="s">
        <v>41</v>
      </c>
      <c r="AB625" s="2" t="s">
        <v>42</v>
      </c>
      <c r="AC625" s="2" t="s">
        <v>43</v>
      </c>
      <c r="AD625" s="2"/>
      <c r="AE625" s="4"/>
    </row>
    <row r="626" spans="1:31" hidden="1" x14ac:dyDescent="0.25">
      <c r="A626" s="2">
        <v>2013</v>
      </c>
      <c r="B626" s="2">
        <v>147</v>
      </c>
      <c r="C626" s="2" t="s">
        <v>1564</v>
      </c>
      <c r="D626" s="2" t="s">
        <v>1565</v>
      </c>
      <c r="E626" s="2" t="s">
        <v>1566</v>
      </c>
      <c r="F626" s="2" t="s">
        <v>1567</v>
      </c>
      <c r="G626" s="2" t="s">
        <v>1568</v>
      </c>
      <c r="H626" s="2"/>
      <c r="I626" s="2" t="s">
        <v>393</v>
      </c>
      <c r="J626" s="2" t="s">
        <v>411</v>
      </c>
      <c r="K626" s="2" t="s">
        <v>1569</v>
      </c>
      <c r="L626" s="2" t="s">
        <v>4636</v>
      </c>
      <c r="M626" s="3">
        <v>41555</v>
      </c>
      <c r="N626" s="2" t="s">
        <v>1570</v>
      </c>
      <c r="O626" s="2" t="s">
        <v>1231</v>
      </c>
      <c r="P626" s="2" t="s">
        <v>1571</v>
      </c>
      <c r="Q626" s="2" t="s">
        <v>1572</v>
      </c>
      <c r="R626" s="2" t="s">
        <v>1573</v>
      </c>
      <c r="S626" s="2" t="s">
        <v>1574</v>
      </c>
      <c r="T626" s="2"/>
      <c r="U626" s="2" t="s">
        <v>4642</v>
      </c>
      <c r="V626" s="2"/>
      <c r="W626" s="2"/>
      <c r="X626" s="2"/>
      <c r="Y626" s="2" t="s">
        <v>342</v>
      </c>
      <c r="Z626" s="2" t="s">
        <v>335</v>
      </c>
      <c r="AA626" s="2" t="s">
        <v>41</v>
      </c>
      <c r="AB626" s="2" t="s">
        <v>42</v>
      </c>
      <c r="AC626" s="2" t="s">
        <v>43</v>
      </c>
      <c r="AD626" s="2"/>
      <c r="AE626" s="4"/>
    </row>
    <row r="627" spans="1:31" hidden="1" x14ac:dyDescent="0.25">
      <c r="A627" s="2">
        <v>2013</v>
      </c>
      <c r="B627" s="2">
        <v>285</v>
      </c>
      <c r="C627" s="2" t="s">
        <v>1564</v>
      </c>
      <c r="D627" s="2" t="s">
        <v>1565</v>
      </c>
      <c r="E627" s="2" t="s">
        <v>1566</v>
      </c>
      <c r="F627" s="2" t="s">
        <v>1567</v>
      </c>
      <c r="G627" s="2" t="s">
        <v>1568</v>
      </c>
      <c r="H627" s="2"/>
      <c r="I627" s="2" t="s">
        <v>393</v>
      </c>
      <c r="J627" s="2" t="s">
        <v>411</v>
      </c>
      <c r="K627" s="2" t="s">
        <v>1569</v>
      </c>
      <c r="L627" s="2" t="s">
        <v>4636</v>
      </c>
      <c r="M627" s="3">
        <v>41556</v>
      </c>
      <c r="N627" s="2" t="s">
        <v>1570</v>
      </c>
      <c r="O627" s="2" t="s">
        <v>1231</v>
      </c>
      <c r="P627" s="2" t="s">
        <v>1571</v>
      </c>
      <c r="Q627" s="2" t="s">
        <v>1572</v>
      </c>
      <c r="R627" s="2" t="s">
        <v>1573</v>
      </c>
      <c r="S627" s="2" t="s">
        <v>1574</v>
      </c>
      <c r="T627" s="2"/>
      <c r="U627" s="2" t="s">
        <v>4642</v>
      </c>
      <c r="V627" s="2"/>
      <c r="W627" s="2"/>
      <c r="X627" s="2"/>
      <c r="Y627" s="2" t="s">
        <v>342</v>
      </c>
      <c r="Z627" s="2" t="s">
        <v>335</v>
      </c>
      <c r="AA627" s="2" t="s">
        <v>41</v>
      </c>
      <c r="AB627" s="2" t="s">
        <v>42</v>
      </c>
      <c r="AC627" s="2" t="s">
        <v>43</v>
      </c>
      <c r="AD627" s="2"/>
      <c r="AE627" s="4"/>
    </row>
    <row r="628" spans="1:31" hidden="1" x14ac:dyDescent="0.25">
      <c r="A628" s="2">
        <v>2013</v>
      </c>
      <c r="B628" s="2">
        <v>314</v>
      </c>
      <c r="C628" s="2" t="s">
        <v>1564</v>
      </c>
      <c r="D628" s="2" t="s">
        <v>1565</v>
      </c>
      <c r="E628" s="2" t="s">
        <v>1566</v>
      </c>
      <c r="F628" s="2" t="s">
        <v>1567</v>
      </c>
      <c r="G628" s="2" t="s">
        <v>1568</v>
      </c>
      <c r="H628" s="2"/>
      <c r="I628" s="2" t="s">
        <v>393</v>
      </c>
      <c r="J628" s="2" t="s">
        <v>411</v>
      </c>
      <c r="K628" s="2" t="s">
        <v>1569</v>
      </c>
      <c r="L628" s="2" t="s">
        <v>4636</v>
      </c>
      <c r="M628" s="3">
        <v>41557</v>
      </c>
      <c r="N628" s="2" t="s">
        <v>1570</v>
      </c>
      <c r="O628" s="2" t="s">
        <v>1231</v>
      </c>
      <c r="P628" s="2" t="s">
        <v>1571</v>
      </c>
      <c r="Q628" s="2" t="s">
        <v>1572</v>
      </c>
      <c r="R628" s="2" t="s">
        <v>1573</v>
      </c>
      <c r="S628" s="2" t="s">
        <v>1574</v>
      </c>
      <c r="T628" s="2"/>
      <c r="U628" s="2" t="s">
        <v>4642</v>
      </c>
      <c r="V628" s="2"/>
      <c r="W628" s="2"/>
      <c r="X628" s="2"/>
      <c r="Y628" s="2" t="s">
        <v>342</v>
      </c>
      <c r="Z628" s="2" t="s">
        <v>335</v>
      </c>
      <c r="AA628" s="2" t="s">
        <v>41</v>
      </c>
      <c r="AB628" s="2" t="s">
        <v>42</v>
      </c>
      <c r="AC628" s="2" t="s">
        <v>43</v>
      </c>
      <c r="AD628" s="2"/>
      <c r="AE628" s="4"/>
    </row>
    <row r="629" spans="1:31" hidden="1" x14ac:dyDescent="0.25">
      <c r="A629" s="2">
        <v>2015</v>
      </c>
      <c r="B629" s="2">
        <v>792</v>
      </c>
      <c r="C629" s="2" t="s">
        <v>2507</v>
      </c>
      <c r="D629" s="2" t="s">
        <v>2508</v>
      </c>
      <c r="E629" s="2" t="s">
        <v>2509</v>
      </c>
      <c r="F629" s="2" t="s">
        <v>2347</v>
      </c>
      <c r="G629" s="2" t="s">
        <v>2248</v>
      </c>
      <c r="H629" s="2"/>
      <c r="I629" s="2" t="s">
        <v>488</v>
      </c>
      <c r="J629" s="2" t="s">
        <v>31</v>
      </c>
      <c r="K629" s="2" t="s">
        <v>2510</v>
      </c>
      <c r="L629" s="2"/>
      <c r="M629" s="3">
        <v>42179</v>
      </c>
      <c r="N629" s="2" t="s">
        <v>2689</v>
      </c>
      <c r="O629" s="2" t="s">
        <v>2153</v>
      </c>
      <c r="P629" s="2" t="s">
        <v>3519</v>
      </c>
      <c r="Q629" s="2" t="s">
        <v>1894</v>
      </c>
      <c r="R629" s="2" t="s">
        <v>3520</v>
      </c>
      <c r="S629" s="2" t="s">
        <v>3657</v>
      </c>
      <c r="T629" s="2"/>
      <c r="U629" s="2"/>
      <c r="V629" s="2"/>
      <c r="W629" s="2"/>
      <c r="X629" s="2"/>
      <c r="Y629" s="2" t="s">
        <v>2180</v>
      </c>
      <c r="Z629" s="2" t="s">
        <v>335</v>
      </c>
      <c r="AA629" s="2" t="s">
        <v>3332</v>
      </c>
      <c r="AB629" s="2" t="s">
        <v>42</v>
      </c>
      <c r="AC629" s="2" t="s">
        <v>43</v>
      </c>
      <c r="AD629" s="2"/>
      <c r="AE629" s="4"/>
    </row>
    <row r="630" spans="1:31" hidden="1" x14ac:dyDescent="0.25">
      <c r="A630" s="2">
        <v>2016</v>
      </c>
      <c r="B630" s="2">
        <v>726</v>
      </c>
      <c r="C630" s="2" t="s">
        <v>1411</v>
      </c>
      <c r="D630" s="2" t="s">
        <v>1412</v>
      </c>
      <c r="E630" s="2" t="s">
        <v>1413</v>
      </c>
      <c r="F630" s="2" t="s">
        <v>625</v>
      </c>
      <c r="G630" s="2" t="s">
        <v>1414</v>
      </c>
      <c r="H630" s="2"/>
      <c r="I630" s="2" t="s">
        <v>409</v>
      </c>
      <c r="J630" s="2" t="s">
        <v>69</v>
      </c>
      <c r="K630" s="2" t="s">
        <v>1415</v>
      </c>
      <c r="L630" s="2" t="s">
        <v>4636</v>
      </c>
      <c r="M630" s="3">
        <v>42558</v>
      </c>
      <c r="N630" s="2" t="s">
        <v>2818</v>
      </c>
      <c r="O630" s="2" t="s">
        <v>753</v>
      </c>
      <c r="P630" s="2" t="s">
        <v>1127</v>
      </c>
      <c r="Q630" s="2" t="s">
        <v>2822</v>
      </c>
      <c r="R630" s="2" t="s">
        <v>4039</v>
      </c>
      <c r="S630" s="2" t="s">
        <v>4041</v>
      </c>
      <c r="T630" s="2"/>
      <c r="U630" s="2"/>
      <c r="V630" s="2"/>
      <c r="W630" s="2"/>
      <c r="X630" s="2">
        <v>1340</v>
      </c>
      <c r="Y630" s="2" t="s">
        <v>342</v>
      </c>
      <c r="Z630" s="2" t="s">
        <v>335</v>
      </c>
      <c r="AA630" s="2" t="s">
        <v>3332</v>
      </c>
      <c r="AB630" s="2" t="s">
        <v>43</v>
      </c>
      <c r="AC630" s="2" t="s">
        <v>42</v>
      </c>
      <c r="AD630" s="2"/>
      <c r="AE630" s="4"/>
    </row>
    <row r="631" spans="1:31" hidden="1" x14ac:dyDescent="0.25">
      <c r="A631" s="2">
        <v>2013</v>
      </c>
      <c r="B631" s="2">
        <v>166</v>
      </c>
      <c r="C631" s="2" t="s">
        <v>1564</v>
      </c>
      <c r="D631" s="2" t="s">
        <v>1565</v>
      </c>
      <c r="E631" s="2" t="s">
        <v>1566</v>
      </c>
      <c r="F631" s="2" t="s">
        <v>1567</v>
      </c>
      <c r="G631" s="2" t="s">
        <v>1568</v>
      </c>
      <c r="H631" s="2"/>
      <c r="I631" s="2" t="s">
        <v>393</v>
      </c>
      <c r="J631" s="2" t="s">
        <v>293</v>
      </c>
      <c r="K631" s="2" t="s">
        <v>1569</v>
      </c>
      <c r="L631" s="2" t="s">
        <v>4636</v>
      </c>
      <c r="M631" s="3">
        <v>41556</v>
      </c>
      <c r="N631" s="2" t="s">
        <v>1570</v>
      </c>
      <c r="O631" s="2" t="s">
        <v>1231</v>
      </c>
      <c r="P631" s="2" t="s">
        <v>1571</v>
      </c>
      <c r="Q631" s="2" t="s">
        <v>1572</v>
      </c>
      <c r="R631" s="2" t="s">
        <v>1603</v>
      </c>
      <c r="S631" s="2" t="s">
        <v>1605</v>
      </c>
      <c r="T631" s="2"/>
      <c r="U631" s="2" t="s">
        <v>4642</v>
      </c>
      <c r="V631" s="2"/>
      <c r="W631" s="2"/>
      <c r="X631" s="2"/>
      <c r="Y631" s="2" t="s">
        <v>342</v>
      </c>
      <c r="Z631" s="2" t="s">
        <v>335</v>
      </c>
      <c r="AA631" s="2" t="s">
        <v>41</v>
      </c>
      <c r="AB631" s="2" t="s">
        <v>42</v>
      </c>
      <c r="AC631" s="2" t="s">
        <v>43</v>
      </c>
      <c r="AD631" s="2"/>
      <c r="AE631" s="4"/>
    </row>
    <row r="632" spans="1:31" hidden="1" x14ac:dyDescent="0.25">
      <c r="A632" s="2">
        <v>2013</v>
      </c>
      <c r="B632" s="2">
        <v>233</v>
      </c>
      <c r="C632" s="2" t="s">
        <v>1564</v>
      </c>
      <c r="D632" s="2" t="s">
        <v>1565</v>
      </c>
      <c r="E632" s="2" t="s">
        <v>1566</v>
      </c>
      <c r="F632" s="2" t="s">
        <v>1567</v>
      </c>
      <c r="G632" s="2" t="s">
        <v>1568</v>
      </c>
      <c r="H632" s="2"/>
      <c r="I632" s="2" t="s">
        <v>393</v>
      </c>
      <c r="J632" s="2" t="s">
        <v>293</v>
      </c>
      <c r="K632" s="2" t="s">
        <v>1569</v>
      </c>
      <c r="L632" s="2" t="s">
        <v>4636</v>
      </c>
      <c r="M632" s="3">
        <v>41555</v>
      </c>
      <c r="N632" s="2" t="s">
        <v>1570</v>
      </c>
      <c r="O632" s="2" t="s">
        <v>1231</v>
      </c>
      <c r="P632" s="2" t="s">
        <v>1571</v>
      </c>
      <c r="Q632" s="2" t="s">
        <v>1572</v>
      </c>
      <c r="R632" s="2" t="s">
        <v>1603</v>
      </c>
      <c r="S632" s="2" t="s">
        <v>1605</v>
      </c>
      <c r="T632" s="2"/>
      <c r="U632" s="2" t="s">
        <v>4642</v>
      </c>
      <c r="V632" s="2"/>
      <c r="W632" s="2"/>
      <c r="X632" s="2"/>
      <c r="Y632" s="2" t="s">
        <v>342</v>
      </c>
      <c r="Z632" s="2" t="s">
        <v>335</v>
      </c>
      <c r="AA632" s="2" t="s">
        <v>41</v>
      </c>
      <c r="AB632" s="2" t="s">
        <v>42</v>
      </c>
      <c r="AC632" s="2" t="s">
        <v>43</v>
      </c>
      <c r="AD632" s="2"/>
      <c r="AE632" s="4"/>
    </row>
    <row r="633" spans="1:31" hidden="1" x14ac:dyDescent="0.25">
      <c r="A633" s="2">
        <v>2013</v>
      </c>
      <c r="B633" s="2">
        <v>303</v>
      </c>
      <c r="C633" s="2" t="s">
        <v>1564</v>
      </c>
      <c r="D633" s="2" t="s">
        <v>1565</v>
      </c>
      <c r="E633" s="2" t="s">
        <v>1566</v>
      </c>
      <c r="F633" s="2" t="s">
        <v>1567</v>
      </c>
      <c r="G633" s="2" t="s">
        <v>1568</v>
      </c>
      <c r="H633" s="2"/>
      <c r="I633" s="2" t="s">
        <v>393</v>
      </c>
      <c r="J633" s="2" t="s">
        <v>293</v>
      </c>
      <c r="K633" s="2" t="s">
        <v>1569</v>
      </c>
      <c r="L633" s="2" t="s">
        <v>4636</v>
      </c>
      <c r="M633" s="3">
        <v>41557</v>
      </c>
      <c r="N633" s="2" t="s">
        <v>1570</v>
      </c>
      <c r="O633" s="2" t="s">
        <v>1231</v>
      </c>
      <c r="P633" s="2" t="s">
        <v>1571</v>
      </c>
      <c r="Q633" s="2" t="s">
        <v>1572</v>
      </c>
      <c r="R633" s="2" t="s">
        <v>1603</v>
      </c>
      <c r="S633" s="2" t="s">
        <v>1605</v>
      </c>
      <c r="T633" s="2"/>
      <c r="U633" s="2" t="s">
        <v>4642</v>
      </c>
      <c r="V633" s="2"/>
      <c r="W633" s="2"/>
      <c r="X633" s="2"/>
      <c r="Y633" s="2" t="s">
        <v>342</v>
      </c>
      <c r="Z633" s="2" t="s">
        <v>335</v>
      </c>
      <c r="AA633" s="2" t="s">
        <v>41</v>
      </c>
      <c r="AB633" s="2" t="s">
        <v>42</v>
      </c>
      <c r="AC633" s="2" t="s">
        <v>43</v>
      </c>
      <c r="AD633" s="2"/>
      <c r="AE633" s="4"/>
    </row>
    <row r="634" spans="1:31" hidden="1" x14ac:dyDescent="0.25">
      <c r="A634" s="2">
        <v>2016</v>
      </c>
      <c r="B634" s="2">
        <v>291</v>
      </c>
      <c r="C634" s="2" t="s">
        <v>3728</v>
      </c>
      <c r="D634" s="2" t="s">
        <v>3729</v>
      </c>
      <c r="E634" s="2" t="s">
        <v>3730</v>
      </c>
      <c r="F634" s="2" t="s">
        <v>3334</v>
      </c>
      <c r="G634" s="2" t="s">
        <v>3335</v>
      </c>
      <c r="H634" s="2"/>
      <c r="I634" s="2" t="s">
        <v>141</v>
      </c>
      <c r="J634" s="2" t="s">
        <v>59</v>
      </c>
      <c r="K634" s="2" t="s">
        <v>3731</v>
      </c>
      <c r="L634" s="2"/>
      <c r="M634" s="3">
        <v>42451</v>
      </c>
      <c r="N634" s="2" t="s">
        <v>303</v>
      </c>
      <c r="O634" s="2" t="s">
        <v>442</v>
      </c>
      <c r="P634" s="2" t="s">
        <v>3732</v>
      </c>
      <c r="Q634" s="2" t="s">
        <v>3739</v>
      </c>
      <c r="R634" s="2" t="s">
        <v>3734</v>
      </c>
      <c r="S634" s="2" t="s">
        <v>3740</v>
      </c>
      <c r="T634" s="2"/>
      <c r="U634" s="2"/>
      <c r="V634" s="2"/>
      <c r="W634" s="2"/>
      <c r="X634" s="2"/>
      <c r="Y634" s="2" t="s">
        <v>342</v>
      </c>
      <c r="Z634" s="2" t="s">
        <v>343</v>
      </c>
      <c r="AA634" s="2" t="s">
        <v>3332</v>
      </c>
      <c r="AB634" s="2" t="s">
        <v>43</v>
      </c>
      <c r="AC634" s="2" t="s">
        <v>42</v>
      </c>
      <c r="AD634" s="2" t="s">
        <v>3736</v>
      </c>
      <c r="AE634" s="4"/>
    </row>
    <row r="635" spans="1:31" hidden="1" x14ac:dyDescent="0.25">
      <c r="A635" s="2">
        <v>2013</v>
      </c>
      <c r="B635" s="2">
        <v>162</v>
      </c>
      <c r="C635" s="2" t="s">
        <v>1564</v>
      </c>
      <c r="D635" s="2" t="s">
        <v>1565</v>
      </c>
      <c r="E635" s="2" t="s">
        <v>1566</v>
      </c>
      <c r="F635" s="2" t="s">
        <v>1567</v>
      </c>
      <c r="G635" s="2" t="s">
        <v>1568</v>
      </c>
      <c r="H635" s="2"/>
      <c r="I635" s="2" t="s">
        <v>393</v>
      </c>
      <c r="J635" s="2" t="s">
        <v>291</v>
      </c>
      <c r="K635" s="2" t="s">
        <v>1569</v>
      </c>
      <c r="L635" s="2" t="s">
        <v>4636</v>
      </c>
      <c r="M635" s="3">
        <v>41556</v>
      </c>
      <c r="N635" s="2" t="s">
        <v>1570</v>
      </c>
      <c r="O635" s="2" t="s">
        <v>1231</v>
      </c>
      <c r="P635" s="2" t="s">
        <v>1571</v>
      </c>
      <c r="Q635" s="2" t="s">
        <v>1572</v>
      </c>
      <c r="R635" s="2" t="s">
        <v>1599</v>
      </c>
      <c r="S635" s="2" t="s">
        <v>1600</v>
      </c>
      <c r="T635" s="2"/>
      <c r="U635" s="2" t="s">
        <v>4642</v>
      </c>
      <c r="V635" s="2"/>
      <c r="W635" s="2"/>
      <c r="X635" s="2"/>
      <c r="Y635" s="2" t="s">
        <v>342</v>
      </c>
      <c r="Z635" s="2" t="s">
        <v>335</v>
      </c>
      <c r="AA635" s="2" t="s">
        <v>41</v>
      </c>
      <c r="AB635" s="2" t="s">
        <v>42</v>
      </c>
      <c r="AC635" s="2" t="s">
        <v>43</v>
      </c>
      <c r="AD635" s="2"/>
      <c r="AE635" s="4"/>
    </row>
    <row r="636" spans="1:31" hidden="1" x14ac:dyDescent="0.25">
      <c r="A636" s="2">
        <v>2013</v>
      </c>
      <c r="B636" s="2">
        <v>230</v>
      </c>
      <c r="C636" s="2" t="s">
        <v>1564</v>
      </c>
      <c r="D636" s="2" t="s">
        <v>1565</v>
      </c>
      <c r="E636" s="2" t="s">
        <v>1566</v>
      </c>
      <c r="F636" s="2" t="s">
        <v>1567</v>
      </c>
      <c r="G636" s="2" t="s">
        <v>1568</v>
      </c>
      <c r="H636" s="2"/>
      <c r="I636" s="2" t="s">
        <v>393</v>
      </c>
      <c r="J636" s="2" t="s">
        <v>291</v>
      </c>
      <c r="K636" s="2" t="s">
        <v>1569</v>
      </c>
      <c r="L636" s="2" t="s">
        <v>4636</v>
      </c>
      <c r="M636" s="3">
        <v>41555</v>
      </c>
      <c r="N636" s="2" t="s">
        <v>1570</v>
      </c>
      <c r="O636" s="2" t="s">
        <v>1231</v>
      </c>
      <c r="P636" s="2" t="s">
        <v>1571</v>
      </c>
      <c r="Q636" s="2" t="s">
        <v>1572</v>
      </c>
      <c r="R636" s="2" t="s">
        <v>1599</v>
      </c>
      <c r="S636" s="2" t="s">
        <v>1600</v>
      </c>
      <c r="T636" s="2"/>
      <c r="U636" s="2" t="s">
        <v>4642</v>
      </c>
      <c r="V636" s="2"/>
      <c r="W636" s="2"/>
      <c r="X636" s="2"/>
      <c r="Y636" s="2" t="s">
        <v>342</v>
      </c>
      <c r="Z636" s="2" t="s">
        <v>335</v>
      </c>
      <c r="AA636" s="2" t="s">
        <v>41</v>
      </c>
      <c r="AB636" s="2" t="s">
        <v>42</v>
      </c>
      <c r="AC636" s="2" t="s">
        <v>43</v>
      </c>
      <c r="AD636" s="2"/>
      <c r="AE636" s="4"/>
    </row>
    <row r="637" spans="1:31" hidden="1" x14ac:dyDescent="0.25">
      <c r="A637" s="2">
        <v>2013</v>
      </c>
      <c r="B637" s="2">
        <v>299</v>
      </c>
      <c r="C637" s="2" t="s">
        <v>1564</v>
      </c>
      <c r="D637" s="2" t="s">
        <v>1565</v>
      </c>
      <c r="E637" s="2" t="s">
        <v>1566</v>
      </c>
      <c r="F637" s="2" t="s">
        <v>1567</v>
      </c>
      <c r="G637" s="2" t="s">
        <v>1568</v>
      </c>
      <c r="H637" s="2"/>
      <c r="I637" s="2" t="s">
        <v>393</v>
      </c>
      <c r="J637" s="2" t="s">
        <v>291</v>
      </c>
      <c r="K637" s="2" t="s">
        <v>1569</v>
      </c>
      <c r="L637" s="2" t="s">
        <v>4636</v>
      </c>
      <c r="M637" s="3">
        <v>41557</v>
      </c>
      <c r="N637" s="2" t="s">
        <v>1570</v>
      </c>
      <c r="O637" s="2" t="s">
        <v>1231</v>
      </c>
      <c r="P637" s="2" t="s">
        <v>1571</v>
      </c>
      <c r="Q637" s="2" t="s">
        <v>1572</v>
      </c>
      <c r="R637" s="2" t="s">
        <v>1599</v>
      </c>
      <c r="S637" s="2" t="s">
        <v>1600</v>
      </c>
      <c r="T637" s="2"/>
      <c r="U637" s="2" t="s">
        <v>4642</v>
      </c>
      <c r="V637" s="2"/>
      <c r="W637" s="2"/>
      <c r="X637" s="2"/>
      <c r="Y637" s="2" t="s">
        <v>342</v>
      </c>
      <c r="Z637" s="2" t="s">
        <v>335</v>
      </c>
      <c r="AA637" s="2" t="s">
        <v>41</v>
      </c>
      <c r="AB637" s="2" t="s">
        <v>42</v>
      </c>
      <c r="AC637" s="2" t="s">
        <v>43</v>
      </c>
      <c r="AD637" s="2"/>
      <c r="AE637" s="4"/>
    </row>
    <row r="638" spans="1:31" hidden="1" x14ac:dyDescent="0.25">
      <c r="A638" s="2">
        <v>2013</v>
      </c>
      <c r="B638" s="2">
        <v>235</v>
      </c>
      <c r="C638" s="2" t="s">
        <v>1564</v>
      </c>
      <c r="D638" s="2" t="s">
        <v>1565</v>
      </c>
      <c r="E638" s="2" t="s">
        <v>1566</v>
      </c>
      <c r="F638" s="2" t="s">
        <v>1567</v>
      </c>
      <c r="G638" s="2" t="s">
        <v>1568</v>
      </c>
      <c r="H638" s="2"/>
      <c r="I638" s="2" t="s">
        <v>393</v>
      </c>
      <c r="J638" s="2" t="s">
        <v>340</v>
      </c>
      <c r="K638" s="2" t="s">
        <v>1569</v>
      </c>
      <c r="L638" s="2" t="s">
        <v>4636</v>
      </c>
      <c r="M638" s="3">
        <v>41555</v>
      </c>
      <c r="N638" s="2" t="s">
        <v>1570</v>
      </c>
      <c r="O638" s="2" t="s">
        <v>1231</v>
      </c>
      <c r="P638" s="2" t="s">
        <v>1571</v>
      </c>
      <c r="Q638" s="2" t="s">
        <v>1572</v>
      </c>
      <c r="R638" s="2" t="s">
        <v>1719</v>
      </c>
      <c r="S638" s="2" t="s">
        <v>1721</v>
      </c>
      <c r="T638" s="2"/>
      <c r="U638" s="2" t="s">
        <v>4642</v>
      </c>
      <c r="V638" s="2"/>
      <c r="W638" s="2"/>
      <c r="X638" s="2"/>
      <c r="Y638" s="2" t="s">
        <v>342</v>
      </c>
      <c r="Z638" s="2" t="s">
        <v>335</v>
      </c>
      <c r="AA638" s="2" t="s">
        <v>41</v>
      </c>
      <c r="AB638" s="2" t="s">
        <v>42</v>
      </c>
      <c r="AC638" s="2" t="s">
        <v>43</v>
      </c>
      <c r="AD638" s="2"/>
      <c r="AE638" s="4"/>
    </row>
    <row r="639" spans="1:31" hidden="1" x14ac:dyDescent="0.25">
      <c r="A639" s="2">
        <v>2013</v>
      </c>
      <c r="B639" s="2">
        <v>243</v>
      </c>
      <c r="C639" s="2" t="s">
        <v>1564</v>
      </c>
      <c r="D639" s="2" t="s">
        <v>1565</v>
      </c>
      <c r="E639" s="2" t="s">
        <v>1566</v>
      </c>
      <c r="F639" s="2" t="s">
        <v>1567</v>
      </c>
      <c r="G639" s="2" t="s">
        <v>1568</v>
      </c>
      <c r="H639" s="2"/>
      <c r="I639" s="2" t="s">
        <v>393</v>
      </c>
      <c r="J639" s="2" t="s">
        <v>340</v>
      </c>
      <c r="K639" s="2" t="s">
        <v>1569</v>
      </c>
      <c r="L639" s="2" t="s">
        <v>4636</v>
      </c>
      <c r="M639" s="3">
        <v>41556</v>
      </c>
      <c r="N639" s="2" t="s">
        <v>1570</v>
      </c>
      <c r="O639" s="2" t="s">
        <v>1231</v>
      </c>
      <c r="P639" s="2" t="s">
        <v>1571</v>
      </c>
      <c r="Q639" s="2" t="s">
        <v>1572</v>
      </c>
      <c r="R639" s="2" t="s">
        <v>1719</v>
      </c>
      <c r="S639" s="2" t="s">
        <v>1721</v>
      </c>
      <c r="T639" s="2"/>
      <c r="U639" s="2" t="s">
        <v>4642</v>
      </c>
      <c r="V639" s="2"/>
      <c r="W639" s="2"/>
      <c r="X639" s="2"/>
      <c r="Y639" s="2" t="s">
        <v>342</v>
      </c>
      <c r="Z639" s="2" t="s">
        <v>335</v>
      </c>
      <c r="AA639" s="2" t="s">
        <v>41</v>
      </c>
      <c r="AB639" s="2" t="s">
        <v>42</v>
      </c>
      <c r="AC639" s="2" t="s">
        <v>43</v>
      </c>
      <c r="AD639" s="2"/>
      <c r="AE639" s="4"/>
    </row>
    <row r="640" spans="1:31" hidden="1" x14ac:dyDescent="0.25">
      <c r="A640" s="2">
        <v>2013</v>
      </c>
      <c r="B640" s="2">
        <v>306</v>
      </c>
      <c r="C640" s="2" t="s">
        <v>1564</v>
      </c>
      <c r="D640" s="2" t="s">
        <v>1565</v>
      </c>
      <c r="E640" s="2" t="s">
        <v>1566</v>
      </c>
      <c r="F640" s="2" t="s">
        <v>1567</v>
      </c>
      <c r="G640" s="2" t="s">
        <v>1568</v>
      </c>
      <c r="H640" s="2"/>
      <c r="I640" s="2" t="s">
        <v>393</v>
      </c>
      <c r="J640" s="2" t="s">
        <v>340</v>
      </c>
      <c r="K640" s="2" t="s">
        <v>1569</v>
      </c>
      <c r="L640" s="2" t="s">
        <v>4636</v>
      </c>
      <c r="M640" s="3">
        <v>41557</v>
      </c>
      <c r="N640" s="2" t="s">
        <v>1570</v>
      </c>
      <c r="O640" s="2" t="s">
        <v>1231</v>
      </c>
      <c r="P640" s="2" t="s">
        <v>1571</v>
      </c>
      <c r="Q640" s="2" t="s">
        <v>1572</v>
      </c>
      <c r="R640" s="2" t="s">
        <v>1719</v>
      </c>
      <c r="S640" s="2" t="s">
        <v>1721</v>
      </c>
      <c r="T640" s="2"/>
      <c r="U640" s="2" t="s">
        <v>4642</v>
      </c>
      <c r="V640" s="2"/>
      <c r="W640" s="2"/>
      <c r="X640" s="2"/>
      <c r="Y640" s="2" t="s">
        <v>342</v>
      </c>
      <c r="Z640" s="2" t="s">
        <v>335</v>
      </c>
      <c r="AA640" s="2" t="s">
        <v>41</v>
      </c>
      <c r="AB640" s="2" t="s">
        <v>42</v>
      </c>
      <c r="AC640" s="2" t="s">
        <v>43</v>
      </c>
      <c r="AD640" s="2"/>
      <c r="AE640" s="4"/>
    </row>
    <row r="641" spans="1:31" hidden="1" x14ac:dyDescent="0.25">
      <c r="A641" s="2">
        <v>2013</v>
      </c>
      <c r="B641" s="2">
        <v>238</v>
      </c>
      <c r="C641" s="2" t="s">
        <v>1564</v>
      </c>
      <c r="D641" s="2" t="s">
        <v>1565</v>
      </c>
      <c r="E641" s="2" t="s">
        <v>1566</v>
      </c>
      <c r="F641" s="2" t="s">
        <v>1567</v>
      </c>
      <c r="G641" s="2" t="s">
        <v>1568</v>
      </c>
      <c r="H641" s="2"/>
      <c r="I641" s="2" t="s">
        <v>393</v>
      </c>
      <c r="J641" s="2" t="s">
        <v>394</v>
      </c>
      <c r="K641" s="2" t="s">
        <v>1569</v>
      </c>
      <c r="L641" s="2" t="s">
        <v>4636</v>
      </c>
      <c r="M641" s="3">
        <v>41555</v>
      </c>
      <c r="N641" s="2" t="s">
        <v>1570</v>
      </c>
      <c r="O641" s="2" t="s">
        <v>1231</v>
      </c>
      <c r="P641" s="2" t="s">
        <v>1571</v>
      </c>
      <c r="Q641" s="2" t="s">
        <v>1572</v>
      </c>
      <c r="R641" s="2" t="s">
        <v>1723</v>
      </c>
      <c r="S641" s="2" t="s">
        <v>1725</v>
      </c>
      <c r="T641" s="2"/>
      <c r="U641" s="2" t="s">
        <v>4642</v>
      </c>
      <c r="V641" s="2"/>
      <c r="W641" s="2"/>
      <c r="X641" s="2"/>
      <c r="Y641" s="2" t="s">
        <v>342</v>
      </c>
      <c r="Z641" s="2" t="s">
        <v>335</v>
      </c>
      <c r="AA641" s="2" t="s">
        <v>41</v>
      </c>
      <c r="AB641" s="2" t="s">
        <v>42</v>
      </c>
      <c r="AC641" s="2" t="s">
        <v>43</v>
      </c>
      <c r="AD641" s="2"/>
      <c r="AE641" s="4"/>
    </row>
    <row r="642" spans="1:31" hidden="1" x14ac:dyDescent="0.25">
      <c r="A642" s="2">
        <v>2013</v>
      </c>
      <c r="B642" s="2">
        <v>277</v>
      </c>
      <c r="C642" s="2" t="s">
        <v>1564</v>
      </c>
      <c r="D642" s="2" t="s">
        <v>1565</v>
      </c>
      <c r="E642" s="2" t="s">
        <v>1566</v>
      </c>
      <c r="F642" s="2" t="s">
        <v>1567</v>
      </c>
      <c r="G642" s="2" t="s">
        <v>1568</v>
      </c>
      <c r="H642" s="2"/>
      <c r="I642" s="2" t="s">
        <v>393</v>
      </c>
      <c r="J642" s="2" t="s">
        <v>394</v>
      </c>
      <c r="K642" s="2" t="s">
        <v>1569</v>
      </c>
      <c r="L642" s="2" t="s">
        <v>4636</v>
      </c>
      <c r="M642" s="3">
        <v>41556</v>
      </c>
      <c r="N642" s="2" t="s">
        <v>1570</v>
      </c>
      <c r="O642" s="2" t="s">
        <v>1231</v>
      </c>
      <c r="P642" s="2" t="s">
        <v>1571</v>
      </c>
      <c r="Q642" s="2" t="s">
        <v>1572</v>
      </c>
      <c r="R642" s="2" t="s">
        <v>1723</v>
      </c>
      <c r="S642" s="2" t="s">
        <v>1725</v>
      </c>
      <c r="T642" s="2"/>
      <c r="U642" s="2" t="s">
        <v>4642</v>
      </c>
      <c r="V642" s="2"/>
      <c r="W642" s="2"/>
      <c r="X642" s="2"/>
      <c r="Y642" s="2" t="s">
        <v>342</v>
      </c>
      <c r="Z642" s="2" t="s">
        <v>335</v>
      </c>
      <c r="AA642" s="2" t="s">
        <v>41</v>
      </c>
      <c r="AB642" s="2" t="s">
        <v>42</v>
      </c>
      <c r="AC642" s="2" t="s">
        <v>43</v>
      </c>
      <c r="AD642" s="2"/>
      <c r="AE642" s="4"/>
    </row>
    <row r="643" spans="1:31" hidden="1" x14ac:dyDescent="0.25">
      <c r="A643" s="2">
        <v>2013</v>
      </c>
      <c r="B643" s="2">
        <v>308</v>
      </c>
      <c r="C643" s="2" t="s">
        <v>1564</v>
      </c>
      <c r="D643" s="2" t="s">
        <v>1565</v>
      </c>
      <c r="E643" s="2" t="s">
        <v>1566</v>
      </c>
      <c r="F643" s="2" t="s">
        <v>1567</v>
      </c>
      <c r="G643" s="2" t="s">
        <v>1568</v>
      </c>
      <c r="H643" s="2"/>
      <c r="I643" s="2" t="s">
        <v>393</v>
      </c>
      <c r="J643" s="2" t="s">
        <v>394</v>
      </c>
      <c r="K643" s="2" t="s">
        <v>1569</v>
      </c>
      <c r="L643" s="2" t="s">
        <v>4636</v>
      </c>
      <c r="M643" s="3">
        <v>41557</v>
      </c>
      <c r="N643" s="2" t="s">
        <v>1570</v>
      </c>
      <c r="O643" s="2" t="s">
        <v>1231</v>
      </c>
      <c r="P643" s="2" t="s">
        <v>1571</v>
      </c>
      <c r="Q643" s="2" t="s">
        <v>1572</v>
      </c>
      <c r="R643" s="2" t="s">
        <v>1723</v>
      </c>
      <c r="S643" s="2" t="s">
        <v>1725</v>
      </c>
      <c r="T643" s="2"/>
      <c r="U643" s="2" t="s">
        <v>4642</v>
      </c>
      <c r="V643" s="2"/>
      <c r="W643" s="2"/>
      <c r="X643" s="2"/>
      <c r="Y643" s="2" t="s">
        <v>342</v>
      </c>
      <c r="Z643" s="2" t="s">
        <v>335</v>
      </c>
      <c r="AA643" s="2" t="s">
        <v>41</v>
      </c>
      <c r="AB643" s="2" t="s">
        <v>42</v>
      </c>
      <c r="AC643" s="2" t="s">
        <v>43</v>
      </c>
      <c r="AD643" s="2"/>
      <c r="AE643" s="4"/>
    </row>
    <row r="644" spans="1:31" hidden="1" x14ac:dyDescent="0.25">
      <c r="A644" s="2">
        <v>2014</v>
      </c>
      <c r="B644" s="2">
        <v>197</v>
      </c>
      <c r="C644" s="2" t="s">
        <v>1564</v>
      </c>
      <c r="D644" s="2" t="s">
        <v>1565</v>
      </c>
      <c r="E644" s="2" t="s">
        <v>1566</v>
      </c>
      <c r="F644" s="2" t="s">
        <v>1567</v>
      </c>
      <c r="G644" s="2" t="s">
        <v>1568</v>
      </c>
      <c r="H644" s="2"/>
      <c r="I644" s="2" t="s">
        <v>393</v>
      </c>
      <c r="J644" s="2" t="s">
        <v>293</v>
      </c>
      <c r="K644" s="2" t="s">
        <v>1569</v>
      </c>
      <c r="L644" s="2" t="s">
        <v>4636</v>
      </c>
      <c r="M644" s="3">
        <v>41900</v>
      </c>
      <c r="N644" s="2" t="s">
        <v>1570</v>
      </c>
      <c r="O644" s="2" t="s">
        <v>2153</v>
      </c>
      <c r="P644" s="2" t="s">
        <v>1571</v>
      </c>
      <c r="Q644" s="2" t="s">
        <v>1572</v>
      </c>
      <c r="R644" s="2" t="s">
        <v>2168</v>
      </c>
      <c r="S644" s="2" t="s">
        <v>2169</v>
      </c>
      <c r="T644" s="2"/>
      <c r="U644" s="2" t="s">
        <v>4642</v>
      </c>
      <c r="V644" s="2"/>
      <c r="W644" s="2"/>
      <c r="X644" s="2"/>
      <c r="Y644" s="2" t="s">
        <v>342</v>
      </c>
      <c r="Z644" s="2" t="s">
        <v>335</v>
      </c>
      <c r="AA644" s="2" t="s">
        <v>41</v>
      </c>
      <c r="AB644" s="2" t="s">
        <v>42</v>
      </c>
      <c r="AC644" s="2" t="s">
        <v>43</v>
      </c>
      <c r="AD644" s="2"/>
      <c r="AE644" s="4"/>
    </row>
    <row r="645" spans="1:31" hidden="1" x14ac:dyDescent="0.25">
      <c r="A645" s="2">
        <v>2014</v>
      </c>
      <c r="B645" s="2">
        <v>195</v>
      </c>
      <c r="C645" s="2" t="s">
        <v>1564</v>
      </c>
      <c r="D645" s="2" t="s">
        <v>1565</v>
      </c>
      <c r="E645" s="2" t="s">
        <v>1566</v>
      </c>
      <c r="F645" s="2" t="s">
        <v>1567</v>
      </c>
      <c r="G645" s="2" t="s">
        <v>1568</v>
      </c>
      <c r="H645" s="2"/>
      <c r="I645" s="2" t="s">
        <v>393</v>
      </c>
      <c r="J645" s="2" t="s">
        <v>291</v>
      </c>
      <c r="K645" s="2" t="s">
        <v>1569</v>
      </c>
      <c r="L645" s="2" t="s">
        <v>4636</v>
      </c>
      <c r="M645" s="3">
        <v>41900</v>
      </c>
      <c r="N645" s="2" t="s">
        <v>1570</v>
      </c>
      <c r="O645" s="2" t="s">
        <v>2153</v>
      </c>
      <c r="P645" s="2" t="s">
        <v>1571</v>
      </c>
      <c r="Q645" s="2" t="s">
        <v>1572</v>
      </c>
      <c r="R645" s="2" t="s">
        <v>2165</v>
      </c>
      <c r="S645" s="2" t="s">
        <v>2166</v>
      </c>
      <c r="T645" s="2"/>
      <c r="U645" s="2" t="s">
        <v>4642</v>
      </c>
      <c r="V645" s="2"/>
      <c r="W645" s="2"/>
      <c r="X645" s="2"/>
      <c r="Y645" s="2" t="s">
        <v>342</v>
      </c>
      <c r="Z645" s="2" t="s">
        <v>335</v>
      </c>
      <c r="AA645" s="2" t="s">
        <v>41</v>
      </c>
      <c r="AB645" s="2" t="s">
        <v>42</v>
      </c>
      <c r="AC645" s="2" t="s">
        <v>43</v>
      </c>
      <c r="AD645" s="2"/>
      <c r="AE645" s="4"/>
    </row>
    <row r="646" spans="1:31" hidden="1" x14ac:dyDescent="0.25">
      <c r="A646" s="2">
        <v>2014</v>
      </c>
      <c r="B646" s="2">
        <v>193</v>
      </c>
      <c r="C646" s="2" t="s">
        <v>1564</v>
      </c>
      <c r="D646" s="2" t="s">
        <v>1565</v>
      </c>
      <c r="E646" s="2" t="s">
        <v>1566</v>
      </c>
      <c r="F646" s="2" t="s">
        <v>1567</v>
      </c>
      <c r="G646" s="2" t="s">
        <v>1568</v>
      </c>
      <c r="H646" s="2"/>
      <c r="I646" s="2" t="s">
        <v>393</v>
      </c>
      <c r="J646" s="2" t="s">
        <v>289</v>
      </c>
      <c r="K646" s="2" t="s">
        <v>1569</v>
      </c>
      <c r="L646" s="2" t="s">
        <v>4636</v>
      </c>
      <c r="M646" s="3">
        <v>41900</v>
      </c>
      <c r="N646" s="2" t="s">
        <v>1570</v>
      </c>
      <c r="O646" s="2" t="s">
        <v>2153</v>
      </c>
      <c r="P646" s="2" t="s">
        <v>1571</v>
      </c>
      <c r="Q646" s="2" t="s">
        <v>1572</v>
      </c>
      <c r="R646" s="2" t="s">
        <v>2161</v>
      </c>
      <c r="S646" s="2" t="s">
        <v>2163</v>
      </c>
      <c r="T646" s="2"/>
      <c r="U646" s="2" t="s">
        <v>4642</v>
      </c>
      <c r="V646" s="2"/>
      <c r="W646" s="2"/>
      <c r="X646" s="2"/>
      <c r="Y646" s="2" t="s">
        <v>342</v>
      </c>
      <c r="Z646" s="2" t="s">
        <v>335</v>
      </c>
      <c r="AA646" s="2" t="s">
        <v>41</v>
      </c>
      <c r="AB646" s="2" t="s">
        <v>42</v>
      </c>
      <c r="AC646" s="2" t="s">
        <v>43</v>
      </c>
      <c r="AD646" s="2"/>
      <c r="AE646" s="4"/>
    </row>
    <row r="647" spans="1:31" hidden="1" x14ac:dyDescent="0.25">
      <c r="A647" s="2">
        <v>2016</v>
      </c>
      <c r="B647" s="2">
        <v>1135</v>
      </c>
      <c r="C647" s="2" t="s">
        <v>1051</v>
      </c>
      <c r="D647" s="2" t="s">
        <v>1052</v>
      </c>
      <c r="E647" s="2" t="s">
        <v>1020</v>
      </c>
      <c r="F647" s="2" t="s">
        <v>893</v>
      </c>
      <c r="G647" s="2" t="s">
        <v>894</v>
      </c>
      <c r="H647" s="2"/>
      <c r="I647" s="2" t="s">
        <v>481</v>
      </c>
      <c r="J647" s="2" t="s">
        <v>50</v>
      </c>
      <c r="K647" s="2" t="s">
        <v>1053</v>
      </c>
      <c r="L647" s="2" t="s">
        <v>4636</v>
      </c>
      <c r="M647" s="3">
        <v>42472</v>
      </c>
      <c r="N647" s="2" t="s">
        <v>273</v>
      </c>
      <c r="O647" s="2" t="s">
        <v>1054</v>
      </c>
      <c r="P647" s="2" t="s">
        <v>4107</v>
      </c>
      <c r="Q647" s="2" t="s">
        <v>1397</v>
      </c>
      <c r="R647" s="2" t="s">
        <v>4108</v>
      </c>
      <c r="S647" s="2" t="s">
        <v>836</v>
      </c>
      <c r="T647" s="2"/>
      <c r="U647" s="2"/>
      <c r="V647" s="2"/>
      <c r="W647" s="2"/>
      <c r="X647" s="2">
        <v>2275</v>
      </c>
      <c r="Y647" s="2" t="s">
        <v>342</v>
      </c>
      <c r="Z647" s="2" t="s">
        <v>343</v>
      </c>
      <c r="AA647" s="2" t="s">
        <v>3332</v>
      </c>
      <c r="AB647" s="2" t="s">
        <v>43</v>
      </c>
      <c r="AC647" s="2" t="s">
        <v>43</v>
      </c>
      <c r="AD647" s="2"/>
      <c r="AE647" s="4"/>
    </row>
    <row r="648" spans="1:31" hidden="1" x14ac:dyDescent="0.25">
      <c r="A648" s="2">
        <v>2014</v>
      </c>
      <c r="B648" s="2">
        <v>188</v>
      </c>
      <c r="C648" s="2" t="s">
        <v>1564</v>
      </c>
      <c r="D648" s="2" t="s">
        <v>1565</v>
      </c>
      <c r="E648" s="2" t="s">
        <v>1566</v>
      </c>
      <c r="F648" s="2" t="s">
        <v>1567</v>
      </c>
      <c r="G648" s="2" t="s">
        <v>1568</v>
      </c>
      <c r="H648" s="2"/>
      <c r="I648" s="2" t="s">
        <v>393</v>
      </c>
      <c r="J648" s="2" t="s">
        <v>346</v>
      </c>
      <c r="K648" s="2" t="s">
        <v>1569</v>
      </c>
      <c r="L648" s="2" t="s">
        <v>4636</v>
      </c>
      <c r="M648" s="3">
        <v>41899</v>
      </c>
      <c r="N648" s="2" t="s">
        <v>1570</v>
      </c>
      <c r="O648" s="2" t="s">
        <v>2153</v>
      </c>
      <c r="P648" s="2" t="s">
        <v>1571</v>
      </c>
      <c r="Q648" s="2" t="s">
        <v>1572</v>
      </c>
      <c r="R648" s="2" t="s">
        <v>2154</v>
      </c>
      <c r="S648" s="2" t="s">
        <v>2155</v>
      </c>
      <c r="T648" s="2"/>
      <c r="U648" s="2" t="s">
        <v>4642</v>
      </c>
      <c r="V648" s="2"/>
      <c r="W648" s="2"/>
      <c r="X648" s="2"/>
      <c r="Y648" s="2" t="s">
        <v>342</v>
      </c>
      <c r="Z648" s="2" t="s">
        <v>335</v>
      </c>
      <c r="AA648" s="2" t="s">
        <v>41</v>
      </c>
      <c r="AB648" s="2" t="s">
        <v>42</v>
      </c>
      <c r="AC648" s="2" t="s">
        <v>43</v>
      </c>
      <c r="AD648" s="2"/>
      <c r="AE648" s="4"/>
    </row>
    <row r="649" spans="1:31" hidden="1" x14ac:dyDescent="0.25">
      <c r="A649" s="2">
        <v>2016</v>
      </c>
      <c r="B649" s="2">
        <v>518</v>
      </c>
      <c r="C649" s="2" t="s">
        <v>2603</v>
      </c>
      <c r="D649" s="2" t="s">
        <v>2604</v>
      </c>
      <c r="E649" s="2" t="s">
        <v>2605</v>
      </c>
      <c r="F649" s="2" t="s">
        <v>868</v>
      </c>
      <c r="G649" s="2" t="s">
        <v>869</v>
      </c>
      <c r="H649" s="2"/>
      <c r="I649" s="2" t="s">
        <v>393</v>
      </c>
      <c r="J649" s="2" t="s">
        <v>111</v>
      </c>
      <c r="K649" s="2" t="s">
        <v>3942</v>
      </c>
      <c r="L649" s="2" t="s">
        <v>4636</v>
      </c>
      <c r="M649" s="3">
        <v>42657</v>
      </c>
      <c r="N649" s="2" t="s">
        <v>3821</v>
      </c>
      <c r="O649" s="2" t="s">
        <v>3822</v>
      </c>
      <c r="P649" s="2" t="s">
        <v>3823</v>
      </c>
      <c r="Q649" s="2" t="s">
        <v>3827</v>
      </c>
      <c r="R649" s="2" t="s">
        <v>3943</v>
      </c>
      <c r="S649" s="2" t="s">
        <v>3945</v>
      </c>
      <c r="T649" s="2"/>
      <c r="U649" s="2"/>
      <c r="V649" s="2"/>
      <c r="W649" s="2"/>
      <c r="X649" s="11">
        <v>1340</v>
      </c>
      <c r="Y649" s="2" t="s">
        <v>861</v>
      </c>
      <c r="Z649" s="2" t="s">
        <v>335</v>
      </c>
      <c r="AA649" s="2" t="s">
        <v>3332</v>
      </c>
      <c r="AB649" s="2" t="s">
        <v>43</v>
      </c>
      <c r="AC649" s="2" t="s">
        <v>42</v>
      </c>
      <c r="AD649" s="2"/>
      <c r="AE649" s="4"/>
    </row>
    <row r="650" spans="1:31" hidden="1" x14ac:dyDescent="0.25">
      <c r="A650" s="2">
        <v>2014</v>
      </c>
      <c r="B650" s="2">
        <v>1008</v>
      </c>
      <c r="C650" s="2" t="s">
        <v>2763</v>
      </c>
      <c r="D650" s="2" t="s">
        <v>2764</v>
      </c>
      <c r="E650" s="2" t="s">
        <v>2765</v>
      </c>
      <c r="F650" s="2" t="s">
        <v>2766</v>
      </c>
      <c r="G650" s="2" t="s">
        <v>616</v>
      </c>
      <c r="H650" s="2"/>
      <c r="I650" s="2" t="s">
        <v>405</v>
      </c>
      <c r="J650" s="2" t="s">
        <v>31</v>
      </c>
      <c r="K650" s="2" t="s">
        <v>2767</v>
      </c>
      <c r="L650" s="2" t="s">
        <v>4636</v>
      </c>
      <c r="M650" s="3">
        <v>41821</v>
      </c>
      <c r="N650" s="2" t="s">
        <v>2768</v>
      </c>
      <c r="O650" s="2" t="s">
        <v>1613</v>
      </c>
      <c r="P650" s="2" t="s">
        <v>2654</v>
      </c>
      <c r="Q650" s="2" t="s">
        <v>2769</v>
      </c>
      <c r="R650" s="2" t="s">
        <v>2770</v>
      </c>
      <c r="S650" s="2" t="s">
        <v>2771</v>
      </c>
      <c r="T650" s="2"/>
      <c r="U650" s="2"/>
      <c r="V650" s="2"/>
      <c r="W650" s="2"/>
      <c r="X650" s="2"/>
      <c r="Y650" s="2" t="s">
        <v>342</v>
      </c>
      <c r="Z650" s="2" t="s">
        <v>335</v>
      </c>
      <c r="AA650" s="2" t="s">
        <v>41</v>
      </c>
      <c r="AB650" s="2" t="s">
        <v>42</v>
      </c>
      <c r="AC650" s="2" t="s">
        <v>43</v>
      </c>
      <c r="AD650" s="2" t="s">
        <v>2772</v>
      </c>
      <c r="AE650" s="4"/>
    </row>
    <row r="651" spans="1:31" hidden="1" x14ac:dyDescent="0.25">
      <c r="A651" s="2">
        <v>2016</v>
      </c>
      <c r="B651" s="2">
        <v>421</v>
      </c>
      <c r="C651" s="2" t="s">
        <v>2603</v>
      </c>
      <c r="D651" s="2" t="s">
        <v>2604</v>
      </c>
      <c r="E651" s="2" t="s">
        <v>2605</v>
      </c>
      <c r="F651" s="2" t="s">
        <v>868</v>
      </c>
      <c r="G651" s="2" t="s">
        <v>869</v>
      </c>
      <c r="H651" s="2"/>
      <c r="I651" s="2" t="s">
        <v>393</v>
      </c>
      <c r="J651" s="2" t="s">
        <v>31</v>
      </c>
      <c r="K651" s="2" t="s">
        <v>2617</v>
      </c>
      <c r="L651" s="2" t="s">
        <v>4636</v>
      </c>
      <c r="M651" s="3">
        <v>42657</v>
      </c>
      <c r="N651" s="2" t="s">
        <v>3821</v>
      </c>
      <c r="O651" s="2" t="s">
        <v>3822</v>
      </c>
      <c r="P651" s="2" t="s">
        <v>3823</v>
      </c>
      <c r="Q651" s="2" t="s">
        <v>3827</v>
      </c>
      <c r="R651" s="2" t="s">
        <v>3829</v>
      </c>
      <c r="S651" s="2" t="s">
        <v>3830</v>
      </c>
      <c r="T651" s="2"/>
      <c r="U651" s="2"/>
      <c r="V651" s="2"/>
      <c r="W651" s="2"/>
      <c r="X651" s="11">
        <v>1340</v>
      </c>
      <c r="Y651" s="2" t="s">
        <v>861</v>
      </c>
      <c r="Z651" s="2" t="s">
        <v>335</v>
      </c>
      <c r="AA651" s="2" t="s">
        <v>3332</v>
      </c>
      <c r="AB651" s="2" t="s">
        <v>43</v>
      </c>
      <c r="AC651" s="2" t="s">
        <v>42</v>
      </c>
      <c r="AD651" s="2"/>
      <c r="AE651" s="4"/>
    </row>
    <row r="652" spans="1:31" hidden="1" x14ac:dyDescent="0.25">
      <c r="A652" s="2">
        <v>2016</v>
      </c>
      <c r="B652" s="2">
        <v>420</v>
      </c>
      <c r="C652" s="2" t="s">
        <v>2603</v>
      </c>
      <c r="D652" s="2" t="s">
        <v>2604</v>
      </c>
      <c r="E652" s="2" t="s">
        <v>2605</v>
      </c>
      <c r="F652" s="2" t="s">
        <v>868</v>
      </c>
      <c r="G652" s="2" t="s">
        <v>869</v>
      </c>
      <c r="H652" s="2"/>
      <c r="I652" s="2" t="s">
        <v>393</v>
      </c>
      <c r="J652" s="2" t="s">
        <v>50</v>
      </c>
      <c r="K652" s="2" t="s">
        <v>2606</v>
      </c>
      <c r="L652" s="2" t="s">
        <v>4636</v>
      </c>
      <c r="M652" s="3">
        <v>42657</v>
      </c>
      <c r="N652" s="2" t="s">
        <v>3821</v>
      </c>
      <c r="O652" s="2" t="s">
        <v>3822</v>
      </c>
      <c r="P652" s="2" t="s">
        <v>3823</v>
      </c>
      <c r="Q652" s="2" t="s">
        <v>3827</v>
      </c>
      <c r="R652" s="2" t="s">
        <v>3825</v>
      </c>
      <c r="S652" s="2" t="s">
        <v>3828</v>
      </c>
      <c r="T652" s="2"/>
      <c r="U652" s="2"/>
      <c r="V652" s="2"/>
      <c r="W652" s="2"/>
      <c r="X652" s="11">
        <v>1340</v>
      </c>
      <c r="Y652" s="2" t="s">
        <v>861</v>
      </c>
      <c r="Z652" s="2" t="s">
        <v>335</v>
      </c>
      <c r="AA652" s="2" t="s">
        <v>3332</v>
      </c>
      <c r="AB652" s="2" t="s">
        <v>43</v>
      </c>
      <c r="AC652" s="2" t="s">
        <v>42</v>
      </c>
      <c r="AD652" s="2"/>
      <c r="AE652" s="4"/>
    </row>
    <row r="653" spans="1:31" hidden="1" x14ac:dyDescent="0.25">
      <c r="A653" s="2">
        <v>2012</v>
      </c>
      <c r="B653" s="2">
        <v>320</v>
      </c>
      <c r="C653" s="2" t="s">
        <v>1067</v>
      </c>
      <c r="D653" s="2" t="s">
        <v>1068</v>
      </c>
      <c r="E653" s="2" t="s">
        <v>1069</v>
      </c>
      <c r="F653" s="2" t="s">
        <v>1015</v>
      </c>
      <c r="G653" s="2" t="s">
        <v>1070</v>
      </c>
      <c r="H653" s="2" t="s">
        <v>1071</v>
      </c>
      <c r="I653" s="2" t="s">
        <v>405</v>
      </c>
      <c r="J653" s="2" t="s">
        <v>84</v>
      </c>
      <c r="K653" s="2" t="s">
        <v>1072</v>
      </c>
      <c r="L653" s="2" t="s">
        <v>4636</v>
      </c>
      <c r="M653" s="3">
        <v>40987</v>
      </c>
      <c r="N653" s="2" t="s">
        <v>1073</v>
      </c>
      <c r="O653" s="2" t="s">
        <v>799</v>
      </c>
      <c r="P653" s="2" t="s">
        <v>1127</v>
      </c>
      <c r="Q653" s="2" t="s">
        <v>1131</v>
      </c>
      <c r="R653" s="2" t="s">
        <v>1393</v>
      </c>
      <c r="S653" s="2" t="s">
        <v>1394</v>
      </c>
      <c r="T653" s="2"/>
      <c r="U653" s="2"/>
      <c r="V653" s="2"/>
      <c r="W653" s="2"/>
      <c r="X653" s="2">
        <v>1340</v>
      </c>
      <c r="Y653" s="2" t="s">
        <v>342</v>
      </c>
      <c r="Z653" s="2" t="s">
        <v>343</v>
      </c>
      <c r="AA653" s="2" t="s">
        <v>41</v>
      </c>
      <c r="AB653" s="2" t="s">
        <v>42</v>
      </c>
      <c r="AC653" s="2" t="s">
        <v>43</v>
      </c>
      <c r="AD653" s="2"/>
      <c r="AE653" s="4"/>
    </row>
    <row r="654" spans="1:31" hidden="1" x14ac:dyDescent="0.25">
      <c r="A654" s="2">
        <v>2015</v>
      </c>
      <c r="B654" s="2">
        <v>532</v>
      </c>
      <c r="C654" s="2" t="s">
        <v>873</v>
      </c>
      <c r="D654" s="2" t="s">
        <v>874</v>
      </c>
      <c r="E654" s="2" t="s">
        <v>875</v>
      </c>
      <c r="F654" s="2" t="s">
        <v>876</v>
      </c>
      <c r="G654" s="2" t="s">
        <v>877</v>
      </c>
      <c r="H654" s="2"/>
      <c r="I654" s="2" t="s">
        <v>409</v>
      </c>
      <c r="J654" s="2" t="s">
        <v>542</v>
      </c>
      <c r="K654" s="2" t="s">
        <v>2812</v>
      </c>
      <c r="L654" s="2" t="s">
        <v>4636</v>
      </c>
      <c r="M654" s="3">
        <v>42144</v>
      </c>
      <c r="N654" s="2" t="s">
        <v>2805</v>
      </c>
      <c r="O654" s="2" t="s">
        <v>404</v>
      </c>
      <c r="P654" s="2" t="s">
        <v>1818</v>
      </c>
      <c r="Q654" s="2" t="s">
        <v>3547</v>
      </c>
      <c r="R654" s="2" t="s">
        <v>3544</v>
      </c>
      <c r="S654" s="2" t="s">
        <v>3548</v>
      </c>
      <c r="T654" s="2"/>
      <c r="U654" s="2"/>
      <c r="V654" s="2"/>
      <c r="W654" s="2"/>
      <c r="X654" s="11">
        <v>2370</v>
      </c>
      <c r="Y654" s="2" t="s">
        <v>342</v>
      </c>
      <c r="Z654" s="2" t="s">
        <v>335</v>
      </c>
      <c r="AA654" s="2" t="s">
        <v>3332</v>
      </c>
      <c r="AB654" s="2" t="s">
        <v>42</v>
      </c>
      <c r="AC654" s="2" t="s">
        <v>43</v>
      </c>
      <c r="AD654" s="2" t="s">
        <v>3540</v>
      </c>
      <c r="AE654" s="4"/>
    </row>
    <row r="655" spans="1:31" hidden="1" x14ac:dyDescent="0.25">
      <c r="A655" s="2">
        <v>2015</v>
      </c>
      <c r="B655" s="2">
        <v>528</v>
      </c>
      <c r="C655" s="2" t="s">
        <v>873</v>
      </c>
      <c r="D655" s="2" t="s">
        <v>874</v>
      </c>
      <c r="E655" s="2" t="s">
        <v>875</v>
      </c>
      <c r="F655" s="2" t="s">
        <v>876</v>
      </c>
      <c r="G655" s="2" t="s">
        <v>877</v>
      </c>
      <c r="H655" s="2"/>
      <c r="I655" s="2" t="s">
        <v>409</v>
      </c>
      <c r="J655" s="2" t="s">
        <v>313</v>
      </c>
      <c r="K655" s="2" t="s">
        <v>1097</v>
      </c>
      <c r="L655" s="2" t="s">
        <v>4636</v>
      </c>
      <c r="M655" s="3">
        <v>42144</v>
      </c>
      <c r="N655" s="2" t="s">
        <v>2805</v>
      </c>
      <c r="O655" s="2" t="s">
        <v>404</v>
      </c>
      <c r="P655" s="2" t="s">
        <v>1818</v>
      </c>
      <c r="Q655" s="2" t="s">
        <v>3537</v>
      </c>
      <c r="R655" s="2" t="s">
        <v>3538</v>
      </c>
      <c r="S655" s="2" t="s">
        <v>3539</v>
      </c>
      <c r="T655" s="2"/>
      <c r="U655" s="2"/>
      <c r="V655" s="2"/>
      <c r="W655" s="2"/>
      <c r="X655" s="11">
        <v>2370</v>
      </c>
      <c r="Y655" s="2" t="s">
        <v>342</v>
      </c>
      <c r="Z655" s="2" t="s">
        <v>335</v>
      </c>
      <c r="AA655" s="2" t="s">
        <v>3332</v>
      </c>
      <c r="AB655" s="2" t="s">
        <v>42</v>
      </c>
      <c r="AC655" s="2" t="s">
        <v>43</v>
      </c>
      <c r="AD655" s="2" t="s">
        <v>3540</v>
      </c>
      <c r="AE655" s="4"/>
    </row>
    <row r="656" spans="1:31" hidden="1" x14ac:dyDescent="0.25">
      <c r="A656" s="2">
        <v>2014</v>
      </c>
      <c r="B656" s="2">
        <v>1157</v>
      </c>
      <c r="C656" s="2" t="s">
        <v>873</v>
      </c>
      <c r="D656" s="2" t="s">
        <v>874</v>
      </c>
      <c r="E656" s="2" t="s">
        <v>875</v>
      </c>
      <c r="F656" s="2" t="s">
        <v>876</v>
      </c>
      <c r="G656" s="2" t="s">
        <v>877</v>
      </c>
      <c r="H656" s="2"/>
      <c r="I656" s="2" t="s">
        <v>409</v>
      </c>
      <c r="J656" s="2" t="s">
        <v>313</v>
      </c>
      <c r="K656" s="2" t="s">
        <v>1097</v>
      </c>
      <c r="L656" s="2" t="s">
        <v>4636</v>
      </c>
      <c r="M656" s="3">
        <v>41792</v>
      </c>
      <c r="N656" s="2" t="s">
        <v>2805</v>
      </c>
      <c r="O656" s="2" t="s">
        <v>404</v>
      </c>
      <c r="P656" s="2" t="s">
        <v>1818</v>
      </c>
      <c r="Q656" s="2" t="s">
        <v>2806</v>
      </c>
      <c r="R656" s="2" t="s">
        <v>2807</v>
      </c>
      <c r="S656" s="2" t="s">
        <v>2808</v>
      </c>
      <c r="T656" s="2"/>
      <c r="U656" s="2"/>
      <c r="V656" s="2"/>
      <c r="W656" s="2"/>
      <c r="X656" s="11">
        <v>2370</v>
      </c>
      <c r="Y656" s="2" t="s">
        <v>342</v>
      </c>
      <c r="Z656" s="2" t="s">
        <v>335</v>
      </c>
      <c r="AA656" s="2" t="s">
        <v>41</v>
      </c>
      <c r="AB656" s="2" t="s">
        <v>42</v>
      </c>
      <c r="AC656" s="2" t="s">
        <v>43</v>
      </c>
      <c r="AD656" s="2" t="s">
        <v>2809</v>
      </c>
      <c r="AE656" s="4"/>
    </row>
    <row r="657" spans="1:31" hidden="1" x14ac:dyDescent="0.25">
      <c r="A657" s="2">
        <v>2014</v>
      </c>
      <c r="B657" s="2">
        <v>1166</v>
      </c>
      <c r="C657" s="2" t="s">
        <v>873</v>
      </c>
      <c r="D657" s="2" t="s">
        <v>874</v>
      </c>
      <c r="E657" s="2" t="s">
        <v>875</v>
      </c>
      <c r="F657" s="2" t="s">
        <v>876</v>
      </c>
      <c r="G657" s="2" t="s">
        <v>877</v>
      </c>
      <c r="H657" s="2"/>
      <c r="I657" s="2" t="s">
        <v>409</v>
      </c>
      <c r="J657" s="2" t="s">
        <v>313</v>
      </c>
      <c r="K657" s="2" t="s">
        <v>1097</v>
      </c>
      <c r="L657" s="2" t="s">
        <v>4636</v>
      </c>
      <c r="M657" s="3">
        <v>41793</v>
      </c>
      <c r="N657" s="2" t="s">
        <v>2805</v>
      </c>
      <c r="O657" s="2" t="s">
        <v>404</v>
      </c>
      <c r="P657" s="2" t="s">
        <v>1818</v>
      </c>
      <c r="Q657" s="2" t="s">
        <v>2806</v>
      </c>
      <c r="R657" s="2" t="s">
        <v>2807</v>
      </c>
      <c r="S657" s="2" t="s">
        <v>2808</v>
      </c>
      <c r="T657" s="2"/>
      <c r="U657" s="2"/>
      <c r="V657" s="2"/>
      <c r="W657" s="2"/>
      <c r="X657" s="11">
        <v>2370</v>
      </c>
      <c r="Y657" s="2" t="s">
        <v>342</v>
      </c>
      <c r="Z657" s="2" t="s">
        <v>335</v>
      </c>
      <c r="AA657" s="2" t="s">
        <v>41</v>
      </c>
      <c r="AB657" s="2" t="s">
        <v>42</v>
      </c>
      <c r="AC657" s="2" t="s">
        <v>43</v>
      </c>
      <c r="AD657" s="2" t="s">
        <v>2809</v>
      </c>
      <c r="AE657" s="4"/>
    </row>
    <row r="658" spans="1:31" hidden="1" x14ac:dyDescent="0.25">
      <c r="A658" s="2">
        <v>2014</v>
      </c>
      <c r="B658" s="2">
        <v>692</v>
      </c>
      <c r="C658" s="2" t="s">
        <v>2603</v>
      </c>
      <c r="D658" s="2" t="s">
        <v>2604</v>
      </c>
      <c r="E658" s="2" t="s">
        <v>2605</v>
      </c>
      <c r="F658" s="2" t="s">
        <v>868</v>
      </c>
      <c r="G658" s="2" t="s">
        <v>869</v>
      </c>
      <c r="H658" s="2"/>
      <c r="I658" s="2" t="s">
        <v>393</v>
      </c>
      <c r="J658" s="2" t="s">
        <v>50</v>
      </c>
      <c r="K658" s="2" t="s">
        <v>2606</v>
      </c>
      <c r="L658" s="2" t="s">
        <v>4636</v>
      </c>
      <c r="M658" s="3">
        <v>41906</v>
      </c>
      <c r="N658" s="2" t="s">
        <v>2607</v>
      </c>
      <c r="O658" s="2" t="s">
        <v>1016</v>
      </c>
      <c r="P658" s="2" t="s">
        <v>2018</v>
      </c>
      <c r="Q658" s="2" t="s">
        <v>2612</v>
      </c>
      <c r="R658" s="2" t="s">
        <v>2613</v>
      </c>
      <c r="S658" s="2" t="s">
        <v>2612</v>
      </c>
      <c r="T658" s="2"/>
      <c r="U658" s="2"/>
      <c r="V658" s="2"/>
      <c r="W658" s="2"/>
      <c r="X658" s="11">
        <v>1340</v>
      </c>
      <c r="Y658" s="2" t="s">
        <v>342</v>
      </c>
      <c r="Z658" s="2" t="s">
        <v>335</v>
      </c>
      <c r="AA658" s="2" t="s">
        <v>41</v>
      </c>
      <c r="AB658" s="2" t="s">
        <v>42</v>
      </c>
      <c r="AC658" s="2" t="s">
        <v>43</v>
      </c>
      <c r="AD658" s="2" t="s">
        <v>2614</v>
      </c>
      <c r="AE658" s="4"/>
    </row>
    <row r="659" spans="1:31" hidden="1" x14ac:dyDescent="0.25">
      <c r="A659" s="2">
        <v>2014</v>
      </c>
      <c r="B659" s="2">
        <v>694</v>
      </c>
      <c r="C659" s="2" t="s">
        <v>2603</v>
      </c>
      <c r="D659" s="2" t="s">
        <v>2604</v>
      </c>
      <c r="E659" s="2" t="s">
        <v>2605</v>
      </c>
      <c r="F659" s="2" t="s">
        <v>868</v>
      </c>
      <c r="G659" s="2" t="s">
        <v>869</v>
      </c>
      <c r="H659" s="2"/>
      <c r="I659" s="2" t="s">
        <v>393</v>
      </c>
      <c r="J659" s="2" t="s">
        <v>31</v>
      </c>
      <c r="K659" s="2" t="s">
        <v>2617</v>
      </c>
      <c r="L659" s="2" t="s">
        <v>4636</v>
      </c>
      <c r="M659" s="3">
        <v>41906</v>
      </c>
      <c r="N659" s="2" t="s">
        <v>2607</v>
      </c>
      <c r="O659" s="2" t="s">
        <v>1016</v>
      </c>
      <c r="P659" s="2" t="s">
        <v>2018</v>
      </c>
      <c r="Q659" s="2" t="s">
        <v>2612</v>
      </c>
      <c r="R659" s="2" t="s">
        <v>2618</v>
      </c>
      <c r="S659" s="2" t="s">
        <v>2612</v>
      </c>
      <c r="T659" s="2"/>
      <c r="U659" s="2"/>
      <c r="V659" s="2"/>
      <c r="W659" s="2"/>
      <c r="X659" s="11">
        <v>1340</v>
      </c>
      <c r="Y659" s="2" t="s">
        <v>342</v>
      </c>
      <c r="Z659" s="2" t="s">
        <v>335</v>
      </c>
      <c r="AA659" s="2" t="s">
        <v>41</v>
      </c>
      <c r="AB659" s="2" t="s">
        <v>42</v>
      </c>
      <c r="AC659" s="2" t="s">
        <v>43</v>
      </c>
      <c r="AD659" s="2" t="s">
        <v>2614</v>
      </c>
      <c r="AE659" s="4"/>
    </row>
    <row r="660" spans="1:31" hidden="1" x14ac:dyDescent="0.25">
      <c r="A660" s="2">
        <v>2014</v>
      </c>
      <c r="B660" s="2">
        <v>1162</v>
      </c>
      <c r="C660" s="2" t="s">
        <v>873</v>
      </c>
      <c r="D660" s="2" t="s">
        <v>874</v>
      </c>
      <c r="E660" s="2" t="s">
        <v>875</v>
      </c>
      <c r="F660" s="2" t="s">
        <v>876</v>
      </c>
      <c r="G660" s="2" t="s">
        <v>877</v>
      </c>
      <c r="H660" s="2"/>
      <c r="I660" s="2" t="s">
        <v>409</v>
      </c>
      <c r="J660" s="2" t="s">
        <v>542</v>
      </c>
      <c r="K660" s="2" t="s">
        <v>2812</v>
      </c>
      <c r="L660" s="2" t="s">
        <v>4636</v>
      </c>
      <c r="M660" s="3">
        <v>41792</v>
      </c>
      <c r="N660" s="2" t="s">
        <v>2805</v>
      </c>
      <c r="O660" s="2" t="s">
        <v>404</v>
      </c>
      <c r="P660" s="2" t="s">
        <v>1818</v>
      </c>
      <c r="Q660" s="2" t="s">
        <v>2816</v>
      </c>
      <c r="R660" s="2" t="s">
        <v>2814</v>
      </c>
      <c r="S660" s="2" t="s">
        <v>2817</v>
      </c>
      <c r="T660" s="2"/>
      <c r="U660" s="2"/>
      <c r="V660" s="2"/>
      <c r="W660" s="2"/>
      <c r="X660" s="11">
        <v>2370</v>
      </c>
      <c r="Y660" s="2" t="s">
        <v>342</v>
      </c>
      <c r="Z660" s="2" t="s">
        <v>335</v>
      </c>
      <c r="AA660" s="2" t="s">
        <v>41</v>
      </c>
      <c r="AB660" s="2" t="s">
        <v>42</v>
      </c>
      <c r="AC660" s="2" t="s">
        <v>43</v>
      </c>
      <c r="AD660" s="2" t="s">
        <v>2809</v>
      </c>
      <c r="AE660" s="4"/>
    </row>
    <row r="661" spans="1:31" hidden="1" x14ac:dyDescent="0.25">
      <c r="A661" s="2">
        <v>2014</v>
      </c>
      <c r="B661" s="2">
        <v>1168</v>
      </c>
      <c r="C661" s="2" t="s">
        <v>873</v>
      </c>
      <c r="D661" s="2" t="s">
        <v>874</v>
      </c>
      <c r="E661" s="2" t="s">
        <v>875</v>
      </c>
      <c r="F661" s="2" t="s">
        <v>876</v>
      </c>
      <c r="G661" s="2" t="s">
        <v>877</v>
      </c>
      <c r="H661" s="2"/>
      <c r="I661" s="2" t="s">
        <v>409</v>
      </c>
      <c r="J661" s="2" t="s">
        <v>542</v>
      </c>
      <c r="K661" s="2" t="s">
        <v>2812</v>
      </c>
      <c r="L661" s="2" t="s">
        <v>4636</v>
      </c>
      <c r="M661" s="3">
        <v>41793</v>
      </c>
      <c r="N661" s="2" t="s">
        <v>2805</v>
      </c>
      <c r="O661" s="2" t="s">
        <v>404</v>
      </c>
      <c r="P661" s="2" t="s">
        <v>1818</v>
      </c>
      <c r="Q661" s="2" t="s">
        <v>2816</v>
      </c>
      <c r="R661" s="2" t="s">
        <v>2814</v>
      </c>
      <c r="S661" s="2" t="s">
        <v>2817</v>
      </c>
      <c r="T661" s="2"/>
      <c r="U661" s="2"/>
      <c r="V661" s="2"/>
      <c r="W661" s="2"/>
      <c r="X661" s="11">
        <v>2370</v>
      </c>
      <c r="Y661" s="2" t="s">
        <v>342</v>
      </c>
      <c r="Z661" s="2" t="s">
        <v>335</v>
      </c>
      <c r="AA661" s="2" t="s">
        <v>41</v>
      </c>
      <c r="AB661" s="2" t="s">
        <v>42</v>
      </c>
      <c r="AC661" s="2" t="s">
        <v>43</v>
      </c>
      <c r="AD661" s="2" t="s">
        <v>2809</v>
      </c>
      <c r="AE661" s="4"/>
    </row>
    <row r="662" spans="1:31" x14ac:dyDescent="0.25">
      <c r="A662" s="2">
        <v>2016</v>
      </c>
      <c r="B662" s="2">
        <v>1625</v>
      </c>
      <c r="C662" s="2" t="s">
        <v>2567</v>
      </c>
      <c r="D662" s="2" t="s">
        <v>2568</v>
      </c>
      <c r="E662" s="2" t="s">
        <v>2569</v>
      </c>
      <c r="F662" s="2" t="s">
        <v>2570</v>
      </c>
      <c r="G662" s="2" t="s">
        <v>2571</v>
      </c>
      <c r="H662" s="2"/>
      <c r="I662" s="2" t="s">
        <v>815</v>
      </c>
      <c r="J662" s="2" t="s">
        <v>31</v>
      </c>
      <c r="K662" s="2" t="s">
        <v>2572</v>
      </c>
      <c r="L662" s="2" t="s">
        <v>4635</v>
      </c>
      <c r="M662" s="3">
        <v>42564</v>
      </c>
      <c r="N662" s="2" t="s">
        <v>4412</v>
      </c>
      <c r="O662" s="2" t="s">
        <v>1231</v>
      </c>
      <c r="P662" s="2" t="s">
        <v>2177</v>
      </c>
      <c r="Q662" s="2" t="s">
        <v>3088</v>
      </c>
      <c r="R662" s="2" t="s">
        <v>4235</v>
      </c>
      <c r="S662" s="2" t="s">
        <v>3089</v>
      </c>
      <c r="T662" s="2"/>
      <c r="U662" s="2"/>
      <c r="V662" s="2"/>
      <c r="W662" s="2"/>
      <c r="X662" s="11">
        <v>1680</v>
      </c>
      <c r="Y662" s="2" t="s">
        <v>342</v>
      </c>
      <c r="Z662" s="2" t="s">
        <v>335</v>
      </c>
      <c r="AA662" s="2" t="s">
        <v>3332</v>
      </c>
      <c r="AB662" s="2" t="s">
        <v>43</v>
      </c>
      <c r="AC662" s="2" t="s">
        <v>42</v>
      </c>
      <c r="AD662" s="2"/>
      <c r="AE662" s="4"/>
    </row>
    <row r="663" spans="1:31" x14ac:dyDescent="0.25">
      <c r="A663" s="2">
        <v>2016</v>
      </c>
      <c r="B663" s="2">
        <v>1626</v>
      </c>
      <c r="C663" s="2" t="s">
        <v>2567</v>
      </c>
      <c r="D663" s="2" t="s">
        <v>2568</v>
      </c>
      <c r="E663" s="2" t="s">
        <v>2569</v>
      </c>
      <c r="F663" s="2" t="s">
        <v>2570</v>
      </c>
      <c r="G663" s="2" t="s">
        <v>2571</v>
      </c>
      <c r="H663" s="2"/>
      <c r="I663" s="2" t="s">
        <v>815</v>
      </c>
      <c r="J663" s="2" t="s">
        <v>293</v>
      </c>
      <c r="K663" s="2" t="s">
        <v>2572</v>
      </c>
      <c r="L663" s="2" t="s">
        <v>4635</v>
      </c>
      <c r="M663" s="3">
        <v>42564</v>
      </c>
      <c r="N663" s="2" t="s">
        <v>4412</v>
      </c>
      <c r="O663" s="2" t="s">
        <v>1231</v>
      </c>
      <c r="P663" s="2" t="s">
        <v>2177</v>
      </c>
      <c r="Q663" s="2" t="s">
        <v>3088</v>
      </c>
      <c r="R663" s="2" t="s">
        <v>4433</v>
      </c>
      <c r="S663" s="2" t="s">
        <v>3089</v>
      </c>
      <c r="T663" s="2"/>
      <c r="U663" s="2"/>
      <c r="V663" s="2"/>
      <c r="W663" s="2"/>
      <c r="X663" s="11">
        <v>1680</v>
      </c>
      <c r="Y663" s="2" t="s">
        <v>342</v>
      </c>
      <c r="Z663" s="2" t="s">
        <v>335</v>
      </c>
      <c r="AA663" s="2" t="s">
        <v>3332</v>
      </c>
      <c r="AB663" s="2" t="s">
        <v>43</v>
      </c>
      <c r="AC663" s="2" t="s">
        <v>42</v>
      </c>
      <c r="AD663" s="2"/>
      <c r="AE663" s="4"/>
    </row>
    <row r="664" spans="1:31" hidden="1" x14ac:dyDescent="0.25">
      <c r="A664" s="2">
        <v>2016</v>
      </c>
      <c r="B664" s="2">
        <v>1963</v>
      </c>
      <c r="C664" s="2" t="s">
        <v>266</v>
      </c>
      <c r="D664" s="2" t="s">
        <v>267</v>
      </c>
      <c r="E664" s="2" t="s">
        <v>268</v>
      </c>
      <c r="F664" s="2" t="s">
        <v>269</v>
      </c>
      <c r="G664" s="2" t="s">
        <v>270</v>
      </c>
      <c r="H664" s="2"/>
      <c r="I664" s="2" t="s">
        <v>271</v>
      </c>
      <c r="J664" s="2" t="s">
        <v>84</v>
      </c>
      <c r="K664" s="2" t="s">
        <v>4458</v>
      </c>
      <c r="L664" s="2"/>
      <c r="M664" s="3">
        <v>42424</v>
      </c>
      <c r="N664" s="2" t="s">
        <v>273</v>
      </c>
      <c r="O664" s="2" t="s">
        <v>1054</v>
      </c>
      <c r="P664" s="2" t="s">
        <v>4593</v>
      </c>
      <c r="Q664" s="2" t="s">
        <v>4598</v>
      </c>
      <c r="R664" s="2" t="s">
        <v>4595</v>
      </c>
      <c r="S664" s="2" t="s">
        <v>4599</v>
      </c>
      <c r="T664" s="2"/>
      <c r="U664" s="2"/>
      <c r="V664" s="2"/>
      <c r="W664" s="2"/>
      <c r="X664" s="2"/>
      <c r="Y664" s="2" t="s">
        <v>342</v>
      </c>
      <c r="Z664" s="2" t="s">
        <v>343</v>
      </c>
      <c r="AA664" s="2" t="s">
        <v>3332</v>
      </c>
      <c r="AB664" s="2" t="s">
        <v>43</v>
      </c>
      <c r="AC664" s="2" t="s">
        <v>42</v>
      </c>
      <c r="AD664" s="2" t="s">
        <v>4600</v>
      </c>
      <c r="AE664" s="4"/>
    </row>
  </sheetData>
  <autoFilter ref="A1:AE664" xr:uid="{00000000-0001-0000-0400-000000000000}">
    <filterColumn colId="11">
      <filters>
        <filter val="2 Stroke Lean Burn"/>
        <filter val="4 Stroke Rich Burn"/>
      </filters>
    </filterColumn>
    <sortState xmlns:xlrd2="http://schemas.microsoft.com/office/spreadsheetml/2017/richdata2" ref="A2:AE664">
      <sortCondition ref="W1:W664"/>
    </sortState>
  </autoFilter>
  <sortState xmlns:xlrd2="http://schemas.microsoft.com/office/spreadsheetml/2017/richdata2" ref="A2:AE664">
    <sortCondition ref="A2:A664"/>
    <sortCondition ref="B2:B664"/>
  </sortState>
  <pageMargins left="0.7" right="0.7" top="0.75" bottom="0.75" header="0.3" footer="0.3"/>
  <pageSetup paperSize="5" orientation="landscape"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99A2C7-E81E-4E52-ACC6-EDF4413B8617}">
  <dimension ref="A2:E28"/>
  <sheetViews>
    <sheetView workbookViewId="0">
      <selection activeCell="D2" sqref="D2:E11"/>
    </sheetView>
  </sheetViews>
  <sheetFormatPr defaultRowHeight="15" x14ac:dyDescent="0.25"/>
  <cols>
    <col min="1" max="1" width="19.42578125" bestFit="1" customWidth="1"/>
    <col min="2" max="2" width="22.5703125" bestFit="1" customWidth="1"/>
    <col min="4" max="4" width="18.7109375" customWidth="1"/>
    <col min="5" max="5" width="19.85546875" customWidth="1"/>
  </cols>
  <sheetData>
    <row r="2" spans="1:5" x14ac:dyDescent="0.25">
      <c r="A2" t="s">
        <v>4715</v>
      </c>
      <c r="B2" t="s">
        <v>4720</v>
      </c>
      <c r="D2" t="s">
        <v>4722</v>
      </c>
    </row>
    <row r="3" spans="1:5" x14ac:dyDescent="0.25">
      <c r="A3" t="s">
        <v>4694</v>
      </c>
      <c r="B3" t="s">
        <v>4719</v>
      </c>
      <c r="D3" t="s">
        <v>4694</v>
      </c>
      <c r="E3" t="s">
        <v>4719</v>
      </c>
    </row>
    <row r="4" spans="1:5" x14ac:dyDescent="0.25">
      <c r="A4" t="s">
        <v>4716</v>
      </c>
      <c r="B4" s="50">
        <v>50</v>
      </c>
      <c r="D4" t="s">
        <v>4723</v>
      </c>
      <c r="E4" s="1">
        <v>150</v>
      </c>
    </row>
    <row r="5" spans="1:5" x14ac:dyDescent="0.25">
      <c r="A5" t="s">
        <v>4717</v>
      </c>
      <c r="B5" s="50">
        <v>50</v>
      </c>
      <c r="D5" t="s">
        <v>4724</v>
      </c>
      <c r="E5" s="1">
        <v>50</v>
      </c>
    </row>
    <row r="6" spans="1:5" x14ac:dyDescent="0.25">
      <c r="A6" t="s">
        <v>4718</v>
      </c>
      <c r="B6" s="50">
        <v>50</v>
      </c>
      <c r="D6" t="s">
        <v>4718</v>
      </c>
      <c r="E6" s="1">
        <v>50</v>
      </c>
    </row>
    <row r="7" spans="1:5" x14ac:dyDescent="0.25">
      <c r="B7" t="s">
        <v>4721</v>
      </c>
    </row>
    <row r="8" spans="1:5" x14ac:dyDescent="0.25">
      <c r="A8" t="s">
        <v>4694</v>
      </c>
      <c r="B8" t="s">
        <v>4719</v>
      </c>
      <c r="D8" t="s">
        <v>4694</v>
      </c>
      <c r="E8" t="s">
        <v>4719</v>
      </c>
    </row>
    <row r="9" spans="1:5" x14ac:dyDescent="0.25">
      <c r="A9" t="s">
        <v>4716</v>
      </c>
      <c r="B9" s="1">
        <v>25</v>
      </c>
      <c r="D9" t="s">
        <v>4716</v>
      </c>
      <c r="E9" s="1">
        <v>100</v>
      </c>
    </row>
    <row r="10" spans="1:5" x14ac:dyDescent="0.25">
      <c r="A10" t="s">
        <v>4717</v>
      </c>
      <c r="B10" s="1">
        <v>15</v>
      </c>
      <c r="D10" t="s">
        <v>4717</v>
      </c>
      <c r="E10" s="1">
        <v>15</v>
      </c>
    </row>
    <row r="11" spans="1:5" ht="30" x14ac:dyDescent="0.25">
      <c r="A11" t="s">
        <v>4718</v>
      </c>
      <c r="B11" s="51" t="s">
        <v>4725</v>
      </c>
      <c r="D11" t="s">
        <v>4718</v>
      </c>
      <c r="E11" s="51" t="s">
        <v>4725</v>
      </c>
    </row>
    <row r="13" spans="1:5" x14ac:dyDescent="0.25">
      <c r="A13" t="s">
        <v>4726</v>
      </c>
    </row>
    <row r="15" spans="1:5" x14ac:dyDescent="0.25">
      <c r="A15" t="s">
        <v>4727</v>
      </c>
    </row>
    <row r="16" spans="1:5" x14ac:dyDescent="0.25">
      <c r="A16" t="s">
        <v>4728</v>
      </c>
    </row>
    <row r="17" spans="1:3" x14ac:dyDescent="0.25">
      <c r="A17" t="s">
        <v>4729</v>
      </c>
    </row>
    <row r="18" spans="1:3" x14ac:dyDescent="0.25">
      <c r="A18" t="s">
        <v>4738</v>
      </c>
    </row>
    <row r="20" spans="1:3" x14ac:dyDescent="0.25">
      <c r="A20" t="s">
        <v>4730</v>
      </c>
      <c r="B20" s="1" t="s">
        <v>4735</v>
      </c>
    </row>
    <row r="21" spans="1:3" x14ac:dyDescent="0.25">
      <c r="A21" s="52">
        <v>651097</v>
      </c>
      <c r="C21" t="s">
        <v>4731</v>
      </c>
    </row>
    <row r="22" spans="1:3" x14ac:dyDescent="0.25">
      <c r="A22" s="52">
        <v>266324</v>
      </c>
      <c r="B22" s="53">
        <f>A22/A$21</f>
        <v>0.40903889896589907</v>
      </c>
      <c r="C22" t="s">
        <v>4732</v>
      </c>
    </row>
    <row r="23" spans="1:3" x14ac:dyDescent="0.25">
      <c r="A23" s="52">
        <v>125042</v>
      </c>
      <c r="B23" s="53">
        <f t="shared" ref="B23:B24" si="0">A23/A$21</f>
        <v>0.1920481894402831</v>
      </c>
      <c r="C23" t="s">
        <v>4733</v>
      </c>
    </row>
    <row r="24" spans="1:3" x14ac:dyDescent="0.25">
      <c r="A24" s="52">
        <v>141282</v>
      </c>
      <c r="B24" s="53">
        <f t="shared" si="0"/>
        <v>0.216990709525616</v>
      </c>
      <c r="C24" t="s">
        <v>4734</v>
      </c>
    </row>
    <row r="25" spans="1:3" x14ac:dyDescent="0.25">
      <c r="A25" t="s">
        <v>4736</v>
      </c>
    </row>
    <row r="26" spans="1:3" x14ac:dyDescent="0.25">
      <c r="A26" t="s">
        <v>4737</v>
      </c>
    </row>
    <row r="27" spans="1:3" x14ac:dyDescent="0.25">
      <c r="A27" t="s">
        <v>4739</v>
      </c>
    </row>
    <row r="28" spans="1:3" x14ac:dyDescent="0.25">
      <c r="A28" t="s">
        <v>4740</v>
      </c>
    </row>
  </sheetData>
  <pageMargins left="0.7" right="0.7" top="0.75" bottom="0.75" header="0.3" footer="0.3"/>
  <pageSetup paperSize="5" orientation="landscape"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AG43"/>
  <sheetViews>
    <sheetView zoomScale="90" zoomScaleNormal="90" workbookViewId="0">
      <pane xSplit="4" ySplit="1" topLeftCell="E2" activePane="bottomRight" state="frozen"/>
      <selection pane="topRight" activeCell="E1" sqref="E1"/>
      <selection pane="bottomLeft" activeCell="A2" sqref="A2"/>
      <selection pane="bottomRight" activeCell="N1" sqref="N1"/>
    </sheetView>
  </sheetViews>
  <sheetFormatPr defaultRowHeight="15" x14ac:dyDescent="0.25"/>
  <cols>
    <col min="1" max="1" width="16.42578125" bestFit="1" customWidth="1"/>
    <col min="2" max="2" width="8.7109375" hidden="1" customWidth="1"/>
    <col min="3" max="3" width="16.28515625" customWidth="1"/>
    <col min="4" max="4" width="7.5703125" bestFit="1" customWidth="1"/>
    <col min="5" max="5" width="37.85546875" style="21" customWidth="1"/>
    <col min="6" max="6" width="24" hidden="1" customWidth="1"/>
    <col min="7" max="7" width="19.85546875" hidden="1" customWidth="1"/>
    <col min="8" max="9" width="0" hidden="1" customWidth="1"/>
    <col min="10" max="10" width="13.28515625" hidden="1" customWidth="1"/>
    <col min="11" max="11" width="46" style="21" customWidth="1"/>
    <col min="12" max="12" width="13.28515625" hidden="1" customWidth="1"/>
    <col min="13" max="13" width="18.7109375" hidden="1" customWidth="1"/>
    <col min="14" max="14" width="27" style="21" customWidth="1"/>
    <col min="15" max="15" width="30.140625" hidden="1" customWidth="1"/>
    <col min="16" max="16" width="21.5703125" hidden="1" customWidth="1"/>
    <col min="17" max="17" width="24.28515625" hidden="1" customWidth="1"/>
    <col min="18" max="18" width="30.42578125" hidden="1" customWidth="1"/>
    <col min="19" max="21" width="25.7109375" hidden="1" customWidth="1"/>
    <col min="22" max="22" width="18.5703125" hidden="1" customWidth="1"/>
    <col min="23" max="23" width="26.140625" hidden="1" customWidth="1"/>
    <col min="24" max="24" width="14.28515625" customWidth="1"/>
    <col min="25" max="25" width="14.140625" customWidth="1"/>
    <col min="26" max="26" width="15.5703125" style="31" customWidth="1"/>
    <col min="27" max="27" width="19.140625" customWidth="1"/>
    <col min="28" max="28" width="26.7109375" customWidth="1"/>
    <col min="29" max="29" width="20.5703125" customWidth="1"/>
    <col min="30" max="30" width="21.28515625" customWidth="1"/>
    <col min="31" max="31" width="12.140625" customWidth="1"/>
    <col min="32" max="32" width="26" customWidth="1"/>
    <col min="33" max="33" width="22.28515625" style="1" customWidth="1"/>
  </cols>
  <sheetData>
    <row r="1" spans="1:33" s="21" customFormat="1" ht="45" x14ac:dyDescent="0.25">
      <c r="A1" s="19" t="s">
        <v>0</v>
      </c>
      <c r="B1" s="5" t="s">
        <v>1</v>
      </c>
      <c r="C1" s="19" t="s">
        <v>2</v>
      </c>
      <c r="D1" s="19" t="s">
        <v>9</v>
      </c>
      <c r="E1" s="19" t="s">
        <v>3</v>
      </c>
      <c r="F1" s="5" t="s">
        <v>4</v>
      </c>
      <c r="G1" s="5" t="s">
        <v>5</v>
      </c>
      <c r="H1" s="5" t="s">
        <v>6</v>
      </c>
      <c r="I1" s="5" t="s">
        <v>7</v>
      </c>
      <c r="J1" s="5" t="s">
        <v>8</v>
      </c>
      <c r="K1" s="19" t="s">
        <v>10</v>
      </c>
      <c r="L1" s="5" t="s">
        <v>4633</v>
      </c>
      <c r="M1" s="5" t="s">
        <v>11</v>
      </c>
      <c r="N1" s="19" t="s">
        <v>4697</v>
      </c>
      <c r="O1" s="5" t="s">
        <v>13</v>
      </c>
      <c r="P1" s="5" t="s">
        <v>14</v>
      </c>
      <c r="Q1" s="5" t="s">
        <v>15</v>
      </c>
      <c r="R1" s="5" t="s">
        <v>16</v>
      </c>
      <c r="S1" s="5" t="s">
        <v>17</v>
      </c>
      <c r="T1" s="5" t="s">
        <v>4640</v>
      </c>
      <c r="U1" s="5" t="s">
        <v>4639</v>
      </c>
      <c r="V1" s="5" t="s">
        <v>4638</v>
      </c>
      <c r="W1" s="5" t="s">
        <v>4632</v>
      </c>
      <c r="X1" s="19" t="s">
        <v>4695</v>
      </c>
      <c r="Y1" s="19" t="s">
        <v>4696</v>
      </c>
      <c r="Z1" s="35" t="s">
        <v>4634</v>
      </c>
      <c r="AA1" s="19" t="s">
        <v>18</v>
      </c>
      <c r="AB1" s="19" t="s">
        <v>19</v>
      </c>
      <c r="AC1" s="19" t="s">
        <v>20</v>
      </c>
      <c r="AD1" s="19" t="s">
        <v>21</v>
      </c>
      <c r="AE1" s="19" t="s">
        <v>22</v>
      </c>
      <c r="AF1" s="19" t="s">
        <v>23</v>
      </c>
      <c r="AG1" s="20" t="s">
        <v>24</v>
      </c>
    </row>
    <row r="2" spans="1:33" s="29" customFormat="1" x14ac:dyDescent="0.25">
      <c r="A2" s="26">
        <v>2010</v>
      </c>
      <c r="B2" s="26">
        <v>31</v>
      </c>
      <c r="C2" s="26" t="s">
        <v>174</v>
      </c>
      <c r="D2" s="26" t="s">
        <v>206</v>
      </c>
      <c r="E2" s="26" t="s">
        <v>175</v>
      </c>
      <c r="F2" s="26" t="s">
        <v>176</v>
      </c>
      <c r="G2" s="26" t="s">
        <v>177</v>
      </c>
      <c r="H2" s="26" t="s">
        <v>178</v>
      </c>
      <c r="I2" s="26"/>
      <c r="J2" s="26" t="s">
        <v>104</v>
      </c>
      <c r="K2" s="26" t="s">
        <v>1104</v>
      </c>
      <c r="L2" s="26"/>
      <c r="M2" s="27">
        <v>40318</v>
      </c>
      <c r="N2" s="26" t="s">
        <v>1105</v>
      </c>
      <c r="O2" s="26" t="s">
        <v>799</v>
      </c>
      <c r="P2" s="26"/>
      <c r="Q2" s="26"/>
      <c r="R2" s="26"/>
      <c r="S2" s="26"/>
      <c r="T2" s="26"/>
      <c r="U2" s="26"/>
      <c r="V2" s="26"/>
      <c r="W2" s="26"/>
      <c r="X2" s="26"/>
      <c r="Y2" s="26"/>
      <c r="Z2" s="33">
        <v>4700</v>
      </c>
      <c r="AA2" s="26" t="s">
        <v>351</v>
      </c>
      <c r="AB2" s="26" t="s">
        <v>275</v>
      </c>
      <c r="AC2" s="26" t="s">
        <v>41</v>
      </c>
      <c r="AD2" s="26" t="s">
        <v>42</v>
      </c>
      <c r="AE2" s="26" t="s">
        <v>43</v>
      </c>
      <c r="AF2" s="26" t="s">
        <v>1106</v>
      </c>
      <c r="AG2" s="28"/>
    </row>
    <row r="3" spans="1:33" s="29" customFormat="1" x14ac:dyDescent="0.25">
      <c r="A3" s="26">
        <v>2003</v>
      </c>
      <c r="B3" s="26">
        <v>3</v>
      </c>
      <c r="C3" s="26" t="s">
        <v>53</v>
      </c>
      <c r="D3" s="26" t="s">
        <v>59</v>
      </c>
      <c r="E3" s="26" t="s">
        <v>54</v>
      </c>
      <c r="F3" s="26" t="s">
        <v>55</v>
      </c>
      <c r="G3" s="26" t="s">
        <v>56</v>
      </c>
      <c r="H3" s="26" t="s">
        <v>57</v>
      </c>
      <c r="I3" s="26"/>
      <c r="J3" s="26" t="s">
        <v>58</v>
      </c>
      <c r="K3" s="26" t="s">
        <v>60</v>
      </c>
      <c r="L3" s="26"/>
      <c r="M3" s="27">
        <v>37741</v>
      </c>
      <c r="N3" s="26" t="s">
        <v>61</v>
      </c>
      <c r="O3" s="26" t="s">
        <v>62</v>
      </c>
      <c r="P3" s="26" t="s">
        <v>63</v>
      </c>
      <c r="Q3" s="26" t="s">
        <v>64</v>
      </c>
      <c r="R3" s="26" t="s">
        <v>65</v>
      </c>
      <c r="S3" s="26" t="s">
        <v>66</v>
      </c>
      <c r="T3" s="26" t="s">
        <v>4641</v>
      </c>
      <c r="U3" s="26">
        <v>2.04</v>
      </c>
      <c r="V3" s="26">
        <v>4477</v>
      </c>
      <c r="W3" s="26">
        <f>U3*454/V3</f>
        <v>0.20687067232521777</v>
      </c>
      <c r="X3" s="26"/>
      <c r="Y3" s="26"/>
      <c r="Z3" s="33">
        <v>5500</v>
      </c>
      <c r="AA3" s="26" t="s">
        <v>67</v>
      </c>
      <c r="AB3" s="26" t="s">
        <v>40</v>
      </c>
      <c r="AC3" s="26" t="s">
        <v>41</v>
      </c>
      <c r="AD3" s="26" t="s">
        <v>42</v>
      </c>
      <c r="AE3" s="26" t="s">
        <v>43</v>
      </c>
      <c r="AF3" s="26" t="s">
        <v>68</v>
      </c>
      <c r="AG3" s="28"/>
    </row>
    <row r="4" spans="1:33" s="29" customFormat="1" ht="30" x14ac:dyDescent="0.25">
      <c r="A4" s="26">
        <v>2012</v>
      </c>
      <c r="B4" s="26">
        <v>48</v>
      </c>
      <c r="C4" s="26" t="s">
        <v>53</v>
      </c>
      <c r="D4" s="26" t="s">
        <v>59</v>
      </c>
      <c r="E4" s="34" t="s">
        <v>54</v>
      </c>
      <c r="F4" s="26" t="s">
        <v>55</v>
      </c>
      <c r="G4" s="26" t="s">
        <v>56</v>
      </c>
      <c r="H4" s="26" t="s">
        <v>57</v>
      </c>
      <c r="I4" s="26"/>
      <c r="J4" s="26" t="s">
        <v>58</v>
      </c>
      <c r="K4" s="34" t="s">
        <v>60</v>
      </c>
      <c r="L4" s="26"/>
      <c r="M4" s="27">
        <v>41009</v>
      </c>
      <c r="N4" s="34" t="s">
        <v>1284</v>
      </c>
      <c r="O4" s="26" t="s">
        <v>1281</v>
      </c>
      <c r="P4" s="26"/>
      <c r="Q4" s="26"/>
      <c r="R4" s="26"/>
      <c r="S4" s="26"/>
      <c r="T4" s="26"/>
      <c r="U4" s="26"/>
      <c r="V4" s="26"/>
      <c r="W4" s="26"/>
      <c r="X4" s="26">
        <v>42</v>
      </c>
      <c r="Y4" s="26">
        <v>20.6</v>
      </c>
      <c r="Z4" s="33">
        <v>5500</v>
      </c>
      <c r="AA4" s="26" t="s">
        <v>67</v>
      </c>
      <c r="AB4" s="26" t="s">
        <v>40</v>
      </c>
      <c r="AC4" s="26" t="s">
        <v>41</v>
      </c>
      <c r="AD4" s="26" t="s">
        <v>42</v>
      </c>
      <c r="AE4" s="26" t="s">
        <v>43</v>
      </c>
      <c r="AF4" s="26" t="s">
        <v>1285</v>
      </c>
      <c r="AG4" s="28"/>
    </row>
    <row r="5" spans="1:33" s="29" customFormat="1" x14ac:dyDescent="0.25">
      <c r="A5" s="26">
        <v>2003</v>
      </c>
      <c r="B5" s="26">
        <v>4</v>
      </c>
      <c r="C5" s="26" t="s">
        <v>53</v>
      </c>
      <c r="D5" s="26" t="s">
        <v>69</v>
      </c>
      <c r="E5" s="26" t="s">
        <v>54</v>
      </c>
      <c r="F5" s="26" t="s">
        <v>55</v>
      </c>
      <c r="G5" s="26" t="s">
        <v>56</v>
      </c>
      <c r="H5" s="26" t="s">
        <v>57</v>
      </c>
      <c r="I5" s="26"/>
      <c r="J5" s="26" t="s">
        <v>58</v>
      </c>
      <c r="K5" s="26" t="s">
        <v>70</v>
      </c>
      <c r="L5" s="26"/>
      <c r="M5" s="27">
        <v>37742</v>
      </c>
      <c r="N5" s="26" t="s">
        <v>71</v>
      </c>
      <c r="O5" s="26" t="s">
        <v>62</v>
      </c>
      <c r="P5" s="26" t="s">
        <v>63</v>
      </c>
      <c r="Q5" s="26" t="s">
        <v>64</v>
      </c>
      <c r="R5" s="26" t="s">
        <v>72</v>
      </c>
      <c r="S5" s="26" t="s">
        <v>73</v>
      </c>
      <c r="T5" s="26" t="s">
        <v>4641</v>
      </c>
      <c r="U5" s="26">
        <v>3.59</v>
      </c>
      <c r="V5" s="26">
        <v>5500</v>
      </c>
      <c r="W5" s="26">
        <f>U5*454/V5</f>
        <v>0.29633818181818178</v>
      </c>
      <c r="X5" s="26"/>
      <c r="Y5" s="26"/>
      <c r="Z5" s="33">
        <v>5500</v>
      </c>
      <c r="AA5" s="26" t="s">
        <v>67</v>
      </c>
      <c r="AB5" s="26" t="s">
        <v>40</v>
      </c>
      <c r="AC5" s="26" t="s">
        <v>41</v>
      </c>
      <c r="AD5" s="26" t="s">
        <v>43</v>
      </c>
      <c r="AE5" s="26" t="s">
        <v>43</v>
      </c>
      <c r="AF5" s="26" t="s">
        <v>74</v>
      </c>
      <c r="AG5" s="28"/>
    </row>
    <row r="6" spans="1:33" s="29" customFormat="1" ht="30" x14ac:dyDescent="0.25">
      <c r="A6" s="26">
        <v>2012</v>
      </c>
      <c r="B6" s="26">
        <v>51</v>
      </c>
      <c r="C6" s="26" t="s">
        <v>53</v>
      </c>
      <c r="D6" s="26" t="s">
        <v>69</v>
      </c>
      <c r="E6" s="34" t="s">
        <v>54</v>
      </c>
      <c r="F6" s="26" t="s">
        <v>55</v>
      </c>
      <c r="G6" s="26" t="s">
        <v>56</v>
      </c>
      <c r="H6" s="26" t="s">
        <v>57</v>
      </c>
      <c r="I6" s="26"/>
      <c r="J6" s="26" t="s">
        <v>58</v>
      </c>
      <c r="K6" s="34" t="s">
        <v>70</v>
      </c>
      <c r="L6" s="26"/>
      <c r="M6" s="27">
        <v>41009</v>
      </c>
      <c r="N6" s="34" t="s">
        <v>1284</v>
      </c>
      <c r="O6" s="26" t="s">
        <v>1281</v>
      </c>
      <c r="P6" s="26"/>
      <c r="Q6" s="26"/>
      <c r="R6" s="26"/>
      <c r="S6" s="26"/>
      <c r="T6" s="26"/>
      <c r="U6" s="26"/>
      <c r="V6" s="26"/>
      <c r="W6" s="26"/>
      <c r="X6" s="26">
        <v>42</v>
      </c>
      <c r="Y6" s="26">
        <v>34.1</v>
      </c>
      <c r="Z6" s="33">
        <v>5500</v>
      </c>
      <c r="AA6" s="26" t="s">
        <v>67</v>
      </c>
      <c r="AB6" s="26" t="s">
        <v>275</v>
      </c>
      <c r="AC6" s="26" t="s">
        <v>41</v>
      </c>
      <c r="AD6" s="26" t="s">
        <v>42</v>
      </c>
      <c r="AE6" s="26" t="s">
        <v>43</v>
      </c>
      <c r="AF6" s="26" t="s">
        <v>1287</v>
      </c>
      <c r="AG6" s="28"/>
    </row>
    <row r="7" spans="1:33" s="29" customFormat="1" x14ac:dyDescent="0.25">
      <c r="A7" s="26">
        <v>2003</v>
      </c>
      <c r="B7" s="26">
        <v>6</v>
      </c>
      <c r="C7" s="26" t="s">
        <v>53</v>
      </c>
      <c r="D7" s="26" t="s">
        <v>84</v>
      </c>
      <c r="E7" s="26" t="s">
        <v>54</v>
      </c>
      <c r="F7" s="26" t="s">
        <v>55</v>
      </c>
      <c r="G7" s="26" t="s">
        <v>56</v>
      </c>
      <c r="H7" s="26" t="s">
        <v>57</v>
      </c>
      <c r="I7" s="26"/>
      <c r="J7" s="26" t="s">
        <v>58</v>
      </c>
      <c r="K7" s="26" t="s">
        <v>85</v>
      </c>
      <c r="L7" s="26"/>
      <c r="M7" s="27">
        <v>37740</v>
      </c>
      <c r="N7" s="26" t="s">
        <v>71</v>
      </c>
      <c r="O7" s="26" t="s">
        <v>62</v>
      </c>
      <c r="P7" s="26" t="s">
        <v>63</v>
      </c>
      <c r="Q7" s="26" t="s">
        <v>64</v>
      </c>
      <c r="R7" s="26" t="s">
        <v>72</v>
      </c>
      <c r="S7" s="26" t="s">
        <v>86</v>
      </c>
      <c r="T7" s="26" t="s">
        <v>4641</v>
      </c>
      <c r="U7" s="26">
        <v>5.3</v>
      </c>
      <c r="V7" s="26">
        <v>5500</v>
      </c>
      <c r="W7" s="26">
        <f>U7*454/V7</f>
        <v>0.43749090909090904</v>
      </c>
      <c r="X7" s="26"/>
      <c r="Y7" s="26"/>
      <c r="Z7" s="33">
        <v>5500</v>
      </c>
      <c r="AA7" s="26" t="s">
        <v>67</v>
      </c>
      <c r="AB7" s="26" t="s">
        <v>40</v>
      </c>
      <c r="AC7" s="26" t="s">
        <v>41</v>
      </c>
      <c r="AD7" s="26" t="s">
        <v>42</v>
      </c>
      <c r="AE7" s="26" t="s">
        <v>43</v>
      </c>
      <c r="AF7" s="26" t="s">
        <v>87</v>
      </c>
      <c r="AG7" s="28"/>
    </row>
    <row r="8" spans="1:33" s="29" customFormat="1" ht="30" x14ac:dyDescent="0.25">
      <c r="A8" s="26">
        <v>2012</v>
      </c>
      <c r="B8" s="26">
        <v>83</v>
      </c>
      <c r="C8" s="26" t="s">
        <v>53</v>
      </c>
      <c r="D8" s="26" t="s">
        <v>84</v>
      </c>
      <c r="E8" s="34" t="s">
        <v>54</v>
      </c>
      <c r="F8" s="26" t="s">
        <v>55</v>
      </c>
      <c r="G8" s="26" t="s">
        <v>56</v>
      </c>
      <c r="H8" s="26" t="s">
        <v>57</v>
      </c>
      <c r="I8" s="26"/>
      <c r="J8" s="26" t="s">
        <v>58</v>
      </c>
      <c r="K8" s="34" t="s">
        <v>85</v>
      </c>
      <c r="L8" s="26"/>
      <c r="M8" s="27">
        <v>41010</v>
      </c>
      <c r="N8" s="34" t="s">
        <v>1284</v>
      </c>
      <c r="O8" s="26" t="s">
        <v>1281</v>
      </c>
      <c r="P8" s="26"/>
      <c r="Q8" s="26"/>
      <c r="R8" s="26"/>
      <c r="S8" s="26"/>
      <c r="T8" s="26"/>
      <c r="U8" s="26"/>
      <c r="V8" s="26"/>
      <c r="W8" s="26"/>
      <c r="X8" s="26">
        <v>42</v>
      </c>
      <c r="Y8" s="26">
        <v>30.5</v>
      </c>
      <c r="Z8" s="33">
        <v>5500</v>
      </c>
      <c r="AA8" s="26" t="s">
        <v>67</v>
      </c>
      <c r="AB8" s="26" t="s">
        <v>40</v>
      </c>
      <c r="AC8" s="26" t="s">
        <v>41</v>
      </c>
      <c r="AD8" s="26" t="s">
        <v>42</v>
      </c>
      <c r="AE8" s="26" t="s">
        <v>43</v>
      </c>
      <c r="AF8" s="26" t="s">
        <v>1292</v>
      </c>
      <c r="AG8" s="28"/>
    </row>
    <row r="9" spans="1:33" s="29" customFormat="1" x14ac:dyDescent="0.25">
      <c r="A9" s="26">
        <v>2003</v>
      </c>
      <c r="B9" s="26">
        <v>8</v>
      </c>
      <c r="C9" s="26" t="s">
        <v>75</v>
      </c>
      <c r="D9" s="26" t="s">
        <v>59</v>
      </c>
      <c r="E9" s="26" t="s">
        <v>76</v>
      </c>
      <c r="F9" s="26" t="s">
        <v>77</v>
      </c>
      <c r="G9" s="26" t="s">
        <v>78</v>
      </c>
      <c r="H9" s="26" t="s">
        <v>79</v>
      </c>
      <c r="I9" s="26"/>
      <c r="J9" s="26" t="s">
        <v>80</v>
      </c>
      <c r="K9" s="26" t="s">
        <v>60</v>
      </c>
      <c r="L9" s="26"/>
      <c r="M9" s="27">
        <v>37754</v>
      </c>
      <c r="N9" s="26" t="s">
        <v>71</v>
      </c>
      <c r="O9" s="26" t="s">
        <v>62</v>
      </c>
      <c r="P9" s="26" t="s">
        <v>63</v>
      </c>
      <c r="Q9" s="26" t="s">
        <v>64</v>
      </c>
      <c r="R9" s="26" t="s">
        <v>101</v>
      </c>
      <c r="S9" s="26" t="s">
        <v>102</v>
      </c>
      <c r="T9" s="26" t="s">
        <v>4641</v>
      </c>
      <c r="U9" s="26">
        <v>7.1</v>
      </c>
      <c r="V9" s="26">
        <v>5500</v>
      </c>
      <c r="W9" s="26">
        <f>U9*454/V9</f>
        <v>0.58607272727272719</v>
      </c>
      <c r="X9" s="26"/>
      <c r="Y9" s="26"/>
      <c r="Z9" s="33">
        <v>5500</v>
      </c>
      <c r="AA9" s="26" t="s">
        <v>67</v>
      </c>
      <c r="AB9" s="26" t="s">
        <v>40</v>
      </c>
      <c r="AC9" s="26" t="s">
        <v>41</v>
      </c>
      <c r="AD9" s="26" t="s">
        <v>42</v>
      </c>
      <c r="AE9" s="26" t="s">
        <v>43</v>
      </c>
      <c r="AF9" s="26" t="s">
        <v>83</v>
      </c>
      <c r="AG9" s="28"/>
    </row>
    <row r="10" spans="1:33" s="29" customFormat="1" x14ac:dyDescent="0.25">
      <c r="A10" s="26">
        <v>2012</v>
      </c>
      <c r="B10" s="26">
        <v>149</v>
      </c>
      <c r="C10" s="26" t="s">
        <v>75</v>
      </c>
      <c r="D10" s="26" t="s">
        <v>59</v>
      </c>
      <c r="E10" s="26" t="s">
        <v>76</v>
      </c>
      <c r="F10" s="26" t="s">
        <v>77</v>
      </c>
      <c r="G10" s="26" t="s">
        <v>78</v>
      </c>
      <c r="H10" s="26" t="s">
        <v>79</v>
      </c>
      <c r="I10" s="26"/>
      <c r="J10" s="26" t="s">
        <v>80</v>
      </c>
      <c r="K10" s="26" t="s">
        <v>60</v>
      </c>
      <c r="L10" s="26"/>
      <c r="M10" s="27">
        <v>41003</v>
      </c>
      <c r="N10" s="26" t="s">
        <v>71</v>
      </c>
      <c r="O10" s="26" t="s">
        <v>62</v>
      </c>
      <c r="P10" s="26"/>
      <c r="Q10" s="26"/>
      <c r="R10" s="26"/>
      <c r="S10" s="26"/>
      <c r="T10" s="26"/>
      <c r="U10" s="26"/>
      <c r="V10" s="26"/>
      <c r="W10" s="26"/>
      <c r="X10" s="26"/>
      <c r="Y10" s="26"/>
      <c r="Z10" s="33">
        <v>5500</v>
      </c>
      <c r="AA10" s="26" t="s">
        <v>351</v>
      </c>
      <c r="AB10" s="26" t="s">
        <v>40</v>
      </c>
      <c r="AC10" s="26" t="s">
        <v>41</v>
      </c>
      <c r="AD10" s="26" t="s">
        <v>42</v>
      </c>
      <c r="AE10" s="26" t="s">
        <v>43</v>
      </c>
      <c r="AF10" s="26" t="s">
        <v>1298</v>
      </c>
      <c r="AG10" s="28"/>
    </row>
    <row r="11" spans="1:33" s="29" customFormat="1" x14ac:dyDescent="0.25">
      <c r="A11" s="26">
        <v>2012</v>
      </c>
      <c r="B11" s="26">
        <v>150</v>
      </c>
      <c r="C11" s="26" t="s">
        <v>75</v>
      </c>
      <c r="D11" s="26" t="s">
        <v>59</v>
      </c>
      <c r="E11" s="26" t="s">
        <v>76</v>
      </c>
      <c r="F11" s="26" t="s">
        <v>77</v>
      </c>
      <c r="G11" s="26" t="s">
        <v>78</v>
      </c>
      <c r="H11" s="26" t="s">
        <v>79</v>
      </c>
      <c r="I11" s="26"/>
      <c r="J11" s="26" t="s">
        <v>80</v>
      </c>
      <c r="K11" s="26" t="s">
        <v>60</v>
      </c>
      <c r="L11" s="26"/>
      <c r="M11" s="27">
        <v>41003</v>
      </c>
      <c r="N11" s="26" t="s">
        <v>71</v>
      </c>
      <c r="O11" s="26" t="s">
        <v>62</v>
      </c>
      <c r="P11" s="26"/>
      <c r="Q11" s="26"/>
      <c r="R11" s="26"/>
      <c r="S11" s="26"/>
      <c r="T11" s="26"/>
      <c r="U11" s="26"/>
      <c r="V11" s="26"/>
      <c r="W11" s="26"/>
      <c r="X11" s="26"/>
      <c r="Y11" s="26"/>
      <c r="Z11" s="33">
        <v>5500</v>
      </c>
      <c r="AA11" s="26" t="s">
        <v>351</v>
      </c>
      <c r="AB11" s="26" t="s">
        <v>275</v>
      </c>
      <c r="AC11" s="26" t="s">
        <v>41</v>
      </c>
      <c r="AD11" s="26" t="s">
        <v>42</v>
      </c>
      <c r="AE11" s="26" t="s">
        <v>43</v>
      </c>
      <c r="AF11" s="26" t="s">
        <v>1298</v>
      </c>
      <c r="AG11" s="28"/>
    </row>
    <row r="12" spans="1:33" s="29" customFormat="1" x14ac:dyDescent="0.25">
      <c r="A12" s="26">
        <v>2003</v>
      </c>
      <c r="B12" s="26">
        <v>5</v>
      </c>
      <c r="C12" s="26" t="s">
        <v>75</v>
      </c>
      <c r="D12" s="26" t="s">
        <v>69</v>
      </c>
      <c r="E12" s="26" t="s">
        <v>76</v>
      </c>
      <c r="F12" s="26" t="s">
        <v>77</v>
      </c>
      <c r="G12" s="26" t="s">
        <v>78</v>
      </c>
      <c r="H12" s="26" t="s">
        <v>79</v>
      </c>
      <c r="I12" s="26"/>
      <c r="J12" s="26" t="s">
        <v>80</v>
      </c>
      <c r="K12" s="26" t="s">
        <v>70</v>
      </c>
      <c r="L12" s="26"/>
      <c r="M12" s="27">
        <v>37755</v>
      </c>
      <c r="N12" s="26" t="s">
        <v>71</v>
      </c>
      <c r="O12" s="26" t="s">
        <v>62</v>
      </c>
      <c r="P12" s="26" t="s">
        <v>63</v>
      </c>
      <c r="Q12" s="26" t="s">
        <v>64</v>
      </c>
      <c r="R12" s="26" t="s">
        <v>81</v>
      </c>
      <c r="S12" s="26" t="s">
        <v>82</v>
      </c>
      <c r="T12" s="26" t="s">
        <v>4641</v>
      </c>
      <c r="U12" s="26">
        <v>3.76</v>
      </c>
      <c r="V12" s="26">
        <v>5500</v>
      </c>
      <c r="W12" s="26">
        <f>U12*454/V12</f>
        <v>0.31037090909090909</v>
      </c>
      <c r="X12" s="26"/>
      <c r="Y12" s="26"/>
      <c r="Z12" s="33">
        <v>5500</v>
      </c>
      <c r="AA12" s="26" t="s">
        <v>67</v>
      </c>
      <c r="AB12" s="26" t="s">
        <v>40</v>
      </c>
      <c r="AC12" s="26" t="s">
        <v>41</v>
      </c>
      <c r="AD12" s="26" t="s">
        <v>42</v>
      </c>
      <c r="AE12" s="26" t="s">
        <v>43</v>
      </c>
      <c r="AF12" s="26" t="s">
        <v>83</v>
      </c>
      <c r="AG12" s="28"/>
    </row>
    <row r="13" spans="1:33" s="29" customFormat="1" x14ac:dyDescent="0.25">
      <c r="A13" s="26">
        <v>2012</v>
      </c>
      <c r="B13" s="26">
        <v>141</v>
      </c>
      <c r="C13" s="26" t="s">
        <v>75</v>
      </c>
      <c r="D13" s="26" t="s">
        <v>69</v>
      </c>
      <c r="E13" s="26" t="s">
        <v>76</v>
      </c>
      <c r="F13" s="26" t="s">
        <v>77</v>
      </c>
      <c r="G13" s="26" t="s">
        <v>78</v>
      </c>
      <c r="H13" s="26" t="s">
        <v>79</v>
      </c>
      <c r="I13" s="26"/>
      <c r="J13" s="26" t="s">
        <v>80</v>
      </c>
      <c r="K13" s="26" t="s">
        <v>70</v>
      </c>
      <c r="L13" s="26"/>
      <c r="M13" s="27">
        <v>41002</v>
      </c>
      <c r="N13" s="26" t="s">
        <v>71</v>
      </c>
      <c r="O13" s="26" t="s">
        <v>62</v>
      </c>
      <c r="P13" s="26"/>
      <c r="Q13" s="26"/>
      <c r="R13" s="26"/>
      <c r="S13" s="26"/>
      <c r="T13" s="26"/>
      <c r="U13" s="26"/>
      <c r="V13" s="26"/>
      <c r="W13" s="26"/>
      <c r="X13" s="26"/>
      <c r="Y13" s="26"/>
      <c r="Z13" s="33">
        <v>5500</v>
      </c>
      <c r="AA13" s="26" t="s">
        <v>351</v>
      </c>
      <c r="AB13" s="26" t="s">
        <v>40</v>
      </c>
      <c r="AC13" s="26" t="s">
        <v>41</v>
      </c>
      <c r="AD13" s="26" t="s">
        <v>42</v>
      </c>
      <c r="AE13" s="26" t="s">
        <v>43</v>
      </c>
      <c r="AF13" s="26" t="s">
        <v>1295</v>
      </c>
      <c r="AG13" s="28"/>
    </row>
    <row r="14" spans="1:33" s="29" customFormat="1" x14ac:dyDescent="0.25">
      <c r="A14" s="26">
        <v>2012</v>
      </c>
      <c r="B14" s="26">
        <v>142</v>
      </c>
      <c r="C14" s="26" t="s">
        <v>75</v>
      </c>
      <c r="D14" s="26" t="s">
        <v>69</v>
      </c>
      <c r="E14" s="26" t="s">
        <v>76</v>
      </c>
      <c r="F14" s="26" t="s">
        <v>77</v>
      </c>
      <c r="G14" s="26" t="s">
        <v>78</v>
      </c>
      <c r="H14" s="26" t="s">
        <v>79</v>
      </c>
      <c r="I14" s="26"/>
      <c r="J14" s="26" t="s">
        <v>80</v>
      </c>
      <c r="K14" s="26" t="s">
        <v>70</v>
      </c>
      <c r="L14" s="26"/>
      <c r="M14" s="27">
        <v>41002</v>
      </c>
      <c r="N14" s="26" t="s">
        <v>71</v>
      </c>
      <c r="O14" s="26" t="s">
        <v>62</v>
      </c>
      <c r="P14" s="26"/>
      <c r="Q14" s="26"/>
      <c r="R14" s="26"/>
      <c r="S14" s="26"/>
      <c r="T14" s="26"/>
      <c r="U14" s="26"/>
      <c r="V14" s="26"/>
      <c r="W14" s="26"/>
      <c r="X14" s="26"/>
      <c r="Y14" s="26"/>
      <c r="Z14" s="33">
        <v>5500</v>
      </c>
      <c r="AA14" s="26" t="s">
        <v>351</v>
      </c>
      <c r="AB14" s="26" t="s">
        <v>275</v>
      </c>
      <c r="AC14" s="26" t="s">
        <v>41</v>
      </c>
      <c r="AD14" s="26" t="s">
        <v>42</v>
      </c>
      <c r="AE14" s="26" t="s">
        <v>43</v>
      </c>
      <c r="AF14" s="26" t="s">
        <v>1295</v>
      </c>
      <c r="AG14" s="28"/>
    </row>
    <row r="15" spans="1:33" s="29" customFormat="1" x14ac:dyDescent="0.25">
      <c r="A15" s="26">
        <v>2003</v>
      </c>
      <c r="B15" s="26">
        <v>9</v>
      </c>
      <c r="C15" s="26" t="s">
        <v>75</v>
      </c>
      <c r="D15" s="26" t="s">
        <v>84</v>
      </c>
      <c r="E15" s="26" t="s">
        <v>76</v>
      </c>
      <c r="F15" s="26" t="s">
        <v>77</v>
      </c>
      <c r="G15" s="26" t="s">
        <v>78</v>
      </c>
      <c r="H15" s="26" t="s">
        <v>79</v>
      </c>
      <c r="I15" s="26"/>
      <c r="J15" s="26" t="s">
        <v>80</v>
      </c>
      <c r="K15" s="26" t="s">
        <v>85</v>
      </c>
      <c r="L15" s="26"/>
      <c r="M15" s="27">
        <v>37757</v>
      </c>
      <c r="N15" s="26" t="s">
        <v>71</v>
      </c>
      <c r="O15" s="26" t="s">
        <v>62</v>
      </c>
      <c r="P15" s="26" t="s">
        <v>63</v>
      </c>
      <c r="Q15" s="26" t="s">
        <v>64</v>
      </c>
      <c r="R15" s="26" t="s">
        <v>81</v>
      </c>
      <c r="S15" s="26" t="s">
        <v>103</v>
      </c>
      <c r="T15" s="26" t="s">
        <v>4641</v>
      </c>
      <c r="U15" s="26">
        <v>5.52</v>
      </c>
      <c r="V15" s="26">
        <v>5500</v>
      </c>
      <c r="W15" s="26">
        <f>U15*454/V15</f>
        <v>0.45565090909090905</v>
      </c>
      <c r="X15" s="26"/>
      <c r="Y15" s="26"/>
      <c r="Z15" s="33">
        <v>5500</v>
      </c>
      <c r="AA15" s="26" t="s">
        <v>67</v>
      </c>
      <c r="AB15" s="26" t="s">
        <v>40</v>
      </c>
      <c r="AC15" s="26" t="s">
        <v>41</v>
      </c>
      <c r="AD15" s="26" t="s">
        <v>42</v>
      </c>
      <c r="AE15" s="26" t="s">
        <v>43</v>
      </c>
      <c r="AF15" s="26" t="s">
        <v>83</v>
      </c>
      <c r="AG15" s="28"/>
    </row>
    <row r="16" spans="1:33" s="29" customFormat="1" x14ac:dyDescent="0.25">
      <c r="A16" s="26">
        <v>2012</v>
      </c>
      <c r="B16" s="26">
        <v>146</v>
      </c>
      <c r="C16" s="26" t="s">
        <v>75</v>
      </c>
      <c r="D16" s="26" t="s">
        <v>84</v>
      </c>
      <c r="E16" s="26" t="s">
        <v>76</v>
      </c>
      <c r="F16" s="26" t="s">
        <v>77</v>
      </c>
      <c r="G16" s="26" t="s">
        <v>78</v>
      </c>
      <c r="H16" s="26" t="s">
        <v>79</v>
      </c>
      <c r="I16" s="26"/>
      <c r="J16" s="26" t="s">
        <v>80</v>
      </c>
      <c r="K16" s="26" t="s">
        <v>85</v>
      </c>
      <c r="L16" s="26"/>
      <c r="M16" s="27">
        <v>41002</v>
      </c>
      <c r="N16" s="26" t="s">
        <v>71</v>
      </c>
      <c r="O16" s="26" t="s">
        <v>62</v>
      </c>
      <c r="P16" s="26"/>
      <c r="Q16" s="26"/>
      <c r="R16" s="26"/>
      <c r="S16" s="26"/>
      <c r="T16" s="26"/>
      <c r="U16" s="26"/>
      <c r="V16" s="26"/>
      <c r="W16" s="26"/>
      <c r="X16" s="26"/>
      <c r="Y16" s="26"/>
      <c r="Z16" s="33">
        <v>5500</v>
      </c>
      <c r="AA16" s="26" t="s">
        <v>351</v>
      </c>
      <c r="AB16" s="26" t="s">
        <v>40</v>
      </c>
      <c r="AC16" s="26" t="s">
        <v>41</v>
      </c>
      <c r="AD16" s="26" t="s">
        <v>42</v>
      </c>
      <c r="AE16" s="26" t="s">
        <v>43</v>
      </c>
      <c r="AF16" s="26" t="s">
        <v>1297</v>
      </c>
      <c r="AG16" s="28"/>
    </row>
    <row r="17" spans="1:33" s="29" customFormat="1" x14ac:dyDescent="0.25">
      <c r="A17" s="26">
        <v>2012</v>
      </c>
      <c r="B17" s="26">
        <v>147</v>
      </c>
      <c r="C17" s="26" t="s">
        <v>75</v>
      </c>
      <c r="D17" s="26" t="s">
        <v>84</v>
      </c>
      <c r="E17" s="26" t="s">
        <v>76</v>
      </c>
      <c r="F17" s="26" t="s">
        <v>77</v>
      </c>
      <c r="G17" s="26" t="s">
        <v>78</v>
      </c>
      <c r="H17" s="26" t="s">
        <v>79</v>
      </c>
      <c r="I17" s="26"/>
      <c r="J17" s="26" t="s">
        <v>80</v>
      </c>
      <c r="K17" s="26" t="s">
        <v>85</v>
      </c>
      <c r="L17" s="26"/>
      <c r="M17" s="27">
        <v>41002</v>
      </c>
      <c r="N17" s="26" t="s">
        <v>71</v>
      </c>
      <c r="O17" s="26" t="s">
        <v>62</v>
      </c>
      <c r="P17" s="26"/>
      <c r="Q17" s="26"/>
      <c r="R17" s="26"/>
      <c r="S17" s="26"/>
      <c r="T17" s="26"/>
      <c r="U17" s="26"/>
      <c r="V17" s="26"/>
      <c r="W17" s="26"/>
      <c r="X17" s="26"/>
      <c r="Y17" s="26"/>
      <c r="Z17" s="33">
        <v>5500</v>
      </c>
      <c r="AA17" s="26" t="s">
        <v>351</v>
      </c>
      <c r="AB17" s="26" t="s">
        <v>275</v>
      </c>
      <c r="AC17" s="26" t="s">
        <v>41</v>
      </c>
      <c r="AD17" s="26" t="s">
        <v>42</v>
      </c>
      <c r="AE17" s="26" t="s">
        <v>43</v>
      </c>
      <c r="AF17" s="26" t="s">
        <v>1297</v>
      </c>
      <c r="AG17" s="28"/>
    </row>
    <row r="18" spans="1:33" s="29" customFormat="1" x14ac:dyDescent="0.25">
      <c r="A18" s="26">
        <v>2003</v>
      </c>
      <c r="B18" s="26">
        <v>16</v>
      </c>
      <c r="C18" s="26" t="s">
        <v>147</v>
      </c>
      <c r="D18" s="26" t="s">
        <v>69</v>
      </c>
      <c r="E18" s="26" t="s">
        <v>148</v>
      </c>
      <c r="F18" s="26" t="s">
        <v>149</v>
      </c>
      <c r="G18" s="26" t="s">
        <v>150</v>
      </c>
      <c r="H18" s="26" t="s">
        <v>151</v>
      </c>
      <c r="I18" s="26" t="s">
        <v>152</v>
      </c>
      <c r="J18" s="26" t="s">
        <v>153</v>
      </c>
      <c r="K18" s="26" t="s">
        <v>154</v>
      </c>
      <c r="L18" s="26"/>
      <c r="M18" s="27">
        <v>37690</v>
      </c>
      <c r="N18" s="26" t="s">
        <v>71</v>
      </c>
      <c r="O18" s="26" t="s">
        <v>155</v>
      </c>
      <c r="P18" s="26" t="s">
        <v>156</v>
      </c>
      <c r="Q18" s="26" t="s">
        <v>157</v>
      </c>
      <c r="R18" s="26" t="s">
        <v>158</v>
      </c>
      <c r="S18" s="26" t="s">
        <v>159</v>
      </c>
      <c r="T18" s="26" t="s">
        <v>4641</v>
      </c>
      <c r="U18" s="26">
        <v>8.48</v>
      </c>
      <c r="V18" s="26"/>
      <c r="W18" s="26"/>
      <c r="X18" s="26"/>
      <c r="Y18" s="26"/>
      <c r="Z18" s="33">
        <f>112.9*51.62</f>
        <v>5827.8980000000001</v>
      </c>
      <c r="AA18" s="26" t="s">
        <v>67</v>
      </c>
      <c r="AB18" s="26" t="s">
        <v>40</v>
      </c>
      <c r="AC18" s="26" t="s">
        <v>41</v>
      </c>
      <c r="AD18" s="26" t="s">
        <v>42</v>
      </c>
      <c r="AE18" s="26" t="s">
        <v>43</v>
      </c>
      <c r="AF18" s="26"/>
      <c r="AG18" s="28"/>
    </row>
    <row r="19" spans="1:33" s="29" customFormat="1" x14ac:dyDescent="0.25">
      <c r="A19" s="26">
        <v>2006</v>
      </c>
      <c r="B19" s="26">
        <v>829</v>
      </c>
      <c r="C19" s="26" t="s">
        <v>147</v>
      </c>
      <c r="D19" s="26" t="s">
        <v>69</v>
      </c>
      <c r="E19" s="26" t="s">
        <v>148</v>
      </c>
      <c r="F19" s="26" t="s">
        <v>149</v>
      </c>
      <c r="G19" s="26" t="s">
        <v>150</v>
      </c>
      <c r="H19" s="26" t="s">
        <v>151</v>
      </c>
      <c r="I19" s="26" t="s">
        <v>152</v>
      </c>
      <c r="J19" s="26" t="s">
        <v>153</v>
      </c>
      <c r="K19" s="26" t="s">
        <v>154</v>
      </c>
      <c r="L19" s="26"/>
      <c r="M19" s="27">
        <v>39063</v>
      </c>
      <c r="N19" s="26" t="s">
        <v>273</v>
      </c>
      <c r="O19" s="26" t="s">
        <v>811</v>
      </c>
      <c r="P19" s="26"/>
      <c r="Q19" s="26"/>
      <c r="R19" s="26"/>
      <c r="S19" s="26"/>
      <c r="T19" s="26"/>
      <c r="U19" s="26"/>
      <c r="V19" s="26"/>
      <c r="W19" s="26"/>
      <c r="X19" s="26"/>
      <c r="Y19" s="26"/>
      <c r="Z19" s="33">
        <f>112.9*51.62</f>
        <v>5827.8980000000001</v>
      </c>
      <c r="AA19" s="26" t="s">
        <v>39</v>
      </c>
      <c r="AB19" s="26" t="s">
        <v>40</v>
      </c>
      <c r="AC19" s="26" t="s">
        <v>41</v>
      </c>
      <c r="AD19" s="26" t="s">
        <v>42</v>
      </c>
      <c r="AE19" s="26" t="s">
        <v>43</v>
      </c>
      <c r="AF19" s="26"/>
      <c r="AG19" s="28"/>
    </row>
    <row r="20" spans="1:33" s="29" customFormat="1" x14ac:dyDescent="0.25">
      <c r="A20" s="26">
        <v>2006</v>
      </c>
      <c r="B20" s="26">
        <v>830</v>
      </c>
      <c r="C20" s="26" t="s">
        <v>147</v>
      </c>
      <c r="D20" s="26" t="s">
        <v>69</v>
      </c>
      <c r="E20" s="26" t="s">
        <v>148</v>
      </c>
      <c r="F20" s="26" t="s">
        <v>149</v>
      </c>
      <c r="G20" s="26" t="s">
        <v>150</v>
      </c>
      <c r="H20" s="26" t="s">
        <v>151</v>
      </c>
      <c r="I20" s="26" t="s">
        <v>152</v>
      </c>
      <c r="J20" s="26" t="s">
        <v>153</v>
      </c>
      <c r="K20" s="26" t="s">
        <v>154</v>
      </c>
      <c r="L20" s="26"/>
      <c r="M20" s="27">
        <v>39063</v>
      </c>
      <c r="N20" s="26" t="s">
        <v>273</v>
      </c>
      <c r="O20" s="26" t="s">
        <v>811</v>
      </c>
      <c r="P20" s="26"/>
      <c r="Q20" s="26"/>
      <c r="R20" s="26"/>
      <c r="S20" s="26"/>
      <c r="T20" s="26"/>
      <c r="U20" s="26"/>
      <c r="V20" s="26"/>
      <c r="W20" s="26"/>
      <c r="X20" s="26"/>
      <c r="Y20" s="26"/>
      <c r="Z20" s="33">
        <f>112.9*51.62</f>
        <v>5827.8980000000001</v>
      </c>
      <c r="AA20" s="26" t="s">
        <v>39</v>
      </c>
      <c r="AB20" s="26" t="s">
        <v>275</v>
      </c>
      <c r="AC20" s="26" t="s">
        <v>41</v>
      </c>
      <c r="AD20" s="26" t="s">
        <v>42</v>
      </c>
      <c r="AE20" s="26" t="s">
        <v>43</v>
      </c>
      <c r="AF20" s="26"/>
      <c r="AG20" s="28"/>
    </row>
    <row r="21" spans="1:33" s="29" customFormat="1" x14ac:dyDescent="0.25">
      <c r="A21" s="26">
        <v>2010</v>
      </c>
      <c r="B21" s="26">
        <v>28</v>
      </c>
      <c r="C21" s="26" t="s">
        <v>147</v>
      </c>
      <c r="D21" s="26" t="s">
        <v>69</v>
      </c>
      <c r="E21" s="26" t="s">
        <v>148</v>
      </c>
      <c r="F21" s="26" t="s">
        <v>149</v>
      </c>
      <c r="G21" s="26" t="s">
        <v>150</v>
      </c>
      <c r="H21" s="26" t="s">
        <v>151</v>
      </c>
      <c r="I21" s="26" t="s">
        <v>152</v>
      </c>
      <c r="J21" s="26" t="s">
        <v>153</v>
      </c>
      <c r="K21" s="26" t="s">
        <v>154</v>
      </c>
      <c r="L21" s="26"/>
      <c r="M21" s="27">
        <v>40218</v>
      </c>
      <c r="N21" s="26" t="s">
        <v>273</v>
      </c>
      <c r="O21" s="26" t="s">
        <v>1100</v>
      </c>
      <c r="P21" s="26"/>
      <c r="Q21" s="26"/>
      <c r="R21" s="26"/>
      <c r="S21" s="26"/>
      <c r="T21" s="26"/>
      <c r="U21" s="26"/>
      <c r="V21" s="26"/>
      <c r="W21" s="26"/>
      <c r="X21" s="26"/>
      <c r="Y21" s="26"/>
      <c r="Z21" s="33">
        <f>112.9*51.62</f>
        <v>5827.8980000000001</v>
      </c>
      <c r="AA21" s="26" t="s">
        <v>39</v>
      </c>
      <c r="AB21" s="26" t="s">
        <v>40</v>
      </c>
      <c r="AC21" s="26" t="s">
        <v>41</v>
      </c>
      <c r="AD21" s="26" t="s">
        <v>42</v>
      </c>
      <c r="AE21" s="26" t="s">
        <v>43</v>
      </c>
      <c r="AF21" s="26" t="s">
        <v>1101</v>
      </c>
      <c r="AG21" s="28"/>
    </row>
    <row r="22" spans="1:33" s="29" customFormat="1" ht="30" x14ac:dyDescent="0.25">
      <c r="A22" s="26">
        <v>2009</v>
      </c>
      <c r="B22" s="26">
        <v>103</v>
      </c>
      <c r="C22" s="26" t="s">
        <v>316</v>
      </c>
      <c r="D22" s="26" t="s">
        <v>50</v>
      </c>
      <c r="E22" s="34" t="s">
        <v>317</v>
      </c>
      <c r="F22" s="26" t="s">
        <v>318</v>
      </c>
      <c r="G22" s="26" t="s">
        <v>319</v>
      </c>
      <c r="H22" s="26" t="s">
        <v>320</v>
      </c>
      <c r="I22" s="26"/>
      <c r="J22" s="26" t="s">
        <v>321</v>
      </c>
      <c r="K22" s="34" t="s">
        <v>322</v>
      </c>
      <c r="L22" s="26"/>
      <c r="M22" s="27">
        <v>39952</v>
      </c>
      <c r="N22" s="34" t="s">
        <v>922</v>
      </c>
      <c r="O22" s="26" t="s">
        <v>923</v>
      </c>
      <c r="P22" s="26"/>
      <c r="Q22" s="26"/>
      <c r="R22" s="26"/>
      <c r="S22" s="26"/>
      <c r="T22" s="26"/>
      <c r="U22" s="26"/>
      <c r="V22" s="26"/>
      <c r="W22" s="26"/>
      <c r="X22" s="26">
        <v>40</v>
      </c>
      <c r="Y22" s="26">
        <v>11.81</v>
      </c>
      <c r="Z22" s="33">
        <f t="shared" ref="Z22:Z29" si="0">112.9*67.98</f>
        <v>7674.9420000000009</v>
      </c>
      <c r="AA22" s="26" t="s">
        <v>67</v>
      </c>
      <c r="AB22" s="26" t="s">
        <v>275</v>
      </c>
      <c r="AC22" s="26" t="s">
        <v>41</v>
      </c>
      <c r="AD22" s="26" t="s">
        <v>42</v>
      </c>
      <c r="AE22" s="26" t="s">
        <v>43</v>
      </c>
      <c r="AF22" s="26" t="s">
        <v>1039</v>
      </c>
      <c r="AG22" s="28"/>
    </row>
    <row r="23" spans="1:33" s="29" customFormat="1" ht="30" x14ac:dyDescent="0.25">
      <c r="A23" s="26">
        <v>2011</v>
      </c>
      <c r="B23" s="26">
        <v>1167</v>
      </c>
      <c r="C23" s="26" t="s">
        <v>316</v>
      </c>
      <c r="D23" s="26" t="s">
        <v>50</v>
      </c>
      <c r="E23" s="34" t="s">
        <v>317</v>
      </c>
      <c r="F23" s="26" t="s">
        <v>318</v>
      </c>
      <c r="G23" s="26" t="s">
        <v>319</v>
      </c>
      <c r="H23" s="26" t="s">
        <v>320</v>
      </c>
      <c r="I23" s="26"/>
      <c r="J23" s="26" t="s">
        <v>321</v>
      </c>
      <c r="K23" s="34" t="s">
        <v>322</v>
      </c>
      <c r="L23" s="26"/>
      <c r="M23" s="27">
        <v>40851</v>
      </c>
      <c r="N23" s="34" t="s">
        <v>922</v>
      </c>
      <c r="O23" s="26" t="s">
        <v>1100</v>
      </c>
      <c r="P23" s="26"/>
      <c r="Q23" s="26"/>
      <c r="R23" s="26"/>
      <c r="S23" s="26"/>
      <c r="T23" s="26"/>
      <c r="U23" s="26"/>
      <c r="V23" s="26"/>
      <c r="W23" s="26"/>
      <c r="X23" s="26">
        <v>40</v>
      </c>
      <c r="Y23" s="26">
        <v>14</v>
      </c>
      <c r="Z23" s="33">
        <f t="shared" si="0"/>
        <v>7674.9420000000009</v>
      </c>
      <c r="AA23" s="26" t="s">
        <v>67</v>
      </c>
      <c r="AB23" s="26" t="s">
        <v>275</v>
      </c>
      <c r="AC23" s="26" t="s">
        <v>41</v>
      </c>
      <c r="AD23" s="26" t="s">
        <v>42</v>
      </c>
      <c r="AE23" s="26" t="s">
        <v>43</v>
      </c>
      <c r="AF23" s="26" t="s">
        <v>1247</v>
      </c>
      <c r="AG23" s="28"/>
    </row>
    <row r="24" spans="1:33" s="29" customFormat="1" ht="30" x14ac:dyDescent="0.25">
      <c r="A24" s="26">
        <v>2014</v>
      </c>
      <c r="B24" s="26">
        <v>2689</v>
      </c>
      <c r="C24" s="26" t="s">
        <v>316</v>
      </c>
      <c r="D24" s="26" t="s">
        <v>50</v>
      </c>
      <c r="E24" s="34" t="s">
        <v>317</v>
      </c>
      <c r="F24" s="26" t="s">
        <v>318</v>
      </c>
      <c r="G24" s="26" t="s">
        <v>319</v>
      </c>
      <c r="H24" s="26" t="s">
        <v>320</v>
      </c>
      <c r="I24" s="26"/>
      <c r="J24" s="26" t="s">
        <v>321</v>
      </c>
      <c r="K24" s="34" t="s">
        <v>322</v>
      </c>
      <c r="L24" s="26"/>
      <c r="M24" s="27">
        <v>41758</v>
      </c>
      <c r="N24" s="34" t="s">
        <v>922</v>
      </c>
      <c r="O24" s="26" t="s">
        <v>1100</v>
      </c>
      <c r="P24" s="26" t="s">
        <v>3329</v>
      </c>
      <c r="Q24" s="26" t="s">
        <v>3330</v>
      </c>
      <c r="R24" s="26" t="s">
        <v>1242</v>
      </c>
      <c r="S24" s="26" t="s">
        <v>1242</v>
      </c>
      <c r="T24" s="26"/>
      <c r="U24" s="26"/>
      <c r="V24" s="26"/>
      <c r="W24" s="26"/>
      <c r="X24" s="26"/>
      <c r="Y24" s="26">
        <v>9</v>
      </c>
      <c r="Z24" s="33">
        <f t="shared" si="0"/>
        <v>7674.9420000000009</v>
      </c>
      <c r="AA24" s="26" t="s">
        <v>351</v>
      </c>
      <c r="AB24" s="26" t="s">
        <v>275</v>
      </c>
      <c r="AC24" s="26" t="s">
        <v>41</v>
      </c>
      <c r="AD24" s="26" t="s">
        <v>42</v>
      </c>
      <c r="AE24" s="26" t="s">
        <v>43</v>
      </c>
      <c r="AF24" s="26" t="s">
        <v>3331</v>
      </c>
      <c r="AG24" s="28"/>
    </row>
    <row r="25" spans="1:33" s="29" customFormat="1" x14ac:dyDescent="0.25">
      <c r="A25" s="26">
        <v>2003</v>
      </c>
      <c r="B25" s="26">
        <v>63</v>
      </c>
      <c r="C25" s="26" t="s">
        <v>316</v>
      </c>
      <c r="D25" s="26" t="s">
        <v>50</v>
      </c>
      <c r="E25" s="26" t="s">
        <v>317</v>
      </c>
      <c r="F25" s="26" t="s">
        <v>318</v>
      </c>
      <c r="G25" s="26" t="s">
        <v>319</v>
      </c>
      <c r="H25" s="26" t="s">
        <v>320</v>
      </c>
      <c r="I25" s="26"/>
      <c r="J25" s="26" t="s">
        <v>321</v>
      </c>
      <c r="K25" s="26" t="s">
        <v>322</v>
      </c>
      <c r="L25" s="26"/>
      <c r="M25" s="27">
        <v>37873</v>
      </c>
      <c r="N25" s="26" t="s">
        <v>96</v>
      </c>
      <c r="O25" s="26" t="s">
        <v>323</v>
      </c>
      <c r="P25" s="26"/>
      <c r="Q25" s="26"/>
      <c r="R25" s="26"/>
      <c r="S25" s="26"/>
      <c r="T25" s="26"/>
      <c r="U25" s="26"/>
      <c r="V25" s="26"/>
      <c r="W25" s="26"/>
      <c r="X25" s="26"/>
      <c r="Y25" s="26"/>
      <c r="Z25" s="33">
        <f t="shared" si="0"/>
        <v>7674.9420000000009</v>
      </c>
      <c r="AA25" s="26" t="s">
        <v>39</v>
      </c>
      <c r="AB25" s="26" t="s">
        <v>40</v>
      </c>
      <c r="AC25" s="26" t="s">
        <v>41</v>
      </c>
      <c r="AD25" s="26" t="s">
        <v>42</v>
      </c>
      <c r="AE25" s="26" t="s">
        <v>43</v>
      </c>
      <c r="AF25" s="26"/>
      <c r="AG25" s="28"/>
    </row>
    <row r="26" spans="1:33" s="29" customFormat="1" x14ac:dyDescent="0.25">
      <c r="A26" s="26">
        <v>2004</v>
      </c>
      <c r="B26" s="26">
        <v>1179</v>
      </c>
      <c r="C26" s="26" t="s">
        <v>316</v>
      </c>
      <c r="D26" s="26" t="s">
        <v>50</v>
      </c>
      <c r="E26" s="26" t="s">
        <v>317</v>
      </c>
      <c r="F26" s="26" t="s">
        <v>318</v>
      </c>
      <c r="G26" s="26" t="s">
        <v>319</v>
      </c>
      <c r="H26" s="26" t="s">
        <v>320</v>
      </c>
      <c r="I26" s="26"/>
      <c r="J26" s="26" t="s">
        <v>321</v>
      </c>
      <c r="K26" s="26" t="s">
        <v>322</v>
      </c>
      <c r="L26" s="26"/>
      <c r="M26" s="27">
        <v>38177</v>
      </c>
      <c r="N26" s="26" t="s">
        <v>96</v>
      </c>
      <c r="O26" s="26" t="s">
        <v>323</v>
      </c>
      <c r="P26" s="26"/>
      <c r="Q26" s="26"/>
      <c r="R26" s="26"/>
      <c r="S26" s="26"/>
      <c r="T26" s="26"/>
      <c r="U26" s="26"/>
      <c r="V26" s="26"/>
      <c r="W26" s="26"/>
      <c r="X26" s="26"/>
      <c r="Y26" s="26"/>
      <c r="Z26" s="33">
        <f t="shared" si="0"/>
        <v>7674.9420000000009</v>
      </c>
      <c r="AA26" s="26" t="s">
        <v>39</v>
      </c>
      <c r="AB26" s="26" t="s">
        <v>40</v>
      </c>
      <c r="AC26" s="26" t="s">
        <v>41</v>
      </c>
      <c r="AD26" s="26" t="s">
        <v>42</v>
      </c>
      <c r="AE26" s="26" t="s">
        <v>43</v>
      </c>
      <c r="AF26" s="26"/>
      <c r="AG26" s="28"/>
    </row>
    <row r="27" spans="1:33" s="29" customFormat="1" x14ac:dyDescent="0.25">
      <c r="A27" s="26">
        <v>2007</v>
      </c>
      <c r="B27" s="26">
        <v>1300</v>
      </c>
      <c r="C27" s="26" t="s">
        <v>316</v>
      </c>
      <c r="D27" s="26" t="s">
        <v>50</v>
      </c>
      <c r="E27" s="26" t="s">
        <v>317</v>
      </c>
      <c r="F27" s="26" t="s">
        <v>318</v>
      </c>
      <c r="G27" s="26" t="s">
        <v>319</v>
      </c>
      <c r="H27" s="26" t="s">
        <v>320</v>
      </c>
      <c r="I27" s="26"/>
      <c r="J27" s="26" t="s">
        <v>321</v>
      </c>
      <c r="K27" s="26" t="s">
        <v>322</v>
      </c>
      <c r="L27" s="26"/>
      <c r="M27" s="27">
        <v>39162</v>
      </c>
      <c r="N27" s="26" t="s">
        <v>922</v>
      </c>
      <c r="O27" s="26" t="s">
        <v>923</v>
      </c>
      <c r="P27" s="26"/>
      <c r="Q27" s="26"/>
      <c r="R27" s="26"/>
      <c r="S27" s="26"/>
      <c r="T27" s="26"/>
      <c r="U27" s="26"/>
      <c r="V27" s="26"/>
      <c r="W27" s="26"/>
      <c r="X27" s="26"/>
      <c r="Y27" s="26"/>
      <c r="Z27" s="33">
        <f t="shared" si="0"/>
        <v>7674.9420000000009</v>
      </c>
      <c r="AA27" s="26" t="s">
        <v>67</v>
      </c>
      <c r="AB27" s="26" t="s">
        <v>275</v>
      </c>
      <c r="AC27" s="26" t="s">
        <v>41</v>
      </c>
      <c r="AD27" s="26" t="s">
        <v>42</v>
      </c>
      <c r="AE27" s="26" t="s">
        <v>43</v>
      </c>
      <c r="AF27" s="26"/>
      <c r="AG27" s="28"/>
    </row>
    <row r="28" spans="1:33" s="29" customFormat="1" x14ac:dyDescent="0.25">
      <c r="A28" s="26">
        <v>2007</v>
      </c>
      <c r="B28" s="26">
        <v>1674</v>
      </c>
      <c r="C28" s="26" t="s">
        <v>316</v>
      </c>
      <c r="D28" s="26" t="s">
        <v>50</v>
      </c>
      <c r="E28" s="26" t="s">
        <v>317</v>
      </c>
      <c r="F28" s="26" t="s">
        <v>318</v>
      </c>
      <c r="G28" s="26" t="s">
        <v>319</v>
      </c>
      <c r="H28" s="26" t="s">
        <v>320</v>
      </c>
      <c r="I28" s="26"/>
      <c r="J28" s="26" t="s">
        <v>321</v>
      </c>
      <c r="K28" s="26" t="s">
        <v>322</v>
      </c>
      <c r="L28" s="26"/>
      <c r="M28" s="27">
        <v>39162</v>
      </c>
      <c r="N28" s="26" t="s">
        <v>922</v>
      </c>
      <c r="O28" s="26" t="s">
        <v>923</v>
      </c>
      <c r="P28" s="26"/>
      <c r="Q28" s="26"/>
      <c r="R28" s="26"/>
      <c r="S28" s="26"/>
      <c r="T28" s="26"/>
      <c r="U28" s="26"/>
      <c r="V28" s="26"/>
      <c r="W28" s="26"/>
      <c r="X28" s="26"/>
      <c r="Y28" s="26"/>
      <c r="Z28" s="33">
        <f t="shared" si="0"/>
        <v>7674.9420000000009</v>
      </c>
      <c r="AA28" s="26" t="s">
        <v>67</v>
      </c>
      <c r="AB28" s="26" t="s">
        <v>40</v>
      </c>
      <c r="AC28" s="26" t="s">
        <v>41</v>
      </c>
      <c r="AD28" s="26" t="s">
        <v>42</v>
      </c>
      <c r="AE28" s="26" t="s">
        <v>43</v>
      </c>
      <c r="AF28" s="26"/>
      <c r="AG28" s="28"/>
    </row>
    <row r="29" spans="1:33" s="29" customFormat="1" ht="30" x14ac:dyDescent="0.25">
      <c r="A29" s="26">
        <v>2014</v>
      </c>
      <c r="B29" s="26">
        <v>2690</v>
      </c>
      <c r="C29" s="26" t="s">
        <v>316</v>
      </c>
      <c r="D29" s="26" t="s">
        <v>50</v>
      </c>
      <c r="E29" s="34" t="s">
        <v>317</v>
      </c>
      <c r="F29" s="26" t="s">
        <v>318</v>
      </c>
      <c r="G29" s="26" t="s">
        <v>319</v>
      </c>
      <c r="H29" s="26" t="s">
        <v>320</v>
      </c>
      <c r="I29" s="26"/>
      <c r="J29" s="26" t="s">
        <v>321</v>
      </c>
      <c r="K29" s="34" t="s">
        <v>322</v>
      </c>
      <c r="L29" s="26"/>
      <c r="M29" s="27">
        <v>41758</v>
      </c>
      <c r="N29" s="34" t="s">
        <v>922</v>
      </c>
      <c r="O29" s="26" t="s">
        <v>1100</v>
      </c>
      <c r="P29" s="26" t="s">
        <v>3329</v>
      </c>
      <c r="Q29" s="26" t="s">
        <v>3330</v>
      </c>
      <c r="R29" s="26" t="s">
        <v>1242</v>
      </c>
      <c r="S29" s="26" t="s">
        <v>1242</v>
      </c>
      <c r="T29" s="26"/>
      <c r="U29" s="26"/>
      <c r="V29" s="26"/>
      <c r="W29" s="26"/>
      <c r="X29" s="26"/>
      <c r="Y29" s="26">
        <v>9</v>
      </c>
      <c r="Z29" s="33">
        <f t="shared" si="0"/>
        <v>7674.9420000000009</v>
      </c>
      <c r="AA29" s="26" t="s">
        <v>351</v>
      </c>
      <c r="AB29" s="26" t="s">
        <v>40</v>
      </c>
      <c r="AC29" s="26" t="s">
        <v>41</v>
      </c>
      <c r="AD29" s="26" t="s">
        <v>42</v>
      </c>
      <c r="AE29" s="26" t="s">
        <v>43</v>
      </c>
      <c r="AF29" s="26" t="s">
        <v>3331</v>
      </c>
      <c r="AG29" s="28"/>
    </row>
    <row r="30" spans="1:33" s="29" customFormat="1" ht="45" x14ac:dyDescent="0.25">
      <c r="A30" s="26">
        <v>2016</v>
      </c>
      <c r="B30" s="26">
        <v>2339</v>
      </c>
      <c r="C30" s="26" t="s">
        <v>316</v>
      </c>
      <c r="D30" s="26" t="s">
        <v>289</v>
      </c>
      <c r="E30" s="34" t="s">
        <v>317</v>
      </c>
      <c r="F30" s="26" t="s">
        <v>318</v>
      </c>
      <c r="G30" s="26" t="s">
        <v>319</v>
      </c>
      <c r="H30" s="26" t="s">
        <v>320</v>
      </c>
      <c r="I30" s="26"/>
      <c r="J30" s="26" t="s">
        <v>321</v>
      </c>
      <c r="K30" s="34" t="s">
        <v>4613</v>
      </c>
      <c r="L30" s="26"/>
      <c r="M30" s="27">
        <v>42411</v>
      </c>
      <c r="N30" s="34" t="s">
        <v>922</v>
      </c>
      <c r="O30" s="26" t="s">
        <v>1100</v>
      </c>
      <c r="P30" s="26" t="s">
        <v>4614</v>
      </c>
      <c r="Q30" s="26" t="s">
        <v>4615</v>
      </c>
      <c r="R30" s="26" t="s">
        <v>696</v>
      </c>
      <c r="S30" s="26" t="s">
        <v>696</v>
      </c>
      <c r="T30" s="26" t="s">
        <v>4641</v>
      </c>
      <c r="U30" s="26">
        <v>1.6</v>
      </c>
      <c r="V30" s="26"/>
      <c r="W30" s="26"/>
      <c r="X30" s="26"/>
      <c r="Y30" s="26">
        <v>9</v>
      </c>
      <c r="Z30" s="33">
        <f>112.9*68.34</f>
        <v>7715.5860000000011</v>
      </c>
      <c r="AA30" s="26" t="s">
        <v>351</v>
      </c>
      <c r="AB30" s="26" t="s">
        <v>275</v>
      </c>
      <c r="AC30" s="26" t="s">
        <v>3332</v>
      </c>
      <c r="AD30" s="26" t="s">
        <v>43</v>
      </c>
      <c r="AE30" s="26" t="s">
        <v>42</v>
      </c>
      <c r="AF30" s="26" t="s">
        <v>4616</v>
      </c>
      <c r="AG30" s="28"/>
    </row>
    <row r="31" spans="1:33" s="29" customFormat="1" ht="45" x14ac:dyDescent="0.25">
      <c r="A31" s="26">
        <v>2016</v>
      </c>
      <c r="B31" s="26">
        <v>2341</v>
      </c>
      <c r="C31" s="26" t="s">
        <v>316</v>
      </c>
      <c r="D31" s="26" t="s">
        <v>289</v>
      </c>
      <c r="E31" s="34" t="s">
        <v>317</v>
      </c>
      <c r="F31" s="26" t="s">
        <v>318</v>
      </c>
      <c r="G31" s="26" t="s">
        <v>319</v>
      </c>
      <c r="H31" s="26" t="s">
        <v>320</v>
      </c>
      <c r="I31" s="26"/>
      <c r="J31" s="26" t="s">
        <v>321</v>
      </c>
      <c r="K31" s="34" t="s">
        <v>4613</v>
      </c>
      <c r="L31" s="26"/>
      <c r="M31" s="27">
        <v>42683</v>
      </c>
      <c r="N31" s="34" t="s">
        <v>4617</v>
      </c>
      <c r="O31" s="26" t="s">
        <v>1100</v>
      </c>
      <c r="P31" s="26" t="s">
        <v>4614</v>
      </c>
      <c r="Q31" s="26" t="s">
        <v>4618</v>
      </c>
      <c r="R31" s="26" t="s">
        <v>4619</v>
      </c>
      <c r="S31" s="26" t="s">
        <v>4620</v>
      </c>
      <c r="T31" s="26"/>
      <c r="U31" s="26"/>
      <c r="V31" s="26"/>
      <c r="W31" s="26"/>
      <c r="X31" s="26"/>
      <c r="Y31" s="26">
        <v>8.25</v>
      </c>
      <c r="Z31" s="33">
        <f>112.9*68.34</f>
        <v>7715.5860000000011</v>
      </c>
      <c r="AA31" s="26" t="s">
        <v>351</v>
      </c>
      <c r="AB31" s="26" t="s">
        <v>275</v>
      </c>
      <c r="AC31" s="26" t="s">
        <v>3332</v>
      </c>
      <c r="AD31" s="26" t="s">
        <v>43</v>
      </c>
      <c r="AE31" s="26" t="s">
        <v>42</v>
      </c>
      <c r="AF31" s="26" t="s">
        <v>4621</v>
      </c>
      <c r="AG31" s="28"/>
    </row>
    <row r="32" spans="1:33" s="29" customFormat="1" x14ac:dyDescent="0.25">
      <c r="A32" s="26">
        <v>2007</v>
      </c>
      <c r="B32" s="26">
        <v>1326</v>
      </c>
      <c r="C32" s="26" t="s">
        <v>928</v>
      </c>
      <c r="D32" s="26" t="s">
        <v>59</v>
      </c>
      <c r="E32" s="26" t="s">
        <v>929</v>
      </c>
      <c r="F32" s="26" t="s">
        <v>930</v>
      </c>
      <c r="G32" s="26" t="s">
        <v>931</v>
      </c>
      <c r="H32" s="26" t="s">
        <v>932</v>
      </c>
      <c r="I32" s="26"/>
      <c r="J32" s="26" t="s">
        <v>444</v>
      </c>
      <c r="K32" s="26" t="s">
        <v>933</v>
      </c>
      <c r="L32" s="26"/>
      <c r="M32" s="27">
        <v>39274</v>
      </c>
      <c r="N32" s="26" t="s">
        <v>934</v>
      </c>
      <c r="O32" s="26" t="s">
        <v>524</v>
      </c>
      <c r="P32" s="26"/>
      <c r="Q32" s="26"/>
      <c r="R32" s="26"/>
      <c r="S32" s="26"/>
      <c r="T32" s="26"/>
      <c r="U32" s="26"/>
      <c r="V32" s="26"/>
      <c r="W32" s="26"/>
      <c r="X32" s="26"/>
      <c r="Y32" s="26"/>
      <c r="Z32" s="33">
        <f t="shared" ref="Z32:Z37" si="1">79.1*112.9</f>
        <v>8930.39</v>
      </c>
      <c r="AA32" s="26" t="s">
        <v>351</v>
      </c>
      <c r="AB32" s="26" t="s">
        <v>40</v>
      </c>
      <c r="AC32" s="26" t="s">
        <v>41</v>
      </c>
      <c r="AD32" s="26" t="s">
        <v>42</v>
      </c>
      <c r="AE32" s="26" t="s">
        <v>43</v>
      </c>
      <c r="AF32" s="26"/>
      <c r="AG32" s="28"/>
    </row>
    <row r="33" spans="1:33" s="29" customFormat="1" x14ac:dyDescent="0.25">
      <c r="A33" s="26">
        <v>2007</v>
      </c>
      <c r="B33" s="26">
        <v>1327</v>
      </c>
      <c r="C33" s="26" t="s">
        <v>928</v>
      </c>
      <c r="D33" s="26" t="s">
        <v>59</v>
      </c>
      <c r="E33" s="26" t="s">
        <v>929</v>
      </c>
      <c r="F33" s="26" t="s">
        <v>930</v>
      </c>
      <c r="G33" s="26" t="s">
        <v>931</v>
      </c>
      <c r="H33" s="26" t="s">
        <v>932</v>
      </c>
      <c r="I33" s="26"/>
      <c r="J33" s="26" t="s">
        <v>444</v>
      </c>
      <c r="K33" s="26" t="s">
        <v>933</v>
      </c>
      <c r="L33" s="26"/>
      <c r="M33" s="27">
        <v>39274</v>
      </c>
      <c r="N33" s="26" t="s">
        <v>934</v>
      </c>
      <c r="O33" s="26" t="s">
        <v>524</v>
      </c>
      <c r="P33" s="26"/>
      <c r="Q33" s="26"/>
      <c r="R33" s="26"/>
      <c r="S33" s="26"/>
      <c r="T33" s="26"/>
      <c r="U33" s="26"/>
      <c r="V33" s="26"/>
      <c r="W33" s="26"/>
      <c r="X33" s="26"/>
      <c r="Y33" s="26"/>
      <c r="Z33" s="33">
        <f t="shared" si="1"/>
        <v>8930.39</v>
      </c>
      <c r="AA33" s="26" t="s">
        <v>351</v>
      </c>
      <c r="AB33" s="26" t="s">
        <v>275</v>
      </c>
      <c r="AC33" s="26" t="s">
        <v>41</v>
      </c>
      <c r="AD33" s="26" t="s">
        <v>42</v>
      </c>
      <c r="AE33" s="26" t="s">
        <v>43</v>
      </c>
      <c r="AF33" s="26"/>
      <c r="AG33" s="28"/>
    </row>
    <row r="34" spans="1:33" s="29" customFormat="1" x14ac:dyDescent="0.25">
      <c r="A34" s="26">
        <v>2007</v>
      </c>
      <c r="B34" s="26">
        <v>1329</v>
      </c>
      <c r="C34" s="26" t="s">
        <v>928</v>
      </c>
      <c r="D34" s="26" t="s">
        <v>59</v>
      </c>
      <c r="E34" s="26" t="s">
        <v>929</v>
      </c>
      <c r="F34" s="26" t="s">
        <v>930</v>
      </c>
      <c r="G34" s="26" t="s">
        <v>931</v>
      </c>
      <c r="H34" s="26" t="s">
        <v>932</v>
      </c>
      <c r="I34" s="26"/>
      <c r="J34" s="26" t="s">
        <v>444</v>
      </c>
      <c r="K34" s="26" t="s">
        <v>933</v>
      </c>
      <c r="L34" s="26"/>
      <c r="M34" s="27">
        <v>39275</v>
      </c>
      <c r="N34" s="26" t="s">
        <v>934</v>
      </c>
      <c r="O34" s="26" t="s">
        <v>524</v>
      </c>
      <c r="P34" s="26"/>
      <c r="Q34" s="26"/>
      <c r="R34" s="26"/>
      <c r="S34" s="26"/>
      <c r="T34" s="26"/>
      <c r="U34" s="26"/>
      <c r="V34" s="26"/>
      <c r="W34" s="26"/>
      <c r="X34" s="26"/>
      <c r="Y34" s="26"/>
      <c r="Z34" s="33">
        <f t="shared" si="1"/>
        <v>8930.39</v>
      </c>
      <c r="AA34" s="26" t="s">
        <v>351</v>
      </c>
      <c r="AB34" s="26" t="s">
        <v>275</v>
      </c>
      <c r="AC34" s="26" t="s">
        <v>41</v>
      </c>
      <c r="AD34" s="26" t="s">
        <v>42</v>
      </c>
      <c r="AE34" s="26" t="s">
        <v>43</v>
      </c>
      <c r="AF34" s="26"/>
      <c r="AG34" s="28"/>
    </row>
    <row r="35" spans="1:33" s="29" customFormat="1" x14ac:dyDescent="0.25">
      <c r="A35" s="26">
        <v>2007</v>
      </c>
      <c r="B35" s="26">
        <v>1331</v>
      </c>
      <c r="C35" s="26" t="s">
        <v>928</v>
      </c>
      <c r="D35" s="26" t="s">
        <v>59</v>
      </c>
      <c r="E35" s="26" t="s">
        <v>929</v>
      </c>
      <c r="F35" s="26" t="s">
        <v>930</v>
      </c>
      <c r="G35" s="26" t="s">
        <v>931</v>
      </c>
      <c r="H35" s="26" t="s">
        <v>932</v>
      </c>
      <c r="I35" s="26"/>
      <c r="J35" s="26" t="s">
        <v>444</v>
      </c>
      <c r="K35" s="26" t="s">
        <v>933</v>
      </c>
      <c r="L35" s="26"/>
      <c r="M35" s="27">
        <v>39275</v>
      </c>
      <c r="N35" s="26" t="s">
        <v>934</v>
      </c>
      <c r="O35" s="26" t="s">
        <v>524</v>
      </c>
      <c r="P35" s="26"/>
      <c r="Q35" s="26"/>
      <c r="R35" s="26"/>
      <c r="S35" s="26"/>
      <c r="T35" s="26"/>
      <c r="U35" s="26"/>
      <c r="V35" s="26"/>
      <c r="W35" s="26"/>
      <c r="X35" s="26"/>
      <c r="Y35" s="26"/>
      <c r="Z35" s="33">
        <f t="shared" si="1"/>
        <v>8930.39</v>
      </c>
      <c r="AA35" s="26" t="s">
        <v>351</v>
      </c>
      <c r="AB35" s="26" t="s">
        <v>40</v>
      </c>
      <c r="AC35" s="26" t="s">
        <v>41</v>
      </c>
      <c r="AD35" s="26" t="s">
        <v>42</v>
      </c>
      <c r="AE35" s="26" t="s">
        <v>43</v>
      </c>
      <c r="AF35" s="26"/>
      <c r="AG35" s="28"/>
    </row>
    <row r="36" spans="1:33" s="29" customFormat="1" x14ac:dyDescent="0.25">
      <c r="A36" s="26">
        <v>2007</v>
      </c>
      <c r="B36" s="26">
        <v>1332</v>
      </c>
      <c r="C36" s="26" t="s">
        <v>928</v>
      </c>
      <c r="D36" s="26" t="s">
        <v>59</v>
      </c>
      <c r="E36" s="26" t="s">
        <v>929</v>
      </c>
      <c r="F36" s="26" t="s">
        <v>930</v>
      </c>
      <c r="G36" s="26" t="s">
        <v>931</v>
      </c>
      <c r="H36" s="26" t="s">
        <v>932</v>
      </c>
      <c r="I36" s="26"/>
      <c r="J36" s="26" t="s">
        <v>444</v>
      </c>
      <c r="K36" s="26" t="s">
        <v>933</v>
      </c>
      <c r="L36" s="26"/>
      <c r="M36" s="27">
        <v>39276</v>
      </c>
      <c r="N36" s="26" t="s">
        <v>934</v>
      </c>
      <c r="O36" s="26" t="s">
        <v>524</v>
      </c>
      <c r="P36" s="26"/>
      <c r="Q36" s="26"/>
      <c r="R36" s="26"/>
      <c r="S36" s="26"/>
      <c r="T36" s="26"/>
      <c r="U36" s="26"/>
      <c r="V36" s="26"/>
      <c r="W36" s="26"/>
      <c r="X36" s="26"/>
      <c r="Y36" s="26"/>
      <c r="Z36" s="33">
        <f t="shared" si="1"/>
        <v>8930.39</v>
      </c>
      <c r="AA36" s="26" t="s">
        <v>351</v>
      </c>
      <c r="AB36" s="26" t="s">
        <v>40</v>
      </c>
      <c r="AC36" s="26" t="s">
        <v>41</v>
      </c>
      <c r="AD36" s="26" t="s">
        <v>42</v>
      </c>
      <c r="AE36" s="26" t="s">
        <v>43</v>
      </c>
      <c r="AF36" s="26"/>
      <c r="AG36" s="28"/>
    </row>
    <row r="37" spans="1:33" s="29" customFormat="1" x14ac:dyDescent="0.25">
      <c r="A37" s="26">
        <v>2007</v>
      </c>
      <c r="B37" s="26">
        <v>1333</v>
      </c>
      <c r="C37" s="26" t="s">
        <v>928</v>
      </c>
      <c r="D37" s="26" t="s">
        <v>59</v>
      </c>
      <c r="E37" s="26" t="s">
        <v>929</v>
      </c>
      <c r="F37" s="26" t="s">
        <v>930</v>
      </c>
      <c r="G37" s="26" t="s">
        <v>931</v>
      </c>
      <c r="H37" s="26" t="s">
        <v>932</v>
      </c>
      <c r="I37" s="26"/>
      <c r="J37" s="26" t="s">
        <v>444</v>
      </c>
      <c r="K37" s="26" t="s">
        <v>933</v>
      </c>
      <c r="L37" s="26"/>
      <c r="M37" s="27">
        <v>39276</v>
      </c>
      <c r="N37" s="26" t="s">
        <v>934</v>
      </c>
      <c r="O37" s="26" t="s">
        <v>524</v>
      </c>
      <c r="P37" s="26"/>
      <c r="Q37" s="26"/>
      <c r="R37" s="26"/>
      <c r="S37" s="26"/>
      <c r="T37" s="26"/>
      <c r="U37" s="26"/>
      <c r="V37" s="26"/>
      <c r="W37" s="26"/>
      <c r="X37" s="26"/>
      <c r="Y37" s="26"/>
      <c r="Z37" s="33">
        <f t="shared" si="1"/>
        <v>8930.39</v>
      </c>
      <c r="AA37" s="26" t="s">
        <v>351</v>
      </c>
      <c r="AB37" s="26" t="s">
        <v>275</v>
      </c>
      <c r="AC37" s="26" t="s">
        <v>41</v>
      </c>
      <c r="AD37" s="26" t="s">
        <v>42</v>
      </c>
      <c r="AE37" s="26" t="s">
        <v>43</v>
      </c>
      <c r="AF37" s="26"/>
      <c r="AG37" s="28"/>
    </row>
    <row r="38" spans="1:33" s="29" customFormat="1" x14ac:dyDescent="0.25">
      <c r="A38" s="26">
        <v>2007</v>
      </c>
      <c r="B38" s="26">
        <v>1337</v>
      </c>
      <c r="C38" s="26" t="s">
        <v>928</v>
      </c>
      <c r="D38" s="26" t="s">
        <v>59</v>
      </c>
      <c r="E38" s="26" t="s">
        <v>929</v>
      </c>
      <c r="F38" s="26" t="s">
        <v>930</v>
      </c>
      <c r="G38" s="26" t="s">
        <v>931</v>
      </c>
      <c r="H38" s="26" t="s">
        <v>932</v>
      </c>
      <c r="I38" s="26"/>
      <c r="J38" s="26" t="s">
        <v>444</v>
      </c>
      <c r="K38" s="26" t="s">
        <v>933</v>
      </c>
      <c r="L38" s="26"/>
      <c r="M38" s="27">
        <v>39277</v>
      </c>
      <c r="N38" s="26" t="s">
        <v>934</v>
      </c>
      <c r="O38" s="26" t="s">
        <v>524</v>
      </c>
      <c r="P38" s="26"/>
      <c r="Q38" s="26"/>
      <c r="R38" s="26"/>
      <c r="S38" s="26"/>
      <c r="T38" s="26"/>
      <c r="U38" s="26"/>
      <c r="V38" s="26"/>
      <c r="W38" s="26"/>
      <c r="X38" s="26"/>
      <c r="Y38" s="26"/>
      <c r="Z38" s="33">
        <f>112.9*79.1</f>
        <v>8930.39</v>
      </c>
      <c r="AA38" s="26" t="s">
        <v>351</v>
      </c>
      <c r="AB38" s="26" t="s">
        <v>40</v>
      </c>
      <c r="AC38" s="26" t="s">
        <v>41</v>
      </c>
      <c r="AD38" s="26" t="s">
        <v>42</v>
      </c>
      <c r="AE38" s="26" t="s">
        <v>43</v>
      </c>
      <c r="AF38" s="26"/>
      <c r="AG38" s="28"/>
    </row>
    <row r="39" spans="1:33" s="29" customFormat="1" x14ac:dyDescent="0.25">
      <c r="A39" s="26">
        <v>2007</v>
      </c>
      <c r="B39" s="26">
        <v>1335</v>
      </c>
      <c r="C39" s="26" t="s">
        <v>928</v>
      </c>
      <c r="D39" s="26" t="s">
        <v>59</v>
      </c>
      <c r="E39" s="34" t="s">
        <v>929</v>
      </c>
      <c r="F39" s="26" t="s">
        <v>930</v>
      </c>
      <c r="G39" s="26" t="s">
        <v>931</v>
      </c>
      <c r="H39" s="26" t="s">
        <v>932</v>
      </c>
      <c r="I39" s="26"/>
      <c r="J39" s="26" t="s">
        <v>444</v>
      </c>
      <c r="K39" s="34" t="s">
        <v>933</v>
      </c>
      <c r="L39" s="26"/>
      <c r="M39" s="27">
        <v>39277</v>
      </c>
      <c r="N39" s="34" t="s">
        <v>934</v>
      </c>
      <c r="O39" s="26" t="s">
        <v>524</v>
      </c>
      <c r="P39" s="26"/>
      <c r="Q39" s="26"/>
      <c r="R39" s="26"/>
      <c r="S39" s="26"/>
      <c r="T39" s="26"/>
      <c r="U39" s="26"/>
      <c r="V39" s="26"/>
      <c r="W39" s="26"/>
      <c r="X39" s="26">
        <v>25</v>
      </c>
      <c r="Y39" s="26">
        <v>8.6</v>
      </c>
      <c r="Z39" s="33">
        <f>112.9*79.1</f>
        <v>8930.39</v>
      </c>
      <c r="AA39" s="26" t="s">
        <v>351</v>
      </c>
      <c r="AB39" s="26" t="s">
        <v>275</v>
      </c>
      <c r="AC39" s="26" t="s">
        <v>41</v>
      </c>
      <c r="AD39" s="26" t="s">
        <v>42</v>
      </c>
      <c r="AE39" s="26" t="s">
        <v>43</v>
      </c>
      <c r="AF39" s="26" t="s">
        <v>946</v>
      </c>
      <c r="AG39" s="28"/>
    </row>
    <row r="40" spans="1:33" s="29" customFormat="1" x14ac:dyDescent="0.25">
      <c r="A40" s="26">
        <v>2004</v>
      </c>
      <c r="B40" s="26">
        <v>798</v>
      </c>
      <c r="C40" s="26" t="s">
        <v>498</v>
      </c>
      <c r="D40" s="26" t="s">
        <v>310</v>
      </c>
      <c r="E40" s="26" t="s">
        <v>499</v>
      </c>
      <c r="F40" s="26" t="s">
        <v>500</v>
      </c>
      <c r="G40" s="26" t="s">
        <v>501</v>
      </c>
      <c r="H40" s="26" t="s">
        <v>502</v>
      </c>
      <c r="I40" s="26" t="s">
        <v>152</v>
      </c>
      <c r="J40" s="26" t="s">
        <v>495</v>
      </c>
      <c r="K40" s="26" t="s">
        <v>503</v>
      </c>
      <c r="L40" s="26"/>
      <c r="M40" s="27">
        <v>38055</v>
      </c>
      <c r="N40" s="26" t="s">
        <v>71</v>
      </c>
      <c r="O40" s="26" t="s">
        <v>155</v>
      </c>
      <c r="P40" s="26" t="s">
        <v>504</v>
      </c>
      <c r="Q40" s="26" t="s">
        <v>505</v>
      </c>
      <c r="R40" s="26" t="s">
        <v>506</v>
      </c>
      <c r="S40" s="26" t="s">
        <v>507</v>
      </c>
      <c r="T40" s="26" t="s">
        <v>4641</v>
      </c>
      <c r="U40" s="26">
        <v>9.6</v>
      </c>
      <c r="V40" s="26">
        <v>10600</v>
      </c>
      <c r="W40" s="26">
        <f>U40*454/V40</f>
        <v>0.4111698113207547</v>
      </c>
      <c r="X40" s="26"/>
      <c r="Y40" s="26"/>
      <c r="Z40" s="33">
        <v>10600</v>
      </c>
      <c r="AA40" s="26" t="s">
        <v>39</v>
      </c>
      <c r="AB40" s="26" t="s">
        <v>40</v>
      </c>
      <c r="AC40" s="26" t="s">
        <v>41</v>
      </c>
      <c r="AD40" s="26" t="s">
        <v>42</v>
      </c>
      <c r="AE40" s="26" t="s">
        <v>43</v>
      </c>
      <c r="AF40" s="26"/>
      <c r="AG40" s="28"/>
    </row>
    <row r="41" spans="1:33" s="29" customFormat="1" ht="45" x14ac:dyDescent="0.25">
      <c r="A41" s="26">
        <v>2016</v>
      </c>
      <c r="B41" s="26">
        <v>1144</v>
      </c>
      <c r="C41" s="26" t="s">
        <v>4117</v>
      </c>
      <c r="D41" s="26" t="s">
        <v>50</v>
      </c>
      <c r="E41" s="34" t="s">
        <v>4118</v>
      </c>
      <c r="F41" s="26" t="s">
        <v>4119</v>
      </c>
      <c r="G41" s="26" t="s">
        <v>4120</v>
      </c>
      <c r="H41" s="26" t="s">
        <v>4121</v>
      </c>
      <c r="I41" s="26"/>
      <c r="J41" s="26" t="s">
        <v>484</v>
      </c>
      <c r="K41" s="34" t="s">
        <v>4122</v>
      </c>
      <c r="L41" s="26"/>
      <c r="M41" s="27">
        <v>42473</v>
      </c>
      <c r="N41" s="34" t="s">
        <v>4123</v>
      </c>
      <c r="O41" s="26" t="s">
        <v>4124</v>
      </c>
      <c r="P41" s="26" t="s">
        <v>4125</v>
      </c>
      <c r="Q41" s="26" t="s">
        <v>4126</v>
      </c>
      <c r="R41" s="26" t="s">
        <v>4127</v>
      </c>
      <c r="S41" s="26" t="s">
        <v>4128</v>
      </c>
      <c r="T41" s="26"/>
      <c r="U41" s="26"/>
      <c r="V41" s="26"/>
      <c r="W41" s="26"/>
      <c r="X41" s="26"/>
      <c r="Y41" s="26">
        <v>10</v>
      </c>
      <c r="Z41" s="33">
        <v>10915</v>
      </c>
      <c r="AA41" s="26" t="s">
        <v>351</v>
      </c>
      <c r="AB41" s="26" t="s">
        <v>40</v>
      </c>
      <c r="AC41" s="26" t="s">
        <v>3332</v>
      </c>
      <c r="AD41" s="26" t="s">
        <v>43</v>
      </c>
      <c r="AE41" s="26" t="s">
        <v>42</v>
      </c>
      <c r="AF41" s="26"/>
      <c r="AG41" s="28"/>
    </row>
    <row r="42" spans="1:33" s="29" customFormat="1" ht="45" x14ac:dyDescent="0.25">
      <c r="A42" s="26">
        <v>2016</v>
      </c>
      <c r="B42" s="26">
        <v>1145</v>
      </c>
      <c r="C42" s="26" t="s">
        <v>4117</v>
      </c>
      <c r="D42" s="26" t="s">
        <v>31</v>
      </c>
      <c r="E42" s="34" t="s">
        <v>4118</v>
      </c>
      <c r="F42" s="26" t="s">
        <v>4119</v>
      </c>
      <c r="G42" s="26" t="s">
        <v>4120</v>
      </c>
      <c r="H42" s="26" t="s">
        <v>4121</v>
      </c>
      <c r="I42" s="26"/>
      <c r="J42" s="26" t="s">
        <v>484</v>
      </c>
      <c r="K42" s="34" t="s">
        <v>4122</v>
      </c>
      <c r="L42" s="26"/>
      <c r="M42" s="27">
        <v>42473</v>
      </c>
      <c r="N42" s="34" t="s">
        <v>4123</v>
      </c>
      <c r="O42" s="26" t="s">
        <v>4124</v>
      </c>
      <c r="P42" s="26" t="s">
        <v>4125</v>
      </c>
      <c r="Q42" s="26" t="s">
        <v>4126</v>
      </c>
      <c r="R42" s="26" t="s">
        <v>4129</v>
      </c>
      <c r="S42" s="26" t="s">
        <v>4130</v>
      </c>
      <c r="T42" s="26"/>
      <c r="U42" s="26"/>
      <c r="V42" s="26"/>
      <c r="W42" s="26"/>
      <c r="X42" s="26"/>
      <c r="Y42" s="26">
        <v>11</v>
      </c>
      <c r="Z42" s="33">
        <v>10915</v>
      </c>
      <c r="AA42" s="26" t="s">
        <v>351</v>
      </c>
      <c r="AB42" s="26" t="s">
        <v>40</v>
      </c>
      <c r="AC42" s="26" t="s">
        <v>3332</v>
      </c>
      <c r="AD42" s="26" t="s">
        <v>43</v>
      </c>
      <c r="AE42" s="26" t="s">
        <v>42</v>
      </c>
      <c r="AF42" s="26"/>
      <c r="AG42" s="28"/>
    </row>
    <row r="43" spans="1:33" x14ac:dyDescent="0.25">
      <c r="E43"/>
      <c r="K43"/>
      <c r="N43"/>
    </row>
  </sheetData>
  <autoFilter ref="A1:AG43" xr:uid="{00000000-0001-0000-0600-000000000000}"/>
  <sortState xmlns:xlrd2="http://schemas.microsoft.com/office/spreadsheetml/2017/richdata2" ref="A2:AG42">
    <sortCondition ref="C2:C42"/>
    <sortCondition ref="M2:M42"/>
  </sortState>
  <pageMargins left="0.7" right="0.7" top="0.75" bottom="0.75" header="0.3" footer="0.3"/>
  <pageSetup paperSize="5"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dimension ref="A1:Y207"/>
  <sheetViews>
    <sheetView workbookViewId="0">
      <pane ySplit="1" topLeftCell="A2" activePane="bottomLeft" state="frozen"/>
      <selection pane="bottomLeft" activeCell="C15" sqref="C15"/>
    </sheetView>
  </sheetViews>
  <sheetFormatPr defaultRowHeight="15" x14ac:dyDescent="0.25"/>
  <cols>
    <col min="1" max="1" width="16.42578125" bestFit="1" customWidth="1"/>
    <col min="2" max="2" width="17.42578125" bestFit="1" customWidth="1"/>
    <col min="3" max="3" width="16.28515625" customWidth="1"/>
    <col min="4" max="4" width="29" customWidth="1"/>
    <col min="5" max="5" width="24" customWidth="1"/>
    <col min="6" max="6" width="19.85546875" customWidth="1"/>
    <col min="9" max="9" width="13.28515625" customWidth="1"/>
    <col min="10" max="10" width="11.42578125" customWidth="1"/>
    <col min="11" max="11" width="31.28515625" customWidth="1"/>
    <col min="12" max="12" width="18.7109375" customWidth="1"/>
    <col min="13" max="13" width="27" customWidth="1"/>
    <col min="14" max="14" width="30.140625" customWidth="1"/>
    <col min="15" max="15" width="21.5703125" customWidth="1"/>
    <col min="16" max="16" width="24.28515625" customWidth="1"/>
    <col min="17" max="17" width="30.42578125" customWidth="1"/>
    <col min="18" max="18" width="25.7109375" customWidth="1"/>
    <col min="19" max="19" width="19.140625" customWidth="1"/>
    <col min="20" max="20" width="26.7109375" customWidth="1"/>
    <col min="21" max="21" width="20.5703125" customWidth="1"/>
    <col min="22" max="22" width="21.28515625" customWidth="1"/>
    <col min="23" max="23" width="12.140625" customWidth="1"/>
    <col min="24" max="24" width="26" customWidth="1"/>
    <col min="25" max="25" width="22.28515625" style="1" customWidth="1"/>
  </cols>
  <sheetData>
    <row r="1" spans="1:25" x14ac:dyDescent="0.25">
      <c r="A1" s="5" t="s">
        <v>0</v>
      </c>
      <c r="B1" s="5" t="s">
        <v>1</v>
      </c>
      <c r="C1" s="5" t="s">
        <v>2</v>
      </c>
      <c r="D1" s="5" t="s">
        <v>3</v>
      </c>
      <c r="E1" s="5" t="s">
        <v>4</v>
      </c>
      <c r="F1" s="5" t="s">
        <v>5</v>
      </c>
      <c r="G1" s="5" t="s">
        <v>6</v>
      </c>
      <c r="H1" s="5" t="s">
        <v>7</v>
      </c>
      <c r="I1" s="5" t="s">
        <v>8</v>
      </c>
      <c r="J1" s="5" t="s">
        <v>9</v>
      </c>
      <c r="K1" s="5" t="s">
        <v>10</v>
      </c>
      <c r="L1" s="5" t="s">
        <v>11</v>
      </c>
      <c r="M1" s="5" t="s">
        <v>12</v>
      </c>
      <c r="N1" s="5" t="s">
        <v>13</v>
      </c>
      <c r="O1" s="5" t="s">
        <v>14</v>
      </c>
      <c r="P1" s="5" t="s">
        <v>15</v>
      </c>
      <c r="Q1" s="5" t="s">
        <v>16</v>
      </c>
      <c r="R1" s="5" t="s">
        <v>17</v>
      </c>
      <c r="S1" s="5" t="s">
        <v>18</v>
      </c>
      <c r="T1" s="5" t="s">
        <v>19</v>
      </c>
      <c r="U1" s="5" t="s">
        <v>20</v>
      </c>
      <c r="V1" s="5" t="s">
        <v>21</v>
      </c>
      <c r="W1" s="5" t="s">
        <v>22</v>
      </c>
      <c r="X1" s="5" t="s">
        <v>23</v>
      </c>
      <c r="Y1" s="6" t="s">
        <v>24</v>
      </c>
    </row>
    <row r="2" spans="1:25" x14ac:dyDescent="0.25">
      <c r="A2" s="2">
        <v>2004</v>
      </c>
      <c r="B2" s="2">
        <v>119</v>
      </c>
      <c r="C2" s="2" t="s">
        <v>357</v>
      </c>
      <c r="D2" s="2" t="s">
        <v>358</v>
      </c>
      <c r="E2" s="2" t="s">
        <v>359</v>
      </c>
      <c r="F2" s="2" t="s">
        <v>360</v>
      </c>
      <c r="G2" s="2" t="s">
        <v>361</v>
      </c>
      <c r="H2" s="2" t="s">
        <v>362</v>
      </c>
      <c r="I2" s="2" t="s">
        <v>356</v>
      </c>
      <c r="J2" s="2" t="s">
        <v>50</v>
      </c>
      <c r="K2" s="2" t="s">
        <v>363</v>
      </c>
      <c r="L2" s="3">
        <v>38202</v>
      </c>
      <c r="M2" s="2" t="s">
        <v>98</v>
      </c>
      <c r="N2" s="2" t="s">
        <v>364</v>
      </c>
      <c r="O2" s="2"/>
      <c r="P2" s="2"/>
      <c r="Q2" s="2"/>
      <c r="R2" s="2"/>
      <c r="S2" s="2" t="s">
        <v>332</v>
      </c>
      <c r="T2" s="2" t="s">
        <v>333</v>
      </c>
      <c r="U2" s="2" t="s">
        <v>41</v>
      </c>
      <c r="V2" s="2" t="s">
        <v>42</v>
      </c>
      <c r="W2" s="2" t="s">
        <v>43</v>
      </c>
      <c r="X2" s="2"/>
      <c r="Y2" s="4" t="s">
        <v>198</v>
      </c>
    </row>
    <row r="3" spans="1:25" x14ac:dyDescent="0.25">
      <c r="A3" s="2">
        <v>2004</v>
      </c>
      <c r="B3" s="2">
        <v>121</v>
      </c>
      <c r="C3" s="2" t="s">
        <v>357</v>
      </c>
      <c r="D3" s="2" t="s">
        <v>358</v>
      </c>
      <c r="E3" s="2" t="s">
        <v>359</v>
      </c>
      <c r="F3" s="2" t="s">
        <v>360</v>
      </c>
      <c r="G3" s="2" t="s">
        <v>361</v>
      </c>
      <c r="H3" s="2" t="s">
        <v>362</v>
      </c>
      <c r="I3" s="2" t="s">
        <v>356</v>
      </c>
      <c r="J3" s="2" t="s">
        <v>31</v>
      </c>
      <c r="K3" s="2" t="s">
        <v>365</v>
      </c>
      <c r="L3" s="3">
        <v>38230</v>
      </c>
      <c r="M3" s="2" t="s">
        <v>98</v>
      </c>
      <c r="N3" s="2" t="s">
        <v>366</v>
      </c>
      <c r="O3" s="2"/>
      <c r="P3" s="2"/>
      <c r="Q3" s="2"/>
      <c r="R3" s="2"/>
      <c r="S3" s="2" t="s">
        <v>332</v>
      </c>
      <c r="T3" s="2" t="s">
        <v>333</v>
      </c>
      <c r="U3" s="2" t="s">
        <v>41</v>
      </c>
      <c r="V3" s="2" t="s">
        <v>42</v>
      </c>
      <c r="W3" s="2" t="s">
        <v>43</v>
      </c>
      <c r="X3" s="2"/>
      <c r="Y3" s="4" t="s">
        <v>198</v>
      </c>
    </row>
    <row r="4" spans="1:25" x14ac:dyDescent="0.25">
      <c r="A4" s="2">
        <v>2004</v>
      </c>
      <c r="B4" s="2">
        <v>124</v>
      </c>
      <c r="C4" s="2" t="s">
        <v>357</v>
      </c>
      <c r="D4" s="2" t="s">
        <v>358</v>
      </c>
      <c r="E4" s="2" t="s">
        <v>359</v>
      </c>
      <c r="F4" s="2" t="s">
        <v>360</v>
      </c>
      <c r="G4" s="2" t="s">
        <v>361</v>
      </c>
      <c r="H4" s="2" t="s">
        <v>362</v>
      </c>
      <c r="I4" s="2" t="s">
        <v>356</v>
      </c>
      <c r="J4" s="2" t="s">
        <v>111</v>
      </c>
      <c r="K4" s="2" t="s">
        <v>367</v>
      </c>
      <c r="L4" s="3">
        <v>38231</v>
      </c>
      <c r="M4" s="2" t="s">
        <v>98</v>
      </c>
      <c r="N4" s="2" t="s">
        <v>366</v>
      </c>
      <c r="O4" s="2"/>
      <c r="P4" s="2"/>
      <c r="Q4" s="2"/>
      <c r="R4" s="2"/>
      <c r="S4" s="2" t="s">
        <v>332</v>
      </c>
      <c r="T4" s="2" t="s">
        <v>333</v>
      </c>
      <c r="U4" s="2" t="s">
        <v>41</v>
      </c>
      <c r="V4" s="2" t="s">
        <v>42</v>
      </c>
      <c r="W4" s="2" t="s">
        <v>43</v>
      </c>
      <c r="X4" s="2"/>
      <c r="Y4" s="4" t="s">
        <v>198</v>
      </c>
    </row>
    <row r="5" spans="1:25" x14ac:dyDescent="0.25">
      <c r="A5" s="2">
        <v>2004</v>
      </c>
      <c r="B5" s="2">
        <v>126</v>
      </c>
      <c r="C5" s="2" t="s">
        <v>357</v>
      </c>
      <c r="D5" s="2" t="s">
        <v>358</v>
      </c>
      <c r="E5" s="2" t="s">
        <v>359</v>
      </c>
      <c r="F5" s="2" t="s">
        <v>360</v>
      </c>
      <c r="G5" s="2" t="s">
        <v>361</v>
      </c>
      <c r="H5" s="2" t="s">
        <v>362</v>
      </c>
      <c r="I5" s="2" t="s">
        <v>356</v>
      </c>
      <c r="J5" s="2" t="s">
        <v>203</v>
      </c>
      <c r="K5" s="2" t="s">
        <v>368</v>
      </c>
      <c r="L5" s="3">
        <v>38231</v>
      </c>
      <c r="M5" s="2" t="s">
        <v>98</v>
      </c>
      <c r="N5" s="2" t="s">
        <v>366</v>
      </c>
      <c r="O5" s="2"/>
      <c r="P5" s="2"/>
      <c r="Q5" s="2"/>
      <c r="R5" s="2"/>
      <c r="S5" s="2" t="s">
        <v>332</v>
      </c>
      <c r="T5" s="2" t="s">
        <v>333</v>
      </c>
      <c r="U5" s="2" t="s">
        <v>41</v>
      </c>
      <c r="V5" s="2" t="s">
        <v>42</v>
      </c>
      <c r="W5" s="2" t="s">
        <v>43</v>
      </c>
      <c r="X5" s="2"/>
      <c r="Y5" s="4" t="s">
        <v>198</v>
      </c>
    </row>
    <row r="6" spans="1:25" x14ac:dyDescent="0.25">
      <c r="A6" s="2">
        <v>2004</v>
      </c>
      <c r="B6" s="2">
        <v>128</v>
      </c>
      <c r="C6" s="2" t="s">
        <v>357</v>
      </c>
      <c r="D6" s="2" t="s">
        <v>358</v>
      </c>
      <c r="E6" s="2" t="s">
        <v>359</v>
      </c>
      <c r="F6" s="2" t="s">
        <v>360</v>
      </c>
      <c r="G6" s="2" t="s">
        <v>361</v>
      </c>
      <c r="H6" s="2" t="s">
        <v>362</v>
      </c>
      <c r="I6" s="2" t="s">
        <v>356</v>
      </c>
      <c r="J6" s="2" t="s">
        <v>206</v>
      </c>
      <c r="K6" s="2" t="s">
        <v>369</v>
      </c>
      <c r="L6" s="3">
        <v>38232</v>
      </c>
      <c r="M6" s="2" t="s">
        <v>98</v>
      </c>
      <c r="N6" s="2" t="s">
        <v>366</v>
      </c>
      <c r="O6" s="2"/>
      <c r="P6" s="2"/>
      <c r="Q6" s="2"/>
      <c r="R6" s="2"/>
      <c r="S6" s="2" t="s">
        <v>332</v>
      </c>
      <c r="T6" s="2" t="s">
        <v>333</v>
      </c>
      <c r="U6" s="2" t="s">
        <v>41</v>
      </c>
      <c r="V6" s="2" t="s">
        <v>42</v>
      </c>
      <c r="W6" s="2" t="s">
        <v>43</v>
      </c>
      <c r="X6" s="2"/>
      <c r="Y6" s="4" t="s">
        <v>198</v>
      </c>
    </row>
    <row r="7" spans="1:25" x14ac:dyDescent="0.25">
      <c r="A7" s="2">
        <v>2004</v>
      </c>
      <c r="B7" s="2">
        <v>129</v>
      </c>
      <c r="C7" s="2" t="s">
        <v>357</v>
      </c>
      <c r="D7" s="2" t="s">
        <v>358</v>
      </c>
      <c r="E7" s="2" t="s">
        <v>359</v>
      </c>
      <c r="F7" s="2" t="s">
        <v>360</v>
      </c>
      <c r="G7" s="2" t="s">
        <v>361</v>
      </c>
      <c r="H7" s="2" t="s">
        <v>362</v>
      </c>
      <c r="I7" s="2" t="s">
        <v>356</v>
      </c>
      <c r="J7" s="2" t="s">
        <v>289</v>
      </c>
      <c r="K7" s="2" t="s">
        <v>370</v>
      </c>
      <c r="L7" s="3">
        <v>38232</v>
      </c>
      <c r="M7" s="2" t="s">
        <v>98</v>
      </c>
      <c r="N7" s="2" t="s">
        <v>366</v>
      </c>
      <c r="O7" s="2"/>
      <c r="P7" s="2"/>
      <c r="Q7" s="2"/>
      <c r="R7" s="2"/>
      <c r="S7" s="2" t="s">
        <v>332</v>
      </c>
      <c r="T7" s="2" t="s">
        <v>333</v>
      </c>
      <c r="U7" s="2" t="s">
        <v>41</v>
      </c>
      <c r="V7" s="2" t="s">
        <v>42</v>
      </c>
      <c r="W7" s="2" t="s">
        <v>43</v>
      </c>
      <c r="X7" s="2"/>
      <c r="Y7" s="4" t="s">
        <v>198</v>
      </c>
    </row>
    <row r="8" spans="1:25" x14ac:dyDescent="0.25">
      <c r="A8" s="2">
        <v>2004</v>
      </c>
      <c r="B8" s="2">
        <v>800</v>
      </c>
      <c r="C8" s="2" t="s">
        <v>498</v>
      </c>
      <c r="D8" s="2" t="s">
        <v>499</v>
      </c>
      <c r="E8" s="2" t="s">
        <v>500</v>
      </c>
      <c r="F8" s="2" t="s">
        <v>501</v>
      </c>
      <c r="G8" s="2" t="s">
        <v>502</v>
      </c>
      <c r="H8" s="2" t="s">
        <v>152</v>
      </c>
      <c r="I8" s="2" t="s">
        <v>495</v>
      </c>
      <c r="J8" s="2" t="s">
        <v>310</v>
      </c>
      <c r="K8" s="2" t="s">
        <v>503</v>
      </c>
      <c r="L8" s="3">
        <v>38055</v>
      </c>
      <c r="M8" s="2" t="s">
        <v>71</v>
      </c>
      <c r="N8" s="2" t="s">
        <v>155</v>
      </c>
      <c r="O8" s="2" t="s">
        <v>504</v>
      </c>
      <c r="P8" s="2" t="s">
        <v>510</v>
      </c>
      <c r="Q8" s="2" t="s">
        <v>506</v>
      </c>
      <c r="R8" s="2" t="s">
        <v>511</v>
      </c>
      <c r="S8" s="2" t="s">
        <v>332</v>
      </c>
      <c r="T8" s="2" t="s">
        <v>333</v>
      </c>
      <c r="U8" s="2" t="s">
        <v>41</v>
      </c>
      <c r="V8" s="2" t="s">
        <v>42</v>
      </c>
      <c r="W8" s="2" t="s">
        <v>43</v>
      </c>
      <c r="X8" s="2"/>
      <c r="Y8" s="4"/>
    </row>
    <row r="9" spans="1:25" x14ac:dyDescent="0.25">
      <c r="A9" s="2">
        <v>2004</v>
      </c>
      <c r="B9" s="2">
        <v>1157</v>
      </c>
      <c r="C9" s="2" t="s">
        <v>559</v>
      </c>
      <c r="D9" s="2" t="s">
        <v>560</v>
      </c>
      <c r="E9" s="2" t="s">
        <v>561</v>
      </c>
      <c r="F9" s="2" t="s">
        <v>558</v>
      </c>
      <c r="G9" s="2" t="s">
        <v>562</v>
      </c>
      <c r="H9" s="2"/>
      <c r="I9" s="2" t="s">
        <v>530</v>
      </c>
      <c r="J9" s="2" t="s">
        <v>111</v>
      </c>
      <c r="K9" s="2" t="s">
        <v>563</v>
      </c>
      <c r="L9" s="3">
        <v>38135</v>
      </c>
      <c r="M9" s="2" t="s">
        <v>96</v>
      </c>
      <c r="N9" s="2" t="s">
        <v>564</v>
      </c>
      <c r="O9" s="2" t="s">
        <v>565</v>
      </c>
      <c r="P9" s="2" t="s">
        <v>571</v>
      </c>
      <c r="Q9" s="2" t="s">
        <v>567</v>
      </c>
      <c r="R9" s="2" t="s">
        <v>572</v>
      </c>
      <c r="S9" s="2" t="s">
        <v>332</v>
      </c>
      <c r="T9" s="2" t="s">
        <v>333</v>
      </c>
      <c r="U9" s="2" t="s">
        <v>41</v>
      </c>
      <c r="V9" s="2" t="s">
        <v>43</v>
      </c>
      <c r="W9" s="2" t="s">
        <v>43</v>
      </c>
      <c r="X9" s="2"/>
      <c r="Y9" s="4" t="s">
        <v>198</v>
      </c>
    </row>
    <row r="10" spans="1:25" x14ac:dyDescent="0.25">
      <c r="A10" s="2">
        <v>2004</v>
      </c>
      <c r="B10" s="2">
        <v>1158</v>
      </c>
      <c r="C10" s="2" t="s">
        <v>559</v>
      </c>
      <c r="D10" s="2" t="s">
        <v>560</v>
      </c>
      <c r="E10" s="2" t="s">
        <v>561</v>
      </c>
      <c r="F10" s="2" t="s">
        <v>558</v>
      </c>
      <c r="G10" s="2" t="s">
        <v>562</v>
      </c>
      <c r="H10" s="2"/>
      <c r="I10" s="2" t="s">
        <v>530</v>
      </c>
      <c r="J10" s="2" t="s">
        <v>203</v>
      </c>
      <c r="K10" s="2" t="s">
        <v>563</v>
      </c>
      <c r="L10" s="3">
        <v>38135</v>
      </c>
      <c r="M10" s="2" t="s">
        <v>573</v>
      </c>
      <c r="N10" s="2" t="s">
        <v>564</v>
      </c>
      <c r="O10" s="2" t="s">
        <v>565</v>
      </c>
      <c r="P10" s="2" t="s">
        <v>571</v>
      </c>
      <c r="Q10" s="2" t="s">
        <v>567</v>
      </c>
      <c r="R10" s="2" t="s">
        <v>574</v>
      </c>
      <c r="S10" s="2" t="s">
        <v>332</v>
      </c>
      <c r="T10" s="2" t="s">
        <v>333</v>
      </c>
      <c r="U10" s="2" t="s">
        <v>41</v>
      </c>
      <c r="V10" s="2" t="s">
        <v>43</v>
      </c>
      <c r="W10" s="2" t="s">
        <v>43</v>
      </c>
      <c r="X10" s="2"/>
      <c r="Y10" s="4" t="s">
        <v>198</v>
      </c>
    </row>
    <row r="11" spans="1:25" x14ac:dyDescent="0.25">
      <c r="A11" s="2">
        <v>2004</v>
      </c>
      <c r="B11" s="2">
        <v>1178</v>
      </c>
      <c r="C11" s="2" t="s">
        <v>316</v>
      </c>
      <c r="D11" s="2" t="s">
        <v>317</v>
      </c>
      <c r="E11" s="2" t="s">
        <v>318</v>
      </c>
      <c r="F11" s="2" t="s">
        <v>319</v>
      </c>
      <c r="G11" s="2" t="s">
        <v>320</v>
      </c>
      <c r="H11" s="2"/>
      <c r="I11" s="2" t="s">
        <v>321</v>
      </c>
      <c r="J11" s="2" t="s">
        <v>50</v>
      </c>
      <c r="K11" s="2" t="s">
        <v>322</v>
      </c>
      <c r="L11" s="3">
        <v>38177</v>
      </c>
      <c r="M11" s="2" t="s">
        <v>96</v>
      </c>
      <c r="N11" s="2" t="s">
        <v>323</v>
      </c>
      <c r="O11" s="2"/>
      <c r="P11" s="2"/>
      <c r="Q11" s="2"/>
      <c r="R11" s="2"/>
      <c r="S11" s="2" t="s">
        <v>39</v>
      </c>
      <c r="T11" s="2" t="s">
        <v>333</v>
      </c>
      <c r="U11" s="2" t="s">
        <v>41</v>
      </c>
      <c r="V11" s="2" t="s">
        <v>42</v>
      </c>
      <c r="W11" s="2" t="s">
        <v>43</v>
      </c>
      <c r="X11" s="2"/>
      <c r="Y11" s="4"/>
    </row>
    <row r="12" spans="1:25" x14ac:dyDescent="0.25">
      <c r="A12" s="2">
        <v>2005</v>
      </c>
      <c r="B12" s="2">
        <v>164</v>
      </c>
      <c r="C12" s="2" t="s">
        <v>357</v>
      </c>
      <c r="D12" s="2" t="s">
        <v>358</v>
      </c>
      <c r="E12" s="2" t="s">
        <v>359</v>
      </c>
      <c r="F12" s="2" t="s">
        <v>360</v>
      </c>
      <c r="G12" s="2" t="s">
        <v>361</v>
      </c>
      <c r="H12" s="2" t="s">
        <v>362</v>
      </c>
      <c r="I12" s="2" t="s">
        <v>356</v>
      </c>
      <c r="J12" s="2" t="s">
        <v>31</v>
      </c>
      <c r="K12" s="2" t="s">
        <v>365</v>
      </c>
      <c r="L12" s="3">
        <v>38581</v>
      </c>
      <c r="M12" s="2" t="s">
        <v>98</v>
      </c>
      <c r="N12" s="2" t="s">
        <v>601</v>
      </c>
      <c r="O12" s="2" t="s">
        <v>98</v>
      </c>
      <c r="P12" s="2" t="s">
        <v>98</v>
      </c>
      <c r="Q12" s="2" t="s">
        <v>600</v>
      </c>
      <c r="R12" s="2" t="s">
        <v>98</v>
      </c>
      <c r="S12" s="2" t="s">
        <v>332</v>
      </c>
      <c r="T12" s="2" t="s">
        <v>333</v>
      </c>
      <c r="U12" s="2" t="s">
        <v>41</v>
      </c>
      <c r="V12" s="2" t="s">
        <v>42</v>
      </c>
      <c r="W12" s="2" t="s">
        <v>43</v>
      </c>
      <c r="X12" s="2" t="s">
        <v>602</v>
      </c>
      <c r="Y12" s="4" t="s">
        <v>198</v>
      </c>
    </row>
    <row r="13" spans="1:25" x14ac:dyDescent="0.25">
      <c r="A13" s="2">
        <v>2005</v>
      </c>
      <c r="B13" s="2">
        <v>167</v>
      </c>
      <c r="C13" s="2" t="s">
        <v>357</v>
      </c>
      <c r="D13" s="2" t="s">
        <v>358</v>
      </c>
      <c r="E13" s="2" t="s">
        <v>359</v>
      </c>
      <c r="F13" s="2" t="s">
        <v>360</v>
      </c>
      <c r="G13" s="2" t="s">
        <v>361</v>
      </c>
      <c r="H13" s="2" t="s">
        <v>362</v>
      </c>
      <c r="I13" s="2" t="s">
        <v>356</v>
      </c>
      <c r="J13" s="2" t="s">
        <v>203</v>
      </c>
      <c r="K13" s="2" t="s">
        <v>368</v>
      </c>
      <c r="L13" s="3">
        <v>38582</v>
      </c>
      <c r="M13" s="2" t="s">
        <v>98</v>
      </c>
      <c r="N13" s="2" t="s">
        <v>601</v>
      </c>
      <c r="O13" s="2" t="s">
        <v>98</v>
      </c>
      <c r="P13" s="2" t="s">
        <v>98</v>
      </c>
      <c r="Q13" s="2" t="s">
        <v>600</v>
      </c>
      <c r="R13" s="2" t="s">
        <v>98</v>
      </c>
      <c r="S13" s="2" t="s">
        <v>332</v>
      </c>
      <c r="T13" s="2" t="s">
        <v>333</v>
      </c>
      <c r="U13" s="2" t="s">
        <v>41</v>
      </c>
      <c r="V13" s="2" t="s">
        <v>42</v>
      </c>
      <c r="W13" s="2" t="s">
        <v>43</v>
      </c>
      <c r="X13" s="2" t="s">
        <v>602</v>
      </c>
      <c r="Y13" s="4" t="s">
        <v>198</v>
      </c>
    </row>
    <row r="14" spans="1:25" x14ac:dyDescent="0.25">
      <c r="A14" s="2">
        <v>2005</v>
      </c>
      <c r="B14" s="2">
        <v>168</v>
      </c>
      <c r="C14" s="2" t="s">
        <v>357</v>
      </c>
      <c r="D14" s="2" t="s">
        <v>358</v>
      </c>
      <c r="E14" s="2" t="s">
        <v>359</v>
      </c>
      <c r="F14" s="2" t="s">
        <v>360</v>
      </c>
      <c r="G14" s="2" t="s">
        <v>361</v>
      </c>
      <c r="H14" s="2" t="s">
        <v>362</v>
      </c>
      <c r="I14" s="2" t="s">
        <v>356</v>
      </c>
      <c r="J14" s="2" t="s">
        <v>206</v>
      </c>
      <c r="K14" s="2" t="s">
        <v>369</v>
      </c>
      <c r="L14" s="3">
        <v>38583</v>
      </c>
      <c r="M14" s="2" t="s">
        <v>98</v>
      </c>
      <c r="N14" s="2" t="s">
        <v>601</v>
      </c>
      <c r="O14" s="2" t="s">
        <v>98</v>
      </c>
      <c r="P14" s="2" t="s">
        <v>98</v>
      </c>
      <c r="Q14" s="2" t="s">
        <v>600</v>
      </c>
      <c r="R14" s="2" t="s">
        <v>98</v>
      </c>
      <c r="S14" s="2" t="s">
        <v>332</v>
      </c>
      <c r="T14" s="2" t="s">
        <v>333</v>
      </c>
      <c r="U14" s="2" t="s">
        <v>41</v>
      </c>
      <c r="V14" s="2" t="s">
        <v>42</v>
      </c>
      <c r="W14" s="2" t="s">
        <v>43</v>
      </c>
      <c r="X14" s="2" t="s">
        <v>602</v>
      </c>
      <c r="Y14" s="4" t="s">
        <v>198</v>
      </c>
    </row>
    <row r="15" spans="1:25" x14ac:dyDescent="0.25">
      <c r="A15" s="2">
        <v>2005</v>
      </c>
      <c r="B15" s="2">
        <v>476</v>
      </c>
      <c r="C15" s="2" t="s">
        <v>106</v>
      </c>
      <c r="D15" s="2" t="s">
        <v>107</v>
      </c>
      <c r="E15" s="2" t="s">
        <v>108</v>
      </c>
      <c r="F15" s="2" t="s">
        <v>109</v>
      </c>
      <c r="G15" s="2" t="s">
        <v>110</v>
      </c>
      <c r="H15" s="2"/>
      <c r="I15" s="2" t="s">
        <v>109</v>
      </c>
      <c r="J15" s="2" t="s">
        <v>50</v>
      </c>
      <c r="K15" s="2" t="s">
        <v>627</v>
      </c>
      <c r="L15" s="3">
        <v>38573</v>
      </c>
      <c r="M15" s="2" t="s">
        <v>71</v>
      </c>
      <c r="N15" s="2" t="s">
        <v>304</v>
      </c>
      <c r="O15" s="2" t="s">
        <v>628</v>
      </c>
      <c r="P15" s="2" t="s">
        <v>461</v>
      </c>
      <c r="Q15" s="2" t="s">
        <v>629</v>
      </c>
      <c r="R15" s="2" t="s">
        <v>630</v>
      </c>
      <c r="S15" s="2" t="s">
        <v>332</v>
      </c>
      <c r="T15" s="2" t="s">
        <v>333</v>
      </c>
      <c r="U15" s="2" t="s">
        <v>41</v>
      </c>
      <c r="V15" s="2" t="s">
        <v>42</v>
      </c>
      <c r="W15" s="2" t="s">
        <v>43</v>
      </c>
      <c r="X15" s="2" t="s">
        <v>631</v>
      </c>
      <c r="Y15" s="4"/>
    </row>
    <row r="16" spans="1:25" x14ac:dyDescent="0.25">
      <c r="A16" s="2">
        <v>2005</v>
      </c>
      <c r="B16" s="2">
        <v>550</v>
      </c>
      <c r="C16" s="2" t="s">
        <v>634</v>
      </c>
      <c r="D16" s="2" t="s">
        <v>635</v>
      </c>
      <c r="E16" s="2" t="s">
        <v>636</v>
      </c>
      <c r="F16" s="2" t="s">
        <v>637</v>
      </c>
      <c r="G16" s="2" t="s">
        <v>638</v>
      </c>
      <c r="H16" s="2"/>
      <c r="I16" s="2" t="s">
        <v>49</v>
      </c>
      <c r="J16" s="2" t="s">
        <v>50</v>
      </c>
      <c r="K16" s="2" t="s">
        <v>639</v>
      </c>
      <c r="L16" s="3">
        <v>38546</v>
      </c>
      <c r="M16" s="2" t="s">
        <v>71</v>
      </c>
      <c r="N16" s="2" t="s">
        <v>640</v>
      </c>
      <c r="O16" s="2" t="s">
        <v>641</v>
      </c>
      <c r="P16" s="2" t="s">
        <v>642</v>
      </c>
      <c r="Q16" s="2" t="s">
        <v>643</v>
      </c>
      <c r="R16" s="2" t="s">
        <v>644</v>
      </c>
      <c r="S16" s="2" t="s">
        <v>332</v>
      </c>
      <c r="T16" s="2" t="s">
        <v>333</v>
      </c>
      <c r="U16" s="2" t="s">
        <v>41</v>
      </c>
      <c r="V16" s="2" t="s">
        <v>42</v>
      </c>
      <c r="W16" s="2" t="s">
        <v>43</v>
      </c>
      <c r="X16" s="2" t="s">
        <v>645</v>
      </c>
      <c r="Y16" s="4"/>
    </row>
    <row r="17" spans="1:25" x14ac:dyDescent="0.25">
      <c r="A17" s="2">
        <v>2005</v>
      </c>
      <c r="B17" s="2">
        <v>554</v>
      </c>
      <c r="C17" s="2" t="s">
        <v>634</v>
      </c>
      <c r="D17" s="2" t="s">
        <v>635</v>
      </c>
      <c r="E17" s="2" t="s">
        <v>636</v>
      </c>
      <c r="F17" s="2" t="s">
        <v>637</v>
      </c>
      <c r="G17" s="2" t="s">
        <v>638</v>
      </c>
      <c r="H17" s="2"/>
      <c r="I17" s="2" t="s">
        <v>49</v>
      </c>
      <c r="J17" s="2" t="s">
        <v>50</v>
      </c>
      <c r="K17" s="2" t="s">
        <v>639</v>
      </c>
      <c r="L17" s="3">
        <v>38547</v>
      </c>
      <c r="M17" s="2" t="s">
        <v>71</v>
      </c>
      <c r="N17" s="2" t="s">
        <v>640</v>
      </c>
      <c r="O17" s="2" t="s">
        <v>648</v>
      </c>
      <c r="P17" s="2" t="s">
        <v>653</v>
      </c>
      <c r="Q17" s="2" t="s">
        <v>650</v>
      </c>
      <c r="R17" s="2" t="s">
        <v>654</v>
      </c>
      <c r="S17" s="2" t="s">
        <v>332</v>
      </c>
      <c r="T17" s="2" t="s">
        <v>333</v>
      </c>
      <c r="U17" s="2" t="s">
        <v>41</v>
      </c>
      <c r="V17" s="2" t="s">
        <v>42</v>
      </c>
      <c r="W17" s="2" t="s">
        <v>43</v>
      </c>
      <c r="X17" s="2" t="s">
        <v>652</v>
      </c>
      <c r="Y17" s="4"/>
    </row>
    <row r="18" spans="1:25" x14ac:dyDescent="0.25">
      <c r="A18" s="2">
        <v>2005</v>
      </c>
      <c r="B18" s="2">
        <v>556</v>
      </c>
      <c r="C18" s="2" t="s">
        <v>634</v>
      </c>
      <c r="D18" s="2" t="s">
        <v>635</v>
      </c>
      <c r="E18" s="2" t="s">
        <v>636</v>
      </c>
      <c r="F18" s="2" t="s">
        <v>637</v>
      </c>
      <c r="G18" s="2" t="s">
        <v>638</v>
      </c>
      <c r="H18" s="2"/>
      <c r="I18" s="2" t="s">
        <v>49</v>
      </c>
      <c r="J18" s="2" t="s">
        <v>31</v>
      </c>
      <c r="K18" s="2" t="s">
        <v>639</v>
      </c>
      <c r="L18" s="3">
        <v>38548</v>
      </c>
      <c r="M18" s="2" t="s">
        <v>71</v>
      </c>
      <c r="N18" s="2" t="s">
        <v>640</v>
      </c>
      <c r="O18" s="2" t="s">
        <v>641</v>
      </c>
      <c r="P18" s="2" t="s">
        <v>642</v>
      </c>
      <c r="Q18" s="2" t="s">
        <v>655</v>
      </c>
      <c r="R18" s="2" t="s">
        <v>656</v>
      </c>
      <c r="S18" s="2" t="s">
        <v>332</v>
      </c>
      <c r="T18" s="2" t="s">
        <v>333</v>
      </c>
      <c r="U18" s="2" t="s">
        <v>41</v>
      </c>
      <c r="V18" s="2" t="s">
        <v>42</v>
      </c>
      <c r="W18" s="2" t="s">
        <v>43</v>
      </c>
      <c r="X18" s="2" t="s">
        <v>645</v>
      </c>
      <c r="Y18" s="4"/>
    </row>
    <row r="19" spans="1:25" x14ac:dyDescent="0.25">
      <c r="A19" s="2">
        <v>2005</v>
      </c>
      <c r="B19" s="2">
        <v>560</v>
      </c>
      <c r="C19" s="2" t="s">
        <v>634</v>
      </c>
      <c r="D19" s="2" t="s">
        <v>635</v>
      </c>
      <c r="E19" s="2" t="s">
        <v>636</v>
      </c>
      <c r="F19" s="2" t="s">
        <v>637</v>
      </c>
      <c r="G19" s="2" t="s">
        <v>638</v>
      </c>
      <c r="H19" s="2"/>
      <c r="I19" s="2" t="s">
        <v>49</v>
      </c>
      <c r="J19" s="2" t="s">
        <v>31</v>
      </c>
      <c r="K19" s="2" t="s">
        <v>639</v>
      </c>
      <c r="L19" s="3">
        <v>38551</v>
      </c>
      <c r="M19" s="2" t="s">
        <v>71</v>
      </c>
      <c r="N19" s="2" t="s">
        <v>640</v>
      </c>
      <c r="O19" s="2" t="s">
        <v>648</v>
      </c>
      <c r="P19" s="2" t="s">
        <v>653</v>
      </c>
      <c r="Q19" s="2" t="s">
        <v>658</v>
      </c>
      <c r="R19" s="2" t="s">
        <v>659</v>
      </c>
      <c r="S19" s="2" t="s">
        <v>332</v>
      </c>
      <c r="T19" s="2" t="s">
        <v>333</v>
      </c>
      <c r="U19" s="2" t="s">
        <v>41</v>
      </c>
      <c r="V19" s="2" t="s">
        <v>42</v>
      </c>
      <c r="W19" s="2" t="s">
        <v>43</v>
      </c>
      <c r="X19" s="2" t="s">
        <v>652</v>
      </c>
      <c r="Y19" s="4"/>
    </row>
    <row r="20" spans="1:25" x14ac:dyDescent="0.25">
      <c r="A20" s="2">
        <v>2005</v>
      </c>
      <c r="B20" s="2">
        <v>564</v>
      </c>
      <c r="C20" s="2" t="s">
        <v>634</v>
      </c>
      <c r="D20" s="2" t="s">
        <v>635</v>
      </c>
      <c r="E20" s="2" t="s">
        <v>636</v>
      </c>
      <c r="F20" s="2" t="s">
        <v>637</v>
      </c>
      <c r="G20" s="2" t="s">
        <v>638</v>
      </c>
      <c r="H20" s="2"/>
      <c r="I20" s="2" t="s">
        <v>49</v>
      </c>
      <c r="J20" s="2" t="s">
        <v>111</v>
      </c>
      <c r="K20" s="2" t="s">
        <v>639</v>
      </c>
      <c r="L20" s="3">
        <v>38552</v>
      </c>
      <c r="M20" s="2" t="s">
        <v>71</v>
      </c>
      <c r="N20" s="2" t="s">
        <v>640</v>
      </c>
      <c r="O20" s="2" t="s">
        <v>648</v>
      </c>
      <c r="P20" s="2" t="s">
        <v>653</v>
      </c>
      <c r="Q20" s="2" t="s">
        <v>661</v>
      </c>
      <c r="R20" s="2" t="s">
        <v>662</v>
      </c>
      <c r="S20" s="2" t="s">
        <v>332</v>
      </c>
      <c r="T20" s="2" t="s">
        <v>333</v>
      </c>
      <c r="U20" s="2" t="s">
        <v>41</v>
      </c>
      <c r="V20" s="2" t="s">
        <v>42</v>
      </c>
      <c r="W20" s="2" t="s">
        <v>43</v>
      </c>
      <c r="X20" s="2" t="s">
        <v>652</v>
      </c>
      <c r="Y20" s="4"/>
    </row>
    <row r="21" spans="1:25" x14ac:dyDescent="0.25">
      <c r="A21" s="2">
        <v>2005</v>
      </c>
      <c r="B21" s="2">
        <v>569</v>
      </c>
      <c r="C21" s="2" t="s">
        <v>634</v>
      </c>
      <c r="D21" s="2" t="s">
        <v>635</v>
      </c>
      <c r="E21" s="2" t="s">
        <v>636</v>
      </c>
      <c r="F21" s="2" t="s">
        <v>637</v>
      </c>
      <c r="G21" s="2" t="s">
        <v>638</v>
      </c>
      <c r="H21" s="2"/>
      <c r="I21" s="2" t="s">
        <v>49</v>
      </c>
      <c r="J21" s="2" t="s">
        <v>111</v>
      </c>
      <c r="K21" s="2" t="s">
        <v>639</v>
      </c>
      <c r="L21" s="3">
        <v>38553</v>
      </c>
      <c r="M21" s="2" t="s">
        <v>71</v>
      </c>
      <c r="N21" s="2" t="s">
        <v>640</v>
      </c>
      <c r="O21" s="2" t="s">
        <v>641</v>
      </c>
      <c r="P21" s="2" t="s">
        <v>642</v>
      </c>
      <c r="Q21" s="2" t="s">
        <v>664</v>
      </c>
      <c r="R21" s="2" t="s">
        <v>666</v>
      </c>
      <c r="S21" s="2" t="s">
        <v>332</v>
      </c>
      <c r="T21" s="2" t="s">
        <v>333</v>
      </c>
      <c r="U21" s="2" t="s">
        <v>41</v>
      </c>
      <c r="V21" s="2" t="s">
        <v>42</v>
      </c>
      <c r="W21" s="2" t="s">
        <v>43</v>
      </c>
      <c r="X21" s="2" t="s">
        <v>645</v>
      </c>
      <c r="Y21" s="4"/>
    </row>
    <row r="22" spans="1:25" x14ac:dyDescent="0.25">
      <c r="A22" s="2">
        <v>2005</v>
      </c>
      <c r="B22" s="2">
        <v>575</v>
      </c>
      <c r="C22" s="2" t="s">
        <v>634</v>
      </c>
      <c r="D22" s="2" t="s">
        <v>635</v>
      </c>
      <c r="E22" s="2" t="s">
        <v>636</v>
      </c>
      <c r="F22" s="2" t="s">
        <v>637</v>
      </c>
      <c r="G22" s="2" t="s">
        <v>638</v>
      </c>
      <c r="H22" s="2"/>
      <c r="I22" s="2" t="s">
        <v>49</v>
      </c>
      <c r="J22" s="2" t="s">
        <v>203</v>
      </c>
      <c r="K22" s="2" t="s">
        <v>639</v>
      </c>
      <c r="L22" s="3">
        <v>38554</v>
      </c>
      <c r="M22" s="2" t="s">
        <v>71</v>
      </c>
      <c r="N22" s="2" t="s">
        <v>640</v>
      </c>
      <c r="O22" s="2" t="s">
        <v>641</v>
      </c>
      <c r="P22" s="2" t="s">
        <v>642</v>
      </c>
      <c r="Q22" s="2" t="s">
        <v>668</v>
      </c>
      <c r="R22" s="2" t="s">
        <v>669</v>
      </c>
      <c r="S22" s="2" t="s">
        <v>332</v>
      </c>
      <c r="T22" s="2" t="s">
        <v>333</v>
      </c>
      <c r="U22" s="2" t="s">
        <v>41</v>
      </c>
      <c r="V22" s="2" t="s">
        <v>42</v>
      </c>
      <c r="W22" s="2" t="s">
        <v>43</v>
      </c>
      <c r="X22" s="2" t="s">
        <v>645</v>
      </c>
      <c r="Y22" s="4"/>
    </row>
    <row r="23" spans="1:25" x14ac:dyDescent="0.25">
      <c r="A23" s="2">
        <v>2005</v>
      </c>
      <c r="B23" s="2">
        <v>579</v>
      </c>
      <c r="C23" s="2" t="s">
        <v>634</v>
      </c>
      <c r="D23" s="2" t="s">
        <v>635</v>
      </c>
      <c r="E23" s="2" t="s">
        <v>636</v>
      </c>
      <c r="F23" s="2" t="s">
        <v>637</v>
      </c>
      <c r="G23" s="2" t="s">
        <v>638</v>
      </c>
      <c r="H23" s="2"/>
      <c r="I23" s="2" t="s">
        <v>49</v>
      </c>
      <c r="J23" s="2" t="s">
        <v>203</v>
      </c>
      <c r="K23" s="2" t="s">
        <v>639</v>
      </c>
      <c r="L23" s="3">
        <v>38555</v>
      </c>
      <c r="M23" s="2" t="s">
        <v>71</v>
      </c>
      <c r="N23" s="2" t="s">
        <v>640</v>
      </c>
      <c r="O23" s="2" t="s">
        <v>648</v>
      </c>
      <c r="P23" s="2" t="s">
        <v>653</v>
      </c>
      <c r="Q23" s="2" t="s">
        <v>672</v>
      </c>
      <c r="R23" s="2" t="s">
        <v>675</v>
      </c>
      <c r="S23" s="2" t="s">
        <v>332</v>
      </c>
      <c r="T23" s="2" t="s">
        <v>333</v>
      </c>
      <c r="U23" s="2" t="s">
        <v>41</v>
      </c>
      <c r="V23" s="2" t="s">
        <v>42</v>
      </c>
      <c r="W23" s="2" t="s">
        <v>43</v>
      </c>
      <c r="X23" s="2" t="s">
        <v>652</v>
      </c>
      <c r="Y23" s="4"/>
    </row>
    <row r="24" spans="1:25" x14ac:dyDescent="0.25">
      <c r="A24" s="2">
        <v>2005</v>
      </c>
      <c r="B24" s="2">
        <v>994</v>
      </c>
      <c r="C24" s="2" t="s">
        <v>276</v>
      </c>
      <c r="D24" s="2" t="s">
        <v>277</v>
      </c>
      <c r="E24" s="2" t="s">
        <v>278</v>
      </c>
      <c r="F24" s="2" t="s">
        <v>279</v>
      </c>
      <c r="G24" s="2" t="s">
        <v>280</v>
      </c>
      <c r="H24" s="2"/>
      <c r="I24" s="2" t="s">
        <v>281</v>
      </c>
      <c r="J24" s="2" t="s">
        <v>31</v>
      </c>
      <c r="K24" s="2" t="s">
        <v>284</v>
      </c>
      <c r="L24" s="3">
        <v>38517</v>
      </c>
      <c r="M24" s="2" t="s">
        <v>96</v>
      </c>
      <c r="N24" s="2" t="s">
        <v>105</v>
      </c>
      <c r="O24" s="2" t="s">
        <v>695</v>
      </c>
      <c r="P24" s="2" t="s">
        <v>699</v>
      </c>
      <c r="Q24" s="2" t="s">
        <v>697</v>
      </c>
      <c r="R24" s="2" t="s">
        <v>700</v>
      </c>
      <c r="S24" s="2" t="s">
        <v>173</v>
      </c>
      <c r="T24" s="2" t="s">
        <v>333</v>
      </c>
      <c r="U24" s="2" t="s">
        <v>41</v>
      </c>
      <c r="V24" s="2" t="s">
        <v>42</v>
      </c>
      <c r="W24" s="2" t="s">
        <v>43</v>
      </c>
      <c r="X24" s="2" t="s">
        <v>701</v>
      </c>
      <c r="Y24" s="4" t="s">
        <v>198</v>
      </c>
    </row>
    <row r="25" spans="1:25" x14ac:dyDescent="0.25">
      <c r="A25" s="2">
        <v>2005</v>
      </c>
      <c r="B25" s="2">
        <v>995</v>
      </c>
      <c r="C25" s="2" t="s">
        <v>276</v>
      </c>
      <c r="D25" s="2" t="s">
        <v>277</v>
      </c>
      <c r="E25" s="2" t="s">
        <v>278</v>
      </c>
      <c r="F25" s="2" t="s">
        <v>279</v>
      </c>
      <c r="G25" s="2" t="s">
        <v>280</v>
      </c>
      <c r="H25" s="2"/>
      <c r="I25" s="2" t="s">
        <v>281</v>
      </c>
      <c r="J25" s="2" t="s">
        <v>111</v>
      </c>
      <c r="K25" s="2" t="s">
        <v>286</v>
      </c>
      <c r="L25" s="3">
        <v>38518</v>
      </c>
      <c r="M25" s="2" t="s">
        <v>96</v>
      </c>
      <c r="N25" s="2" t="s">
        <v>105</v>
      </c>
      <c r="O25" s="2" t="s">
        <v>695</v>
      </c>
      <c r="P25" s="2" t="s">
        <v>702</v>
      </c>
      <c r="Q25" s="2" t="s">
        <v>703</v>
      </c>
      <c r="R25" s="2" t="s">
        <v>704</v>
      </c>
      <c r="S25" s="2" t="s">
        <v>332</v>
      </c>
      <c r="T25" s="2" t="s">
        <v>333</v>
      </c>
      <c r="U25" s="2" t="s">
        <v>41</v>
      </c>
      <c r="V25" s="2" t="s">
        <v>42</v>
      </c>
      <c r="W25" s="2" t="s">
        <v>43</v>
      </c>
      <c r="X25" s="2"/>
      <c r="Y25" s="4" t="s">
        <v>198</v>
      </c>
    </row>
    <row r="26" spans="1:25" x14ac:dyDescent="0.25">
      <c r="A26" s="2">
        <v>2005</v>
      </c>
      <c r="B26" s="2">
        <v>999</v>
      </c>
      <c r="C26" s="2" t="s">
        <v>276</v>
      </c>
      <c r="D26" s="2" t="s">
        <v>277</v>
      </c>
      <c r="E26" s="2" t="s">
        <v>278</v>
      </c>
      <c r="F26" s="2" t="s">
        <v>279</v>
      </c>
      <c r="G26" s="2" t="s">
        <v>280</v>
      </c>
      <c r="H26" s="2"/>
      <c r="I26" s="2" t="s">
        <v>281</v>
      </c>
      <c r="J26" s="2" t="s">
        <v>203</v>
      </c>
      <c r="K26" s="2" t="s">
        <v>287</v>
      </c>
      <c r="L26" s="3">
        <v>38518</v>
      </c>
      <c r="M26" s="2" t="s">
        <v>96</v>
      </c>
      <c r="N26" s="2" t="s">
        <v>105</v>
      </c>
      <c r="O26" s="2" t="s">
        <v>695</v>
      </c>
      <c r="P26" s="2" t="s">
        <v>702</v>
      </c>
      <c r="Q26" s="2" t="s">
        <v>703</v>
      </c>
      <c r="R26" s="2" t="s">
        <v>706</v>
      </c>
      <c r="S26" s="2" t="s">
        <v>332</v>
      </c>
      <c r="T26" s="2" t="s">
        <v>333</v>
      </c>
      <c r="U26" s="2" t="s">
        <v>41</v>
      </c>
      <c r="V26" s="2" t="s">
        <v>42</v>
      </c>
      <c r="W26" s="2" t="s">
        <v>43</v>
      </c>
      <c r="X26" s="2"/>
      <c r="Y26" s="4" t="s">
        <v>198</v>
      </c>
    </row>
    <row r="27" spans="1:25" x14ac:dyDescent="0.25">
      <c r="A27" s="2">
        <v>2005</v>
      </c>
      <c r="B27" s="2">
        <v>1088</v>
      </c>
      <c r="C27" s="2" t="s">
        <v>276</v>
      </c>
      <c r="D27" s="2" t="s">
        <v>277</v>
      </c>
      <c r="E27" s="2" t="s">
        <v>278</v>
      </c>
      <c r="F27" s="2" t="s">
        <v>279</v>
      </c>
      <c r="G27" s="2" t="s">
        <v>280</v>
      </c>
      <c r="H27" s="2"/>
      <c r="I27" s="2" t="s">
        <v>281</v>
      </c>
      <c r="J27" s="2" t="s">
        <v>50</v>
      </c>
      <c r="K27" s="2" t="s">
        <v>282</v>
      </c>
      <c r="L27" s="3">
        <v>38517</v>
      </c>
      <c r="M27" s="2" t="s">
        <v>96</v>
      </c>
      <c r="N27" s="2" t="s">
        <v>105</v>
      </c>
      <c r="O27" s="2" t="s">
        <v>695</v>
      </c>
      <c r="P27" s="2" t="s">
        <v>699</v>
      </c>
      <c r="Q27" s="2" t="s">
        <v>697</v>
      </c>
      <c r="R27" s="2" t="s">
        <v>712</v>
      </c>
      <c r="S27" s="2" t="s">
        <v>173</v>
      </c>
      <c r="T27" s="2" t="s">
        <v>333</v>
      </c>
      <c r="U27" s="2" t="s">
        <v>41</v>
      </c>
      <c r="V27" s="2" t="s">
        <v>42</v>
      </c>
      <c r="W27" s="2" t="s">
        <v>43</v>
      </c>
      <c r="X27" s="2" t="s">
        <v>701</v>
      </c>
      <c r="Y27" s="4" t="s">
        <v>198</v>
      </c>
    </row>
    <row r="28" spans="1:25" x14ac:dyDescent="0.25">
      <c r="A28" s="2">
        <v>2005</v>
      </c>
      <c r="B28" s="2">
        <v>1091</v>
      </c>
      <c r="C28" s="2" t="s">
        <v>276</v>
      </c>
      <c r="D28" s="2" t="s">
        <v>277</v>
      </c>
      <c r="E28" s="2" t="s">
        <v>278</v>
      </c>
      <c r="F28" s="2" t="s">
        <v>279</v>
      </c>
      <c r="G28" s="2" t="s">
        <v>280</v>
      </c>
      <c r="H28" s="2"/>
      <c r="I28" s="2" t="s">
        <v>281</v>
      </c>
      <c r="J28" s="2" t="s">
        <v>206</v>
      </c>
      <c r="K28" s="2" t="s">
        <v>288</v>
      </c>
      <c r="L28" s="3">
        <v>38519</v>
      </c>
      <c r="M28" s="2" t="s">
        <v>96</v>
      </c>
      <c r="N28" s="2" t="s">
        <v>105</v>
      </c>
      <c r="O28" s="2" t="s">
        <v>695</v>
      </c>
      <c r="P28" s="2" t="s">
        <v>702</v>
      </c>
      <c r="Q28" s="2" t="s">
        <v>713</v>
      </c>
      <c r="R28" s="2" t="s">
        <v>714</v>
      </c>
      <c r="S28" s="2" t="s">
        <v>332</v>
      </c>
      <c r="T28" s="2" t="s">
        <v>333</v>
      </c>
      <c r="U28" s="2" t="s">
        <v>41</v>
      </c>
      <c r="V28" s="2" t="s">
        <v>42</v>
      </c>
      <c r="W28" s="2" t="s">
        <v>43</v>
      </c>
      <c r="X28" s="2"/>
      <c r="Y28" s="4" t="s">
        <v>198</v>
      </c>
    </row>
    <row r="29" spans="1:25" x14ac:dyDescent="0.25">
      <c r="A29" s="2">
        <v>2005</v>
      </c>
      <c r="B29" s="2">
        <v>1093</v>
      </c>
      <c r="C29" s="2" t="s">
        <v>276</v>
      </c>
      <c r="D29" s="2" t="s">
        <v>277</v>
      </c>
      <c r="E29" s="2" t="s">
        <v>278</v>
      </c>
      <c r="F29" s="2" t="s">
        <v>279</v>
      </c>
      <c r="G29" s="2" t="s">
        <v>280</v>
      </c>
      <c r="H29" s="2"/>
      <c r="I29" s="2" t="s">
        <v>281</v>
      </c>
      <c r="J29" s="2" t="s">
        <v>289</v>
      </c>
      <c r="K29" s="2" t="s">
        <v>290</v>
      </c>
      <c r="L29" s="3">
        <v>38519</v>
      </c>
      <c r="M29" s="2" t="s">
        <v>96</v>
      </c>
      <c r="N29" s="2" t="s">
        <v>105</v>
      </c>
      <c r="O29" s="2" t="s">
        <v>695</v>
      </c>
      <c r="P29" s="2" t="s">
        <v>702</v>
      </c>
      <c r="Q29" s="2" t="s">
        <v>715</v>
      </c>
      <c r="R29" s="2" t="s">
        <v>716</v>
      </c>
      <c r="S29" s="2" t="s">
        <v>332</v>
      </c>
      <c r="T29" s="2" t="s">
        <v>333</v>
      </c>
      <c r="U29" s="2" t="s">
        <v>41</v>
      </c>
      <c r="V29" s="2" t="s">
        <v>42</v>
      </c>
      <c r="W29" s="2" t="s">
        <v>43</v>
      </c>
      <c r="X29" s="2"/>
      <c r="Y29" s="4" t="s">
        <v>198</v>
      </c>
    </row>
    <row r="30" spans="1:25" x14ac:dyDescent="0.25">
      <c r="A30" s="2">
        <v>2005</v>
      </c>
      <c r="B30" s="2">
        <v>1096</v>
      </c>
      <c r="C30" s="2" t="s">
        <v>276</v>
      </c>
      <c r="D30" s="2" t="s">
        <v>277</v>
      </c>
      <c r="E30" s="2" t="s">
        <v>278</v>
      </c>
      <c r="F30" s="2" t="s">
        <v>279</v>
      </c>
      <c r="G30" s="2" t="s">
        <v>280</v>
      </c>
      <c r="H30" s="2"/>
      <c r="I30" s="2" t="s">
        <v>281</v>
      </c>
      <c r="J30" s="2" t="s">
        <v>50</v>
      </c>
      <c r="K30" s="2" t="s">
        <v>282</v>
      </c>
      <c r="L30" s="3">
        <v>38520</v>
      </c>
      <c r="M30" s="2" t="s">
        <v>96</v>
      </c>
      <c r="N30" s="2" t="s">
        <v>105</v>
      </c>
      <c r="O30" s="2" t="s">
        <v>695</v>
      </c>
      <c r="P30" s="2" t="s">
        <v>699</v>
      </c>
      <c r="Q30" s="2" t="s">
        <v>713</v>
      </c>
      <c r="R30" s="2" t="s">
        <v>717</v>
      </c>
      <c r="S30" s="2" t="s">
        <v>173</v>
      </c>
      <c r="T30" s="2" t="s">
        <v>333</v>
      </c>
      <c r="U30" s="2" t="s">
        <v>41</v>
      </c>
      <c r="V30" s="2" t="s">
        <v>42</v>
      </c>
      <c r="W30" s="2" t="s">
        <v>43</v>
      </c>
      <c r="X30" s="2" t="s">
        <v>701</v>
      </c>
      <c r="Y30" s="4" t="s">
        <v>198</v>
      </c>
    </row>
    <row r="31" spans="1:25" x14ac:dyDescent="0.25">
      <c r="A31" s="2">
        <v>2005</v>
      </c>
      <c r="B31" s="2">
        <v>1098</v>
      </c>
      <c r="C31" s="2" t="s">
        <v>276</v>
      </c>
      <c r="D31" s="2" t="s">
        <v>277</v>
      </c>
      <c r="E31" s="2" t="s">
        <v>278</v>
      </c>
      <c r="F31" s="2" t="s">
        <v>279</v>
      </c>
      <c r="G31" s="2" t="s">
        <v>280</v>
      </c>
      <c r="H31" s="2"/>
      <c r="I31" s="2" t="s">
        <v>281</v>
      </c>
      <c r="J31" s="2" t="s">
        <v>291</v>
      </c>
      <c r="K31" s="2" t="s">
        <v>292</v>
      </c>
      <c r="L31" s="3">
        <v>38520</v>
      </c>
      <c r="M31" s="2" t="s">
        <v>96</v>
      </c>
      <c r="N31" s="2" t="s">
        <v>105</v>
      </c>
      <c r="O31" s="2" t="s">
        <v>695</v>
      </c>
      <c r="P31" s="2" t="s">
        <v>699</v>
      </c>
      <c r="Q31" s="2" t="s">
        <v>713</v>
      </c>
      <c r="R31" s="2" t="s">
        <v>718</v>
      </c>
      <c r="S31" s="2" t="s">
        <v>332</v>
      </c>
      <c r="T31" s="2" t="s">
        <v>333</v>
      </c>
      <c r="U31" s="2" t="s">
        <v>41</v>
      </c>
      <c r="V31" s="2" t="s">
        <v>42</v>
      </c>
      <c r="W31" s="2" t="s">
        <v>43</v>
      </c>
      <c r="X31" s="2" t="s">
        <v>701</v>
      </c>
      <c r="Y31" s="4" t="s">
        <v>198</v>
      </c>
    </row>
    <row r="32" spans="1:25" x14ac:dyDescent="0.25">
      <c r="A32" s="2">
        <v>2005</v>
      </c>
      <c r="B32" s="2">
        <v>1100</v>
      </c>
      <c r="C32" s="2" t="s">
        <v>276</v>
      </c>
      <c r="D32" s="2" t="s">
        <v>277</v>
      </c>
      <c r="E32" s="2" t="s">
        <v>278</v>
      </c>
      <c r="F32" s="2" t="s">
        <v>279</v>
      </c>
      <c r="G32" s="2" t="s">
        <v>280</v>
      </c>
      <c r="H32" s="2"/>
      <c r="I32" s="2" t="s">
        <v>281</v>
      </c>
      <c r="J32" s="2" t="s">
        <v>293</v>
      </c>
      <c r="K32" s="2" t="s">
        <v>294</v>
      </c>
      <c r="L32" s="3">
        <v>38520</v>
      </c>
      <c r="M32" s="2" t="s">
        <v>96</v>
      </c>
      <c r="N32" s="2" t="s">
        <v>105</v>
      </c>
      <c r="O32" s="2" t="s">
        <v>695</v>
      </c>
      <c r="P32" s="2" t="s">
        <v>696</v>
      </c>
      <c r="Q32" s="2" t="s">
        <v>713</v>
      </c>
      <c r="R32" s="2" t="s">
        <v>696</v>
      </c>
      <c r="S32" s="2" t="s">
        <v>173</v>
      </c>
      <c r="T32" s="2" t="s">
        <v>333</v>
      </c>
      <c r="U32" s="2" t="s">
        <v>41</v>
      </c>
      <c r="V32" s="2" t="s">
        <v>42</v>
      </c>
      <c r="W32" s="2" t="s">
        <v>43</v>
      </c>
      <c r="X32" s="2" t="s">
        <v>698</v>
      </c>
      <c r="Y32" s="4" t="s">
        <v>198</v>
      </c>
    </row>
    <row r="33" spans="1:25" x14ac:dyDescent="0.25">
      <c r="A33" s="2">
        <v>2005</v>
      </c>
      <c r="B33" s="2">
        <v>1204</v>
      </c>
      <c r="C33" s="2" t="s">
        <v>559</v>
      </c>
      <c r="D33" s="2" t="s">
        <v>560</v>
      </c>
      <c r="E33" s="2" t="s">
        <v>561</v>
      </c>
      <c r="F33" s="2" t="s">
        <v>558</v>
      </c>
      <c r="G33" s="2" t="s">
        <v>562</v>
      </c>
      <c r="H33" s="2"/>
      <c r="I33" s="2" t="s">
        <v>530</v>
      </c>
      <c r="J33" s="2" t="s">
        <v>203</v>
      </c>
      <c r="K33" s="2" t="s">
        <v>563</v>
      </c>
      <c r="L33" s="3">
        <v>38490</v>
      </c>
      <c r="M33" s="2" t="s">
        <v>96</v>
      </c>
      <c r="N33" s="2" t="s">
        <v>564</v>
      </c>
      <c r="O33" s="2"/>
      <c r="P33" s="2"/>
      <c r="Q33" s="2"/>
      <c r="R33" s="2"/>
      <c r="S33" s="2" t="s">
        <v>39</v>
      </c>
      <c r="T33" s="2" t="s">
        <v>333</v>
      </c>
      <c r="U33" s="2" t="s">
        <v>41</v>
      </c>
      <c r="V33" s="2" t="s">
        <v>43</v>
      </c>
      <c r="W33" s="2" t="s">
        <v>43</v>
      </c>
      <c r="X33" s="2"/>
      <c r="Y33" s="4" t="s">
        <v>198</v>
      </c>
    </row>
    <row r="34" spans="1:25" x14ac:dyDescent="0.25">
      <c r="A34" s="2">
        <v>2005</v>
      </c>
      <c r="B34" s="2">
        <v>1209</v>
      </c>
      <c r="C34" s="2" t="s">
        <v>559</v>
      </c>
      <c r="D34" s="2" t="s">
        <v>560</v>
      </c>
      <c r="E34" s="2" t="s">
        <v>561</v>
      </c>
      <c r="F34" s="2" t="s">
        <v>558</v>
      </c>
      <c r="G34" s="2" t="s">
        <v>562</v>
      </c>
      <c r="H34" s="2"/>
      <c r="I34" s="2" t="s">
        <v>530</v>
      </c>
      <c r="J34" s="2" t="s">
        <v>111</v>
      </c>
      <c r="K34" s="2" t="s">
        <v>563</v>
      </c>
      <c r="L34" s="3">
        <v>38686</v>
      </c>
      <c r="M34" s="2" t="s">
        <v>737</v>
      </c>
      <c r="N34" s="2" t="s">
        <v>564</v>
      </c>
      <c r="O34" s="2" t="s">
        <v>738</v>
      </c>
      <c r="P34" s="2" t="s">
        <v>742</v>
      </c>
      <c r="Q34" s="2" t="s">
        <v>740</v>
      </c>
      <c r="R34" s="2" t="s">
        <v>743</v>
      </c>
      <c r="S34" s="2" t="s">
        <v>332</v>
      </c>
      <c r="T34" s="2" t="s">
        <v>333</v>
      </c>
      <c r="U34" s="2" t="s">
        <v>41</v>
      </c>
      <c r="V34" s="2" t="s">
        <v>42</v>
      </c>
      <c r="W34" s="2" t="s">
        <v>43</v>
      </c>
      <c r="X34" s="2"/>
      <c r="Y34" s="4" t="s">
        <v>198</v>
      </c>
    </row>
    <row r="35" spans="1:25" x14ac:dyDescent="0.25">
      <c r="A35" s="2">
        <v>2005</v>
      </c>
      <c r="B35" s="2">
        <v>1211</v>
      </c>
      <c r="C35" s="2" t="s">
        <v>559</v>
      </c>
      <c r="D35" s="2" t="s">
        <v>560</v>
      </c>
      <c r="E35" s="2" t="s">
        <v>561</v>
      </c>
      <c r="F35" s="2" t="s">
        <v>558</v>
      </c>
      <c r="G35" s="2" t="s">
        <v>562</v>
      </c>
      <c r="H35" s="2"/>
      <c r="I35" s="2" t="s">
        <v>530</v>
      </c>
      <c r="J35" s="2" t="s">
        <v>203</v>
      </c>
      <c r="K35" s="2" t="s">
        <v>563</v>
      </c>
      <c r="L35" s="3">
        <v>38686</v>
      </c>
      <c r="M35" s="2" t="s">
        <v>737</v>
      </c>
      <c r="N35" s="2" t="s">
        <v>564</v>
      </c>
      <c r="O35" s="2" t="s">
        <v>738</v>
      </c>
      <c r="P35" s="2" t="s">
        <v>742</v>
      </c>
      <c r="Q35" s="2" t="s">
        <v>738</v>
      </c>
      <c r="R35" s="2" t="s">
        <v>745</v>
      </c>
      <c r="S35" s="2" t="s">
        <v>332</v>
      </c>
      <c r="T35" s="2" t="s">
        <v>333</v>
      </c>
      <c r="U35" s="2" t="s">
        <v>41</v>
      </c>
      <c r="V35" s="2" t="s">
        <v>42</v>
      </c>
      <c r="W35" s="2" t="s">
        <v>43</v>
      </c>
      <c r="X35" s="2"/>
      <c r="Y35" s="4" t="s">
        <v>198</v>
      </c>
    </row>
    <row r="36" spans="1:25" x14ac:dyDescent="0.25">
      <c r="A36" s="2">
        <v>2006</v>
      </c>
      <c r="B36" s="2">
        <v>197</v>
      </c>
      <c r="C36" s="2" t="s">
        <v>357</v>
      </c>
      <c r="D36" s="2" t="s">
        <v>358</v>
      </c>
      <c r="E36" s="2" t="s">
        <v>359</v>
      </c>
      <c r="F36" s="2" t="s">
        <v>360</v>
      </c>
      <c r="G36" s="2" t="s">
        <v>361</v>
      </c>
      <c r="H36" s="2" t="s">
        <v>362</v>
      </c>
      <c r="I36" s="2" t="s">
        <v>356</v>
      </c>
      <c r="J36" s="2" t="s">
        <v>50</v>
      </c>
      <c r="K36" s="2" t="s">
        <v>363</v>
      </c>
      <c r="L36" s="3">
        <v>38950</v>
      </c>
      <c r="M36" s="2" t="s">
        <v>303</v>
      </c>
      <c r="N36" s="2" t="s">
        <v>755</v>
      </c>
      <c r="O36" s="2" t="s">
        <v>757</v>
      </c>
      <c r="P36" s="2" t="s">
        <v>758</v>
      </c>
      <c r="Q36" s="2" t="s">
        <v>759</v>
      </c>
      <c r="R36" s="2" t="s">
        <v>760</v>
      </c>
      <c r="S36" s="2" t="s">
        <v>332</v>
      </c>
      <c r="T36" s="2" t="s">
        <v>333</v>
      </c>
      <c r="U36" s="2" t="s">
        <v>41</v>
      </c>
      <c r="V36" s="2" t="s">
        <v>42</v>
      </c>
      <c r="W36" s="2" t="s">
        <v>43</v>
      </c>
      <c r="X36" s="2"/>
      <c r="Y36" s="4" t="s">
        <v>198</v>
      </c>
    </row>
    <row r="37" spans="1:25" x14ac:dyDescent="0.25">
      <c r="A37" s="2">
        <v>2006</v>
      </c>
      <c r="B37" s="2">
        <v>199</v>
      </c>
      <c r="C37" s="2" t="s">
        <v>357</v>
      </c>
      <c r="D37" s="2" t="s">
        <v>358</v>
      </c>
      <c r="E37" s="2" t="s">
        <v>359</v>
      </c>
      <c r="F37" s="2" t="s">
        <v>360</v>
      </c>
      <c r="G37" s="2" t="s">
        <v>361</v>
      </c>
      <c r="H37" s="2" t="s">
        <v>362</v>
      </c>
      <c r="I37" s="2" t="s">
        <v>356</v>
      </c>
      <c r="J37" s="2" t="s">
        <v>31</v>
      </c>
      <c r="K37" s="2" t="s">
        <v>365</v>
      </c>
      <c r="L37" s="3">
        <v>38950</v>
      </c>
      <c r="M37" s="2" t="s">
        <v>303</v>
      </c>
      <c r="N37" s="2" t="s">
        <v>755</v>
      </c>
      <c r="O37" s="2" t="s">
        <v>757</v>
      </c>
      <c r="P37" s="2" t="s">
        <v>758</v>
      </c>
      <c r="Q37" s="2" t="s">
        <v>761</v>
      </c>
      <c r="R37" s="2" t="s">
        <v>762</v>
      </c>
      <c r="S37" s="2" t="s">
        <v>332</v>
      </c>
      <c r="T37" s="2" t="s">
        <v>333</v>
      </c>
      <c r="U37" s="2" t="s">
        <v>41</v>
      </c>
      <c r="V37" s="2" t="s">
        <v>42</v>
      </c>
      <c r="W37" s="2" t="s">
        <v>43</v>
      </c>
      <c r="X37" s="2"/>
      <c r="Y37" s="4" t="s">
        <v>198</v>
      </c>
    </row>
    <row r="38" spans="1:25" x14ac:dyDescent="0.25">
      <c r="A38" s="2">
        <v>2006</v>
      </c>
      <c r="B38" s="2">
        <v>204</v>
      </c>
      <c r="C38" s="2" t="s">
        <v>357</v>
      </c>
      <c r="D38" s="2" t="s">
        <v>358</v>
      </c>
      <c r="E38" s="2" t="s">
        <v>359</v>
      </c>
      <c r="F38" s="2" t="s">
        <v>360</v>
      </c>
      <c r="G38" s="2" t="s">
        <v>361</v>
      </c>
      <c r="H38" s="2" t="s">
        <v>362</v>
      </c>
      <c r="I38" s="2" t="s">
        <v>356</v>
      </c>
      <c r="J38" s="2" t="s">
        <v>111</v>
      </c>
      <c r="K38" s="2" t="s">
        <v>367</v>
      </c>
      <c r="L38" s="3">
        <v>38950</v>
      </c>
      <c r="M38" s="2" t="s">
        <v>303</v>
      </c>
      <c r="N38" s="2" t="s">
        <v>755</v>
      </c>
      <c r="O38" s="2" t="s">
        <v>757</v>
      </c>
      <c r="P38" s="2" t="s">
        <v>758</v>
      </c>
      <c r="Q38" s="2" t="s">
        <v>763</v>
      </c>
      <c r="R38" s="2" t="s">
        <v>764</v>
      </c>
      <c r="S38" s="2" t="s">
        <v>332</v>
      </c>
      <c r="T38" s="2" t="s">
        <v>333</v>
      </c>
      <c r="U38" s="2" t="s">
        <v>41</v>
      </c>
      <c r="V38" s="2" t="s">
        <v>42</v>
      </c>
      <c r="W38" s="2" t="s">
        <v>43</v>
      </c>
      <c r="X38" s="2"/>
      <c r="Y38" s="4" t="s">
        <v>198</v>
      </c>
    </row>
    <row r="39" spans="1:25" x14ac:dyDescent="0.25">
      <c r="A39" s="2">
        <v>2006</v>
      </c>
      <c r="B39" s="2">
        <v>207</v>
      </c>
      <c r="C39" s="2" t="s">
        <v>357</v>
      </c>
      <c r="D39" s="2" t="s">
        <v>358</v>
      </c>
      <c r="E39" s="2" t="s">
        <v>359</v>
      </c>
      <c r="F39" s="2" t="s">
        <v>360</v>
      </c>
      <c r="G39" s="2" t="s">
        <v>361</v>
      </c>
      <c r="H39" s="2" t="s">
        <v>362</v>
      </c>
      <c r="I39" s="2" t="s">
        <v>356</v>
      </c>
      <c r="J39" s="2" t="s">
        <v>203</v>
      </c>
      <c r="K39" s="2" t="s">
        <v>368</v>
      </c>
      <c r="L39" s="3">
        <v>38950</v>
      </c>
      <c r="M39" s="2" t="s">
        <v>303</v>
      </c>
      <c r="N39" s="2" t="s">
        <v>755</v>
      </c>
      <c r="O39" s="2" t="s">
        <v>757</v>
      </c>
      <c r="P39" s="2" t="s">
        <v>758</v>
      </c>
      <c r="Q39" s="2" t="s">
        <v>765</v>
      </c>
      <c r="R39" s="2" t="s">
        <v>766</v>
      </c>
      <c r="S39" s="2" t="s">
        <v>332</v>
      </c>
      <c r="T39" s="2" t="s">
        <v>333</v>
      </c>
      <c r="U39" s="2" t="s">
        <v>41</v>
      </c>
      <c r="V39" s="2" t="s">
        <v>42</v>
      </c>
      <c r="W39" s="2" t="s">
        <v>43</v>
      </c>
      <c r="X39" s="2"/>
      <c r="Y39" s="4" t="s">
        <v>198</v>
      </c>
    </row>
    <row r="40" spans="1:25" x14ac:dyDescent="0.25">
      <c r="A40" s="2">
        <v>2006</v>
      </c>
      <c r="B40" s="2">
        <v>210</v>
      </c>
      <c r="C40" s="2" t="s">
        <v>357</v>
      </c>
      <c r="D40" s="2" t="s">
        <v>358</v>
      </c>
      <c r="E40" s="2" t="s">
        <v>359</v>
      </c>
      <c r="F40" s="2" t="s">
        <v>360</v>
      </c>
      <c r="G40" s="2" t="s">
        <v>361</v>
      </c>
      <c r="H40" s="2" t="s">
        <v>362</v>
      </c>
      <c r="I40" s="2" t="s">
        <v>356</v>
      </c>
      <c r="J40" s="2" t="s">
        <v>206</v>
      </c>
      <c r="K40" s="2" t="s">
        <v>369</v>
      </c>
      <c r="L40" s="3">
        <v>38950</v>
      </c>
      <c r="M40" s="2" t="s">
        <v>303</v>
      </c>
      <c r="N40" s="2" t="s">
        <v>755</v>
      </c>
      <c r="O40" s="2" t="s">
        <v>757</v>
      </c>
      <c r="P40" s="2" t="s">
        <v>758</v>
      </c>
      <c r="Q40" s="2" t="s">
        <v>767</v>
      </c>
      <c r="R40" s="2" t="s">
        <v>768</v>
      </c>
      <c r="S40" s="2" t="s">
        <v>332</v>
      </c>
      <c r="T40" s="2" t="s">
        <v>333</v>
      </c>
      <c r="U40" s="2" t="s">
        <v>41</v>
      </c>
      <c r="V40" s="2" t="s">
        <v>42</v>
      </c>
      <c r="W40" s="2" t="s">
        <v>43</v>
      </c>
      <c r="X40" s="2"/>
      <c r="Y40" s="4" t="s">
        <v>198</v>
      </c>
    </row>
    <row r="41" spans="1:25" x14ac:dyDescent="0.25">
      <c r="A41" s="2">
        <v>2006</v>
      </c>
      <c r="B41" s="2">
        <v>213</v>
      </c>
      <c r="C41" s="2" t="s">
        <v>357</v>
      </c>
      <c r="D41" s="2" t="s">
        <v>358</v>
      </c>
      <c r="E41" s="2" t="s">
        <v>359</v>
      </c>
      <c r="F41" s="2" t="s">
        <v>360</v>
      </c>
      <c r="G41" s="2" t="s">
        <v>361</v>
      </c>
      <c r="H41" s="2" t="s">
        <v>362</v>
      </c>
      <c r="I41" s="2" t="s">
        <v>356</v>
      </c>
      <c r="J41" s="2" t="s">
        <v>289</v>
      </c>
      <c r="K41" s="2" t="s">
        <v>370</v>
      </c>
      <c r="L41" s="3">
        <v>38950</v>
      </c>
      <c r="M41" s="2" t="s">
        <v>303</v>
      </c>
      <c r="N41" s="2" t="s">
        <v>755</v>
      </c>
      <c r="O41" s="2" t="s">
        <v>757</v>
      </c>
      <c r="P41" s="2" t="s">
        <v>758</v>
      </c>
      <c r="Q41" s="2" t="s">
        <v>769</v>
      </c>
      <c r="R41" s="2" t="s">
        <v>770</v>
      </c>
      <c r="S41" s="2" t="s">
        <v>332</v>
      </c>
      <c r="T41" s="2" t="s">
        <v>333</v>
      </c>
      <c r="U41" s="2" t="s">
        <v>41</v>
      </c>
      <c r="V41" s="2" t="s">
        <v>42</v>
      </c>
      <c r="W41" s="2" t="s">
        <v>43</v>
      </c>
      <c r="X41" s="2"/>
      <c r="Y41" s="4" t="s">
        <v>198</v>
      </c>
    </row>
    <row r="42" spans="1:25" x14ac:dyDescent="0.25">
      <c r="A42" s="2">
        <v>2006</v>
      </c>
      <c r="B42" s="2">
        <v>1409</v>
      </c>
      <c r="C42" s="2" t="s">
        <v>559</v>
      </c>
      <c r="D42" s="2" t="s">
        <v>560</v>
      </c>
      <c r="E42" s="2" t="s">
        <v>561</v>
      </c>
      <c r="F42" s="2" t="s">
        <v>558</v>
      </c>
      <c r="G42" s="2" t="s">
        <v>562</v>
      </c>
      <c r="H42" s="2"/>
      <c r="I42" s="2" t="s">
        <v>530</v>
      </c>
      <c r="J42" s="2" t="s">
        <v>111</v>
      </c>
      <c r="K42" s="2" t="s">
        <v>563</v>
      </c>
      <c r="L42" s="3">
        <v>39036</v>
      </c>
      <c r="M42" s="2" t="s">
        <v>737</v>
      </c>
      <c r="N42" s="2" t="s">
        <v>564</v>
      </c>
      <c r="O42" s="2" t="s">
        <v>738</v>
      </c>
      <c r="P42" s="2" t="s">
        <v>742</v>
      </c>
      <c r="Q42" s="2" t="s">
        <v>738</v>
      </c>
      <c r="R42" s="2" t="s">
        <v>848</v>
      </c>
      <c r="S42" s="2" t="s">
        <v>332</v>
      </c>
      <c r="T42" s="2" t="s">
        <v>333</v>
      </c>
      <c r="U42" s="2" t="s">
        <v>41</v>
      </c>
      <c r="V42" s="2" t="s">
        <v>42</v>
      </c>
      <c r="W42" s="2" t="s">
        <v>43</v>
      </c>
      <c r="X42" s="2"/>
      <c r="Y42" s="4" t="s">
        <v>198</v>
      </c>
    </row>
    <row r="43" spans="1:25" x14ac:dyDescent="0.25">
      <c r="A43" s="2">
        <v>2006</v>
      </c>
      <c r="B43" s="2">
        <v>1411</v>
      </c>
      <c r="C43" s="2" t="s">
        <v>559</v>
      </c>
      <c r="D43" s="2" t="s">
        <v>560</v>
      </c>
      <c r="E43" s="2" t="s">
        <v>561</v>
      </c>
      <c r="F43" s="2" t="s">
        <v>558</v>
      </c>
      <c r="G43" s="2" t="s">
        <v>562</v>
      </c>
      <c r="H43" s="2"/>
      <c r="I43" s="2" t="s">
        <v>530</v>
      </c>
      <c r="J43" s="2" t="s">
        <v>203</v>
      </c>
      <c r="K43" s="2" t="s">
        <v>563</v>
      </c>
      <c r="L43" s="3">
        <v>39036</v>
      </c>
      <c r="M43" s="2" t="s">
        <v>737</v>
      </c>
      <c r="N43" s="2" t="s">
        <v>564</v>
      </c>
      <c r="O43" s="2" t="s">
        <v>738</v>
      </c>
      <c r="P43" s="2" t="s">
        <v>742</v>
      </c>
      <c r="Q43" s="2" t="s">
        <v>738</v>
      </c>
      <c r="R43" s="2" t="s">
        <v>850</v>
      </c>
      <c r="S43" s="2" t="s">
        <v>332</v>
      </c>
      <c r="T43" s="2" t="s">
        <v>333</v>
      </c>
      <c r="U43" s="2" t="s">
        <v>41</v>
      </c>
      <c r="V43" s="2" t="s">
        <v>42</v>
      </c>
      <c r="W43" s="2" t="s">
        <v>43</v>
      </c>
      <c r="X43" s="2"/>
      <c r="Y43" s="4" t="s">
        <v>198</v>
      </c>
    </row>
    <row r="44" spans="1:25" x14ac:dyDescent="0.25">
      <c r="A44" s="2">
        <v>2007</v>
      </c>
      <c r="B44" s="2">
        <v>1299</v>
      </c>
      <c r="C44" s="2" t="s">
        <v>316</v>
      </c>
      <c r="D44" s="2" t="s">
        <v>317</v>
      </c>
      <c r="E44" s="2" t="s">
        <v>318</v>
      </c>
      <c r="F44" s="2" t="s">
        <v>319</v>
      </c>
      <c r="G44" s="2" t="s">
        <v>320</v>
      </c>
      <c r="H44" s="2"/>
      <c r="I44" s="2" t="s">
        <v>321</v>
      </c>
      <c r="J44" s="2" t="s">
        <v>50</v>
      </c>
      <c r="K44" s="2" t="s">
        <v>322</v>
      </c>
      <c r="L44" s="3">
        <v>39162</v>
      </c>
      <c r="M44" s="2" t="s">
        <v>922</v>
      </c>
      <c r="N44" s="2" t="s">
        <v>923</v>
      </c>
      <c r="O44" s="2" t="s">
        <v>924</v>
      </c>
      <c r="P44" s="2" t="s">
        <v>925</v>
      </c>
      <c r="Q44" s="2" t="s">
        <v>926</v>
      </c>
      <c r="R44" s="2" t="s">
        <v>927</v>
      </c>
      <c r="S44" s="2" t="s">
        <v>332</v>
      </c>
      <c r="T44" s="2" t="s">
        <v>333</v>
      </c>
      <c r="U44" s="2" t="s">
        <v>41</v>
      </c>
      <c r="V44" s="2" t="s">
        <v>42</v>
      </c>
      <c r="W44" s="2" t="s">
        <v>43</v>
      </c>
      <c r="X44" s="2"/>
      <c r="Y44" s="4"/>
    </row>
    <row r="45" spans="1:25" x14ac:dyDescent="0.25">
      <c r="A45" s="2">
        <v>2007</v>
      </c>
      <c r="B45" s="2">
        <v>1328</v>
      </c>
      <c r="C45" s="2" t="s">
        <v>928</v>
      </c>
      <c r="D45" s="2" t="s">
        <v>929</v>
      </c>
      <c r="E45" s="2" t="s">
        <v>930</v>
      </c>
      <c r="F45" s="2" t="s">
        <v>931</v>
      </c>
      <c r="G45" s="2" t="s">
        <v>932</v>
      </c>
      <c r="H45" s="2"/>
      <c r="I45" s="2" t="s">
        <v>444</v>
      </c>
      <c r="J45" s="2" t="s">
        <v>59</v>
      </c>
      <c r="K45" s="2" t="s">
        <v>933</v>
      </c>
      <c r="L45" s="3">
        <v>39274</v>
      </c>
      <c r="M45" s="2" t="s">
        <v>934</v>
      </c>
      <c r="N45" s="2" t="s">
        <v>524</v>
      </c>
      <c r="O45" s="2" t="s">
        <v>935</v>
      </c>
      <c r="P45" s="2" t="s">
        <v>936</v>
      </c>
      <c r="Q45" s="2" t="s">
        <v>937</v>
      </c>
      <c r="R45" s="2" t="s">
        <v>938</v>
      </c>
      <c r="S45" s="2" t="s">
        <v>332</v>
      </c>
      <c r="T45" s="2" t="s">
        <v>333</v>
      </c>
      <c r="U45" s="2" t="s">
        <v>41</v>
      </c>
      <c r="V45" s="2" t="s">
        <v>42</v>
      </c>
      <c r="W45" s="2" t="s">
        <v>43</v>
      </c>
      <c r="X45" s="2" t="s">
        <v>939</v>
      </c>
      <c r="Y45" s="4"/>
    </row>
    <row r="46" spans="1:25" x14ac:dyDescent="0.25">
      <c r="A46" s="2">
        <v>2007</v>
      </c>
      <c r="B46" s="2">
        <v>1330</v>
      </c>
      <c r="C46" s="2" t="s">
        <v>928</v>
      </c>
      <c r="D46" s="2" t="s">
        <v>929</v>
      </c>
      <c r="E46" s="2" t="s">
        <v>930</v>
      </c>
      <c r="F46" s="2" t="s">
        <v>931</v>
      </c>
      <c r="G46" s="2" t="s">
        <v>932</v>
      </c>
      <c r="H46" s="2"/>
      <c r="I46" s="2" t="s">
        <v>444</v>
      </c>
      <c r="J46" s="2" t="s">
        <v>59</v>
      </c>
      <c r="K46" s="2" t="s">
        <v>933</v>
      </c>
      <c r="L46" s="3">
        <v>39275</v>
      </c>
      <c r="M46" s="2" t="s">
        <v>934</v>
      </c>
      <c r="N46" s="2" t="s">
        <v>524</v>
      </c>
      <c r="O46" s="2" t="s">
        <v>935</v>
      </c>
      <c r="P46" s="2" t="s">
        <v>936</v>
      </c>
      <c r="Q46" s="2" t="s">
        <v>940</v>
      </c>
      <c r="R46" s="2" t="s">
        <v>941</v>
      </c>
      <c r="S46" s="2" t="s">
        <v>332</v>
      </c>
      <c r="T46" s="2" t="s">
        <v>333</v>
      </c>
      <c r="U46" s="2" t="s">
        <v>41</v>
      </c>
      <c r="V46" s="2" t="s">
        <v>42</v>
      </c>
      <c r="W46" s="2" t="s">
        <v>43</v>
      </c>
      <c r="X46" s="2" t="s">
        <v>942</v>
      </c>
      <c r="Y46" s="4"/>
    </row>
    <row r="47" spans="1:25" x14ac:dyDescent="0.25">
      <c r="A47" s="2">
        <v>2007</v>
      </c>
      <c r="B47" s="2">
        <v>1334</v>
      </c>
      <c r="C47" s="2" t="s">
        <v>928</v>
      </c>
      <c r="D47" s="2" t="s">
        <v>929</v>
      </c>
      <c r="E47" s="2" t="s">
        <v>930</v>
      </c>
      <c r="F47" s="2" t="s">
        <v>931</v>
      </c>
      <c r="G47" s="2" t="s">
        <v>932</v>
      </c>
      <c r="H47" s="2"/>
      <c r="I47" s="2" t="s">
        <v>444</v>
      </c>
      <c r="J47" s="2" t="s">
        <v>59</v>
      </c>
      <c r="K47" s="2" t="s">
        <v>933</v>
      </c>
      <c r="L47" s="3">
        <v>39276</v>
      </c>
      <c r="M47" s="2" t="s">
        <v>934</v>
      </c>
      <c r="N47" s="2" t="s">
        <v>524</v>
      </c>
      <c r="O47" s="2" t="s">
        <v>935</v>
      </c>
      <c r="P47" s="2" t="s">
        <v>936</v>
      </c>
      <c r="Q47" s="2" t="s">
        <v>943</v>
      </c>
      <c r="R47" s="2" t="s">
        <v>944</v>
      </c>
      <c r="S47" s="2" t="s">
        <v>332</v>
      </c>
      <c r="T47" s="2" t="s">
        <v>333</v>
      </c>
      <c r="U47" s="2" t="s">
        <v>41</v>
      </c>
      <c r="V47" s="2" t="s">
        <v>42</v>
      </c>
      <c r="W47" s="2" t="s">
        <v>43</v>
      </c>
      <c r="X47" s="2" t="s">
        <v>945</v>
      </c>
      <c r="Y47" s="4"/>
    </row>
    <row r="48" spans="1:25" x14ac:dyDescent="0.25">
      <c r="A48" s="2">
        <v>2007</v>
      </c>
      <c r="B48" s="2">
        <v>1336</v>
      </c>
      <c r="C48" s="2" t="s">
        <v>928</v>
      </c>
      <c r="D48" s="2" t="s">
        <v>929</v>
      </c>
      <c r="E48" s="2" t="s">
        <v>930</v>
      </c>
      <c r="F48" s="2" t="s">
        <v>931</v>
      </c>
      <c r="G48" s="2" t="s">
        <v>932</v>
      </c>
      <c r="H48" s="2"/>
      <c r="I48" s="2" t="s">
        <v>444</v>
      </c>
      <c r="J48" s="2" t="s">
        <v>59</v>
      </c>
      <c r="K48" s="2" t="s">
        <v>933</v>
      </c>
      <c r="L48" s="3">
        <v>39277</v>
      </c>
      <c r="M48" s="2" t="s">
        <v>934</v>
      </c>
      <c r="N48" s="2" t="s">
        <v>524</v>
      </c>
      <c r="O48" s="2" t="s">
        <v>935</v>
      </c>
      <c r="P48" s="2" t="s">
        <v>936</v>
      </c>
      <c r="Q48" s="2" t="s">
        <v>947</v>
      </c>
      <c r="R48" s="2" t="s">
        <v>948</v>
      </c>
      <c r="S48" s="2" t="s">
        <v>332</v>
      </c>
      <c r="T48" s="2" t="s">
        <v>333</v>
      </c>
      <c r="U48" s="2" t="s">
        <v>41</v>
      </c>
      <c r="V48" s="2" t="s">
        <v>42</v>
      </c>
      <c r="W48" s="2" t="s">
        <v>43</v>
      </c>
      <c r="X48" s="2" t="s">
        <v>949</v>
      </c>
      <c r="Y48" s="4"/>
    </row>
    <row r="49" spans="1:25" x14ac:dyDescent="0.25">
      <c r="A49" s="2">
        <v>2007</v>
      </c>
      <c r="B49" s="2">
        <v>1617</v>
      </c>
      <c r="C49" s="2" t="s">
        <v>559</v>
      </c>
      <c r="D49" s="2" t="s">
        <v>560</v>
      </c>
      <c r="E49" s="2" t="s">
        <v>561</v>
      </c>
      <c r="F49" s="2" t="s">
        <v>558</v>
      </c>
      <c r="G49" s="2" t="s">
        <v>562</v>
      </c>
      <c r="H49" s="2"/>
      <c r="I49" s="2" t="s">
        <v>530</v>
      </c>
      <c r="J49" s="2" t="s">
        <v>203</v>
      </c>
      <c r="K49" s="2" t="s">
        <v>563</v>
      </c>
      <c r="L49" s="3">
        <v>39283</v>
      </c>
      <c r="M49" s="2" t="s">
        <v>725</v>
      </c>
      <c r="N49" s="2" t="s">
        <v>975</v>
      </c>
      <c r="O49" s="2" t="s">
        <v>976</v>
      </c>
      <c r="P49" s="2" t="s">
        <v>977</v>
      </c>
      <c r="Q49" s="2" t="s">
        <v>978</v>
      </c>
      <c r="R49" s="2" t="s">
        <v>979</v>
      </c>
      <c r="S49" s="2" t="s">
        <v>332</v>
      </c>
      <c r="T49" s="2" t="s">
        <v>333</v>
      </c>
      <c r="U49" s="2" t="s">
        <v>41</v>
      </c>
      <c r="V49" s="2" t="s">
        <v>42</v>
      </c>
      <c r="W49" s="2" t="s">
        <v>43</v>
      </c>
      <c r="X49" s="2" t="s">
        <v>980</v>
      </c>
      <c r="Y49" s="4" t="s">
        <v>198</v>
      </c>
    </row>
    <row r="50" spans="1:25" x14ac:dyDescent="0.25">
      <c r="A50" s="2">
        <v>2007</v>
      </c>
      <c r="B50" s="2">
        <v>1618</v>
      </c>
      <c r="C50" s="2" t="s">
        <v>559</v>
      </c>
      <c r="D50" s="2" t="s">
        <v>560</v>
      </c>
      <c r="E50" s="2" t="s">
        <v>561</v>
      </c>
      <c r="F50" s="2" t="s">
        <v>558</v>
      </c>
      <c r="G50" s="2" t="s">
        <v>562</v>
      </c>
      <c r="H50" s="2"/>
      <c r="I50" s="2" t="s">
        <v>530</v>
      </c>
      <c r="J50" s="2" t="s">
        <v>111</v>
      </c>
      <c r="K50" s="2" t="s">
        <v>563</v>
      </c>
      <c r="L50" s="3">
        <v>39316</v>
      </c>
      <c r="M50" s="2" t="s">
        <v>725</v>
      </c>
      <c r="N50" s="2" t="s">
        <v>975</v>
      </c>
      <c r="O50" s="2" t="s">
        <v>981</v>
      </c>
      <c r="P50" s="2" t="s">
        <v>977</v>
      </c>
      <c r="Q50" s="2" t="s">
        <v>982</v>
      </c>
      <c r="R50" s="2" t="s">
        <v>983</v>
      </c>
      <c r="S50" s="2" t="s">
        <v>332</v>
      </c>
      <c r="T50" s="2" t="s">
        <v>333</v>
      </c>
      <c r="U50" s="2" t="s">
        <v>41</v>
      </c>
      <c r="V50" s="2" t="s">
        <v>42</v>
      </c>
      <c r="W50" s="2" t="s">
        <v>43</v>
      </c>
      <c r="X50" s="2" t="s">
        <v>984</v>
      </c>
      <c r="Y50" s="4" t="s">
        <v>198</v>
      </c>
    </row>
    <row r="51" spans="1:25" x14ac:dyDescent="0.25">
      <c r="A51" s="2">
        <v>2007</v>
      </c>
      <c r="B51" s="2">
        <v>1619</v>
      </c>
      <c r="C51" s="2" t="s">
        <v>559</v>
      </c>
      <c r="D51" s="2" t="s">
        <v>560</v>
      </c>
      <c r="E51" s="2" t="s">
        <v>561</v>
      </c>
      <c r="F51" s="2" t="s">
        <v>558</v>
      </c>
      <c r="G51" s="2" t="s">
        <v>562</v>
      </c>
      <c r="H51" s="2"/>
      <c r="I51" s="2" t="s">
        <v>530</v>
      </c>
      <c r="J51" s="2" t="s">
        <v>111</v>
      </c>
      <c r="K51" s="2" t="s">
        <v>563</v>
      </c>
      <c r="L51" s="3">
        <v>39317</v>
      </c>
      <c r="M51" s="2" t="s">
        <v>725</v>
      </c>
      <c r="N51" s="2" t="s">
        <v>975</v>
      </c>
      <c r="O51" s="2" t="s">
        <v>985</v>
      </c>
      <c r="P51" s="2" t="s">
        <v>986</v>
      </c>
      <c r="Q51" s="2" t="s">
        <v>987</v>
      </c>
      <c r="R51" s="2" t="s">
        <v>988</v>
      </c>
      <c r="S51" s="2" t="s">
        <v>332</v>
      </c>
      <c r="T51" s="2" t="s">
        <v>333</v>
      </c>
      <c r="U51" s="2" t="s">
        <v>41</v>
      </c>
      <c r="V51" s="2" t="s">
        <v>42</v>
      </c>
      <c r="W51" s="2" t="s">
        <v>43</v>
      </c>
      <c r="X51" s="2" t="s">
        <v>989</v>
      </c>
      <c r="Y51" s="4" t="s">
        <v>198</v>
      </c>
    </row>
    <row r="52" spans="1:25" x14ac:dyDescent="0.25">
      <c r="A52" s="2">
        <v>2007</v>
      </c>
      <c r="B52" s="2">
        <v>1620</v>
      </c>
      <c r="C52" s="2" t="s">
        <v>559</v>
      </c>
      <c r="D52" s="2" t="s">
        <v>560</v>
      </c>
      <c r="E52" s="2" t="s">
        <v>561</v>
      </c>
      <c r="F52" s="2" t="s">
        <v>558</v>
      </c>
      <c r="G52" s="2" t="s">
        <v>562</v>
      </c>
      <c r="H52" s="2"/>
      <c r="I52" s="2" t="s">
        <v>530</v>
      </c>
      <c r="J52" s="2" t="s">
        <v>203</v>
      </c>
      <c r="K52" s="2" t="s">
        <v>563</v>
      </c>
      <c r="L52" s="3">
        <v>39318</v>
      </c>
      <c r="M52" s="2" t="s">
        <v>725</v>
      </c>
      <c r="N52" s="2" t="s">
        <v>975</v>
      </c>
      <c r="O52" s="2" t="s">
        <v>990</v>
      </c>
      <c r="P52" s="2" t="s">
        <v>986</v>
      </c>
      <c r="Q52" s="2" t="s">
        <v>991</v>
      </c>
      <c r="R52" s="2" t="s">
        <v>992</v>
      </c>
      <c r="S52" s="2" t="s">
        <v>332</v>
      </c>
      <c r="T52" s="2" t="s">
        <v>333</v>
      </c>
      <c r="U52" s="2" t="s">
        <v>41</v>
      </c>
      <c r="V52" s="2" t="s">
        <v>42</v>
      </c>
      <c r="W52" s="2" t="s">
        <v>43</v>
      </c>
      <c r="X52" s="2" t="s">
        <v>993</v>
      </c>
      <c r="Y52" s="4" t="s">
        <v>198</v>
      </c>
    </row>
    <row r="53" spans="1:25" x14ac:dyDescent="0.25">
      <c r="A53" s="2">
        <v>2011</v>
      </c>
      <c r="B53" s="2">
        <v>470</v>
      </c>
      <c r="C53" s="2" t="s">
        <v>1148</v>
      </c>
      <c r="D53" s="2" t="s">
        <v>1149</v>
      </c>
      <c r="E53" s="2" t="s">
        <v>1150</v>
      </c>
      <c r="F53" s="2" t="s">
        <v>451</v>
      </c>
      <c r="G53" s="2" t="s">
        <v>452</v>
      </c>
      <c r="H53" s="2"/>
      <c r="I53" s="2" t="s">
        <v>453</v>
      </c>
      <c r="J53" s="2" t="s">
        <v>50</v>
      </c>
      <c r="K53" s="2" t="s">
        <v>1151</v>
      </c>
      <c r="L53" s="3">
        <v>40701</v>
      </c>
      <c r="M53" s="2" t="s">
        <v>1152</v>
      </c>
      <c r="N53" s="2" t="s">
        <v>611</v>
      </c>
      <c r="O53" s="2" t="s">
        <v>1153</v>
      </c>
      <c r="P53" s="2" t="s">
        <v>1154</v>
      </c>
      <c r="Q53" s="2" t="s">
        <v>1155</v>
      </c>
      <c r="R53" s="2" t="s">
        <v>1156</v>
      </c>
      <c r="S53" s="2" t="s">
        <v>332</v>
      </c>
      <c r="T53" s="2" t="s">
        <v>333</v>
      </c>
      <c r="U53" s="2" t="s">
        <v>41</v>
      </c>
      <c r="V53" s="2" t="s">
        <v>42</v>
      </c>
      <c r="W53" s="2" t="s">
        <v>338</v>
      </c>
      <c r="X53" s="2" t="s">
        <v>1157</v>
      </c>
      <c r="Y53" s="4" t="s">
        <v>198</v>
      </c>
    </row>
    <row r="54" spans="1:25" x14ac:dyDescent="0.25">
      <c r="A54" s="2">
        <v>2011</v>
      </c>
      <c r="B54" s="2">
        <v>471</v>
      </c>
      <c r="C54" s="2" t="s">
        <v>1148</v>
      </c>
      <c r="D54" s="2" t="s">
        <v>1149</v>
      </c>
      <c r="E54" s="2" t="s">
        <v>1150</v>
      </c>
      <c r="F54" s="2" t="s">
        <v>451</v>
      </c>
      <c r="G54" s="2" t="s">
        <v>452</v>
      </c>
      <c r="H54" s="2"/>
      <c r="I54" s="2" t="s">
        <v>453</v>
      </c>
      <c r="J54" s="2" t="s">
        <v>31</v>
      </c>
      <c r="K54" s="2" t="s">
        <v>1158</v>
      </c>
      <c r="L54" s="3">
        <v>40704</v>
      </c>
      <c r="M54" s="2" t="s">
        <v>1152</v>
      </c>
      <c r="N54" s="2" t="s">
        <v>611</v>
      </c>
      <c r="O54" s="2" t="s">
        <v>1159</v>
      </c>
      <c r="P54" s="2" t="s">
        <v>1154</v>
      </c>
      <c r="Q54" s="2" t="s">
        <v>1160</v>
      </c>
      <c r="R54" s="2" t="s">
        <v>1161</v>
      </c>
      <c r="S54" s="2" t="s">
        <v>332</v>
      </c>
      <c r="T54" s="2" t="s">
        <v>333</v>
      </c>
      <c r="U54" s="2" t="s">
        <v>41</v>
      </c>
      <c r="V54" s="2" t="s">
        <v>42</v>
      </c>
      <c r="W54" s="2" t="s">
        <v>338</v>
      </c>
      <c r="X54" s="2" t="s">
        <v>1157</v>
      </c>
      <c r="Y54" s="4" t="s">
        <v>198</v>
      </c>
    </row>
    <row r="55" spans="1:25" x14ac:dyDescent="0.25">
      <c r="A55" s="2">
        <v>2011</v>
      </c>
      <c r="B55" s="2">
        <v>671</v>
      </c>
      <c r="C55" s="2" t="s">
        <v>1163</v>
      </c>
      <c r="D55" s="2" t="s">
        <v>1164</v>
      </c>
      <c r="E55" s="2" t="s">
        <v>1165</v>
      </c>
      <c r="F55" s="2" t="s">
        <v>678</v>
      </c>
      <c r="G55" s="2" t="s">
        <v>803</v>
      </c>
      <c r="H55" s="2"/>
      <c r="I55" s="2" t="s">
        <v>475</v>
      </c>
      <c r="J55" s="2" t="s">
        <v>995</v>
      </c>
      <c r="K55" s="2" t="s">
        <v>1166</v>
      </c>
      <c r="L55" s="3">
        <v>40730</v>
      </c>
      <c r="M55" s="2" t="s">
        <v>71</v>
      </c>
      <c r="N55" s="2" t="s">
        <v>1167</v>
      </c>
      <c r="O55" s="2" t="s">
        <v>1168</v>
      </c>
      <c r="P55" s="2" t="s">
        <v>1169</v>
      </c>
      <c r="Q55" s="2" t="s">
        <v>1170</v>
      </c>
      <c r="R55" s="2" t="s">
        <v>515</v>
      </c>
      <c r="S55" s="2" t="s">
        <v>332</v>
      </c>
      <c r="T55" s="2" t="s">
        <v>333</v>
      </c>
      <c r="U55" s="2" t="s">
        <v>41</v>
      </c>
      <c r="V55" s="2" t="s">
        <v>42</v>
      </c>
      <c r="W55" s="2" t="s">
        <v>43</v>
      </c>
      <c r="X55" s="2"/>
      <c r="Y55" s="4" t="s">
        <v>198</v>
      </c>
    </row>
    <row r="56" spans="1:25" x14ac:dyDescent="0.25">
      <c r="A56" s="2">
        <v>2011</v>
      </c>
      <c r="B56" s="2">
        <v>675</v>
      </c>
      <c r="C56" s="2" t="s">
        <v>1163</v>
      </c>
      <c r="D56" s="2" t="s">
        <v>1164</v>
      </c>
      <c r="E56" s="2" t="s">
        <v>1165</v>
      </c>
      <c r="F56" s="2" t="s">
        <v>678</v>
      </c>
      <c r="G56" s="2" t="s">
        <v>803</v>
      </c>
      <c r="H56" s="2"/>
      <c r="I56" s="2" t="s">
        <v>475</v>
      </c>
      <c r="J56" s="2" t="s">
        <v>995</v>
      </c>
      <c r="K56" s="2" t="s">
        <v>1166</v>
      </c>
      <c r="L56" s="3">
        <v>40731</v>
      </c>
      <c r="M56" s="2" t="s">
        <v>71</v>
      </c>
      <c r="N56" s="2" t="s">
        <v>1167</v>
      </c>
      <c r="O56" s="2" t="s">
        <v>1173</v>
      </c>
      <c r="P56" s="2" t="s">
        <v>1174</v>
      </c>
      <c r="Q56" s="2" t="s">
        <v>1175</v>
      </c>
      <c r="R56" s="2" t="s">
        <v>518</v>
      </c>
      <c r="S56" s="2" t="s">
        <v>332</v>
      </c>
      <c r="T56" s="2" t="s">
        <v>333</v>
      </c>
      <c r="U56" s="2" t="s">
        <v>41</v>
      </c>
      <c r="V56" s="2" t="s">
        <v>42</v>
      </c>
      <c r="W56" s="2" t="s">
        <v>43</v>
      </c>
      <c r="X56" s="2" t="s">
        <v>1176</v>
      </c>
      <c r="Y56" s="4" t="s">
        <v>198</v>
      </c>
    </row>
    <row r="57" spans="1:25" x14ac:dyDescent="0.25">
      <c r="A57" s="2">
        <v>2011</v>
      </c>
      <c r="B57" s="2">
        <v>677</v>
      </c>
      <c r="C57" s="2" t="s">
        <v>1163</v>
      </c>
      <c r="D57" s="2" t="s">
        <v>1164</v>
      </c>
      <c r="E57" s="2" t="s">
        <v>1165</v>
      </c>
      <c r="F57" s="2" t="s">
        <v>678</v>
      </c>
      <c r="G57" s="2" t="s">
        <v>803</v>
      </c>
      <c r="H57" s="2"/>
      <c r="I57" s="2" t="s">
        <v>475</v>
      </c>
      <c r="J57" s="2" t="s">
        <v>995</v>
      </c>
      <c r="K57" s="2" t="s">
        <v>1166</v>
      </c>
      <c r="L57" s="3">
        <v>40732</v>
      </c>
      <c r="M57" s="2" t="s">
        <v>71</v>
      </c>
      <c r="N57" s="2" t="s">
        <v>1167</v>
      </c>
      <c r="O57" s="2" t="s">
        <v>1173</v>
      </c>
      <c r="P57" s="2" t="s">
        <v>1177</v>
      </c>
      <c r="Q57" s="2" t="s">
        <v>841</v>
      </c>
      <c r="R57" s="2" t="s">
        <v>621</v>
      </c>
      <c r="S57" s="2" t="s">
        <v>332</v>
      </c>
      <c r="T57" s="2" t="s">
        <v>333</v>
      </c>
      <c r="U57" s="2" t="s">
        <v>41</v>
      </c>
      <c r="V57" s="2" t="s">
        <v>42</v>
      </c>
      <c r="W57" s="2" t="s">
        <v>43</v>
      </c>
      <c r="X57" s="2" t="s">
        <v>1178</v>
      </c>
      <c r="Y57" s="4" t="s">
        <v>198</v>
      </c>
    </row>
    <row r="58" spans="1:25" x14ac:dyDescent="0.25">
      <c r="A58" s="2">
        <v>2011</v>
      </c>
      <c r="B58" s="2">
        <v>680</v>
      </c>
      <c r="C58" s="2" t="s">
        <v>1163</v>
      </c>
      <c r="D58" s="2" t="s">
        <v>1164</v>
      </c>
      <c r="E58" s="2" t="s">
        <v>1165</v>
      </c>
      <c r="F58" s="2" t="s">
        <v>678</v>
      </c>
      <c r="G58" s="2" t="s">
        <v>803</v>
      </c>
      <c r="H58" s="2"/>
      <c r="I58" s="2" t="s">
        <v>475</v>
      </c>
      <c r="J58" s="2" t="s">
        <v>995</v>
      </c>
      <c r="K58" s="2" t="s">
        <v>1166</v>
      </c>
      <c r="L58" s="3">
        <v>40733</v>
      </c>
      <c r="M58" s="2" t="s">
        <v>71</v>
      </c>
      <c r="N58" s="2" t="s">
        <v>1167</v>
      </c>
      <c r="O58" s="2" t="s">
        <v>1173</v>
      </c>
      <c r="P58" s="2" t="s">
        <v>1180</v>
      </c>
      <c r="Q58" s="2" t="s">
        <v>1181</v>
      </c>
      <c r="R58" s="2" t="s">
        <v>1182</v>
      </c>
      <c r="S58" s="2" t="s">
        <v>332</v>
      </c>
      <c r="T58" s="2" t="s">
        <v>333</v>
      </c>
      <c r="U58" s="2" t="s">
        <v>41</v>
      </c>
      <c r="V58" s="2" t="s">
        <v>42</v>
      </c>
      <c r="W58" s="2" t="s">
        <v>43</v>
      </c>
      <c r="X58" s="2" t="s">
        <v>1183</v>
      </c>
      <c r="Y58" s="4" t="s">
        <v>198</v>
      </c>
    </row>
    <row r="59" spans="1:25" x14ac:dyDescent="0.25">
      <c r="A59" s="2">
        <v>2011</v>
      </c>
      <c r="B59" s="2">
        <v>1166</v>
      </c>
      <c r="C59" s="2" t="s">
        <v>316</v>
      </c>
      <c r="D59" s="2" t="s">
        <v>317</v>
      </c>
      <c r="E59" s="2" t="s">
        <v>318</v>
      </c>
      <c r="F59" s="2" t="s">
        <v>319</v>
      </c>
      <c r="G59" s="2" t="s">
        <v>320</v>
      </c>
      <c r="H59" s="2"/>
      <c r="I59" s="2" t="s">
        <v>321</v>
      </c>
      <c r="J59" s="2" t="s">
        <v>50</v>
      </c>
      <c r="K59" s="2" t="s">
        <v>322</v>
      </c>
      <c r="L59" s="3">
        <v>40851</v>
      </c>
      <c r="M59" s="2" t="s">
        <v>922</v>
      </c>
      <c r="N59" s="2" t="s">
        <v>1100</v>
      </c>
      <c r="O59" s="2" t="s">
        <v>924</v>
      </c>
      <c r="P59" s="2" t="s">
        <v>925</v>
      </c>
      <c r="Q59" s="2" t="s">
        <v>1245</v>
      </c>
      <c r="R59" s="2" t="s">
        <v>1246</v>
      </c>
      <c r="S59" s="2" t="s">
        <v>332</v>
      </c>
      <c r="T59" s="2" t="s">
        <v>333</v>
      </c>
      <c r="U59" s="2" t="s">
        <v>41</v>
      </c>
      <c r="V59" s="2" t="s">
        <v>42</v>
      </c>
      <c r="W59" s="2" t="s">
        <v>43</v>
      </c>
      <c r="X59" s="2"/>
      <c r="Y59" s="4"/>
    </row>
    <row r="60" spans="1:25" x14ac:dyDescent="0.25">
      <c r="A60" s="2">
        <v>2011</v>
      </c>
      <c r="B60" s="2">
        <v>1201</v>
      </c>
      <c r="C60" s="2" t="s">
        <v>1265</v>
      </c>
      <c r="D60" s="2" t="s">
        <v>1266</v>
      </c>
      <c r="E60" s="2" t="s">
        <v>1267</v>
      </c>
      <c r="F60" s="2" t="s">
        <v>588</v>
      </c>
      <c r="G60" s="2" t="s">
        <v>1268</v>
      </c>
      <c r="H60" s="2" t="s">
        <v>556</v>
      </c>
      <c r="I60" s="2" t="s">
        <v>587</v>
      </c>
      <c r="J60" s="2" t="s">
        <v>313</v>
      </c>
      <c r="K60" s="2" t="s">
        <v>1269</v>
      </c>
      <c r="L60" s="3">
        <v>40878</v>
      </c>
      <c r="M60" s="2" t="s">
        <v>303</v>
      </c>
      <c r="N60" s="2" t="s">
        <v>781</v>
      </c>
      <c r="O60" s="2" t="s">
        <v>1270</v>
      </c>
      <c r="P60" s="2" t="s">
        <v>1274</v>
      </c>
      <c r="Q60" s="2" t="s">
        <v>1275</v>
      </c>
      <c r="R60" s="2" t="s">
        <v>1276</v>
      </c>
      <c r="S60" s="2" t="s">
        <v>332</v>
      </c>
      <c r="T60" s="2" t="s">
        <v>333</v>
      </c>
      <c r="U60" s="2" t="s">
        <v>41</v>
      </c>
      <c r="V60" s="2" t="s">
        <v>42</v>
      </c>
      <c r="W60" s="2" t="s">
        <v>43</v>
      </c>
      <c r="X60" s="2" t="s">
        <v>1277</v>
      </c>
      <c r="Y60" s="4"/>
    </row>
    <row r="61" spans="1:25" x14ac:dyDescent="0.25">
      <c r="A61" s="2">
        <v>2012</v>
      </c>
      <c r="B61" s="2">
        <v>37</v>
      </c>
      <c r="C61" s="2" t="s">
        <v>53</v>
      </c>
      <c r="D61" s="2" t="s">
        <v>54</v>
      </c>
      <c r="E61" s="2" t="s">
        <v>55</v>
      </c>
      <c r="F61" s="2" t="s">
        <v>56</v>
      </c>
      <c r="G61" s="2" t="s">
        <v>57</v>
      </c>
      <c r="H61" s="2"/>
      <c r="I61" s="2" t="s">
        <v>58</v>
      </c>
      <c r="J61" s="2" t="s">
        <v>59</v>
      </c>
      <c r="K61" s="2" t="s">
        <v>60</v>
      </c>
      <c r="L61" s="3">
        <v>41009</v>
      </c>
      <c r="M61" s="2" t="s">
        <v>303</v>
      </c>
      <c r="N61" s="2" t="s">
        <v>1281</v>
      </c>
      <c r="O61" s="2" t="s">
        <v>1107</v>
      </c>
      <c r="P61" s="2" t="s">
        <v>750</v>
      </c>
      <c r="Q61" s="2" t="s">
        <v>1282</v>
      </c>
      <c r="R61" s="2" t="s">
        <v>455</v>
      </c>
      <c r="S61" s="2" t="s">
        <v>332</v>
      </c>
      <c r="T61" s="2" t="s">
        <v>333</v>
      </c>
      <c r="U61" s="2" t="s">
        <v>41</v>
      </c>
      <c r="V61" s="2" t="s">
        <v>42</v>
      </c>
      <c r="W61" s="2" t="s">
        <v>43</v>
      </c>
      <c r="X61" s="2" t="s">
        <v>1283</v>
      </c>
      <c r="Y61" s="4"/>
    </row>
    <row r="62" spans="1:25" x14ac:dyDescent="0.25">
      <c r="A62" s="2">
        <v>2012</v>
      </c>
      <c r="B62" s="2">
        <v>54</v>
      </c>
      <c r="C62" s="2" t="s">
        <v>53</v>
      </c>
      <c r="D62" s="2" t="s">
        <v>54</v>
      </c>
      <c r="E62" s="2" t="s">
        <v>55</v>
      </c>
      <c r="F62" s="2" t="s">
        <v>56</v>
      </c>
      <c r="G62" s="2" t="s">
        <v>57</v>
      </c>
      <c r="H62" s="2"/>
      <c r="I62" s="2" t="s">
        <v>58</v>
      </c>
      <c r="J62" s="2" t="s">
        <v>69</v>
      </c>
      <c r="K62" s="2" t="s">
        <v>70</v>
      </c>
      <c r="L62" s="3">
        <v>41009</v>
      </c>
      <c r="M62" s="2" t="s">
        <v>303</v>
      </c>
      <c r="N62" s="2" t="s">
        <v>1281</v>
      </c>
      <c r="O62" s="2" t="s">
        <v>1107</v>
      </c>
      <c r="P62" s="2" t="s">
        <v>750</v>
      </c>
      <c r="Q62" s="2" t="s">
        <v>1282</v>
      </c>
      <c r="R62" s="2" t="s">
        <v>879</v>
      </c>
      <c r="S62" s="2" t="s">
        <v>332</v>
      </c>
      <c r="T62" s="2" t="s">
        <v>333</v>
      </c>
      <c r="U62" s="2" t="s">
        <v>41</v>
      </c>
      <c r="V62" s="2" t="s">
        <v>42</v>
      </c>
      <c r="W62" s="2" t="s">
        <v>43</v>
      </c>
      <c r="X62" s="2" t="s">
        <v>1289</v>
      </c>
      <c r="Y62" s="4"/>
    </row>
    <row r="63" spans="1:25" x14ac:dyDescent="0.25">
      <c r="A63" s="2">
        <v>2012</v>
      </c>
      <c r="B63" s="2">
        <v>55</v>
      </c>
      <c r="C63" s="2" t="s">
        <v>53</v>
      </c>
      <c r="D63" s="2" t="s">
        <v>54</v>
      </c>
      <c r="E63" s="2" t="s">
        <v>55</v>
      </c>
      <c r="F63" s="2" t="s">
        <v>56</v>
      </c>
      <c r="G63" s="2" t="s">
        <v>57</v>
      </c>
      <c r="H63" s="2"/>
      <c r="I63" s="2" t="s">
        <v>58</v>
      </c>
      <c r="J63" s="2" t="s">
        <v>84</v>
      </c>
      <c r="K63" s="2" t="s">
        <v>85</v>
      </c>
      <c r="L63" s="3">
        <v>41010</v>
      </c>
      <c r="M63" s="2" t="s">
        <v>303</v>
      </c>
      <c r="N63" s="2" t="s">
        <v>1281</v>
      </c>
      <c r="O63" s="2" t="s">
        <v>1107</v>
      </c>
      <c r="P63" s="2" t="s">
        <v>750</v>
      </c>
      <c r="Q63" s="2" t="s">
        <v>1282</v>
      </c>
      <c r="R63" s="2" t="s">
        <v>774</v>
      </c>
      <c r="S63" s="2" t="s">
        <v>332</v>
      </c>
      <c r="T63" s="2" t="s">
        <v>333</v>
      </c>
      <c r="U63" s="2" t="s">
        <v>41</v>
      </c>
      <c r="V63" s="2" t="s">
        <v>42</v>
      </c>
      <c r="W63" s="2" t="s">
        <v>43</v>
      </c>
      <c r="X63" s="2" t="s">
        <v>1290</v>
      </c>
      <c r="Y63" s="4"/>
    </row>
    <row r="64" spans="1:25" x14ac:dyDescent="0.25">
      <c r="A64" s="2">
        <v>2012</v>
      </c>
      <c r="B64" s="2">
        <v>144</v>
      </c>
      <c r="C64" s="2" t="s">
        <v>75</v>
      </c>
      <c r="D64" s="2" t="s">
        <v>76</v>
      </c>
      <c r="E64" s="2" t="s">
        <v>77</v>
      </c>
      <c r="F64" s="2" t="s">
        <v>78</v>
      </c>
      <c r="G64" s="2" t="s">
        <v>79</v>
      </c>
      <c r="H64" s="2"/>
      <c r="I64" s="2" t="s">
        <v>80</v>
      </c>
      <c r="J64" s="2" t="s">
        <v>69</v>
      </c>
      <c r="K64" s="2" t="s">
        <v>70</v>
      </c>
      <c r="L64" s="3">
        <v>41002</v>
      </c>
      <c r="M64" s="2" t="s">
        <v>71</v>
      </c>
      <c r="N64" s="2" t="s">
        <v>62</v>
      </c>
      <c r="O64" s="2" t="s">
        <v>63</v>
      </c>
      <c r="P64" s="2" t="s">
        <v>750</v>
      </c>
      <c r="Q64" s="2" t="s">
        <v>101</v>
      </c>
      <c r="R64" s="2" t="s">
        <v>997</v>
      </c>
      <c r="S64" s="2" t="s">
        <v>332</v>
      </c>
      <c r="T64" s="2" t="s">
        <v>333</v>
      </c>
      <c r="U64" s="2" t="s">
        <v>41</v>
      </c>
      <c r="V64" s="2" t="s">
        <v>42</v>
      </c>
      <c r="W64" s="2" t="s">
        <v>43</v>
      </c>
      <c r="X64" s="2" t="s">
        <v>1296</v>
      </c>
      <c r="Y64" s="4"/>
    </row>
    <row r="65" spans="1:25" x14ac:dyDescent="0.25">
      <c r="A65" s="2">
        <v>2012</v>
      </c>
      <c r="B65" s="2">
        <v>145</v>
      </c>
      <c r="C65" s="2" t="s">
        <v>75</v>
      </c>
      <c r="D65" s="2" t="s">
        <v>76</v>
      </c>
      <c r="E65" s="2" t="s">
        <v>77</v>
      </c>
      <c r="F65" s="2" t="s">
        <v>78</v>
      </c>
      <c r="G65" s="2" t="s">
        <v>79</v>
      </c>
      <c r="H65" s="2"/>
      <c r="I65" s="2" t="s">
        <v>80</v>
      </c>
      <c r="J65" s="2" t="s">
        <v>84</v>
      </c>
      <c r="K65" s="2" t="s">
        <v>85</v>
      </c>
      <c r="L65" s="3">
        <v>41002</v>
      </c>
      <c r="M65" s="2" t="s">
        <v>71</v>
      </c>
      <c r="N65" s="2" t="s">
        <v>62</v>
      </c>
      <c r="O65" s="2" t="s">
        <v>63</v>
      </c>
      <c r="P65" s="2" t="s">
        <v>750</v>
      </c>
      <c r="Q65" s="2" t="s">
        <v>101</v>
      </c>
      <c r="R65" s="2" t="s">
        <v>796</v>
      </c>
      <c r="S65" s="2" t="s">
        <v>332</v>
      </c>
      <c r="T65" s="2" t="s">
        <v>333</v>
      </c>
      <c r="U65" s="2" t="s">
        <v>41</v>
      </c>
      <c r="V65" s="2" t="s">
        <v>42</v>
      </c>
      <c r="W65" s="2" t="s">
        <v>43</v>
      </c>
      <c r="X65" s="2" t="s">
        <v>1296</v>
      </c>
      <c r="Y65" s="4"/>
    </row>
    <row r="66" spans="1:25" x14ac:dyDescent="0.25">
      <c r="A66" s="2">
        <v>2012</v>
      </c>
      <c r="B66" s="2">
        <v>152</v>
      </c>
      <c r="C66" s="2" t="s">
        <v>75</v>
      </c>
      <c r="D66" s="2" t="s">
        <v>76</v>
      </c>
      <c r="E66" s="2" t="s">
        <v>77</v>
      </c>
      <c r="F66" s="2" t="s">
        <v>78</v>
      </c>
      <c r="G66" s="2" t="s">
        <v>79</v>
      </c>
      <c r="H66" s="2"/>
      <c r="I66" s="2" t="s">
        <v>80</v>
      </c>
      <c r="J66" s="2" t="s">
        <v>59</v>
      </c>
      <c r="K66" s="2" t="s">
        <v>60</v>
      </c>
      <c r="L66" s="3">
        <v>41003</v>
      </c>
      <c r="M66" s="2" t="s">
        <v>71</v>
      </c>
      <c r="N66" s="2" t="s">
        <v>62</v>
      </c>
      <c r="O66" s="2" t="s">
        <v>63</v>
      </c>
      <c r="P66" s="2" t="s">
        <v>448</v>
      </c>
      <c r="Q66" s="2" t="s">
        <v>101</v>
      </c>
      <c r="R66" s="2" t="s">
        <v>750</v>
      </c>
      <c r="S66" s="2" t="s">
        <v>332</v>
      </c>
      <c r="T66" s="2" t="s">
        <v>333</v>
      </c>
      <c r="U66" s="2" t="s">
        <v>41</v>
      </c>
      <c r="V66" s="2" t="s">
        <v>42</v>
      </c>
      <c r="W66" s="2" t="s">
        <v>43</v>
      </c>
      <c r="X66" s="2" t="s">
        <v>1296</v>
      </c>
      <c r="Y66" s="4"/>
    </row>
    <row r="67" spans="1:25" x14ac:dyDescent="0.25">
      <c r="A67" s="2">
        <v>2012</v>
      </c>
      <c r="B67" s="2">
        <v>162</v>
      </c>
      <c r="C67" s="2" t="s">
        <v>357</v>
      </c>
      <c r="D67" s="2" t="s">
        <v>358</v>
      </c>
      <c r="E67" s="2" t="s">
        <v>359</v>
      </c>
      <c r="F67" s="2" t="s">
        <v>360</v>
      </c>
      <c r="G67" s="2" t="s">
        <v>361</v>
      </c>
      <c r="H67" s="2" t="s">
        <v>362</v>
      </c>
      <c r="I67" s="2" t="s">
        <v>356</v>
      </c>
      <c r="J67" s="2" t="s">
        <v>31</v>
      </c>
      <c r="K67" s="2" t="s">
        <v>365</v>
      </c>
      <c r="L67" s="3">
        <v>41088</v>
      </c>
      <c r="M67" s="2" t="s">
        <v>98</v>
      </c>
      <c r="N67" s="2" t="s">
        <v>1299</v>
      </c>
      <c r="O67" s="2" t="s">
        <v>757</v>
      </c>
      <c r="P67" s="2" t="s">
        <v>1300</v>
      </c>
      <c r="Q67" s="2" t="s">
        <v>1301</v>
      </c>
      <c r="R67" s="2" t="s">
        <v>1162</v>
      </c>
      <c r="S67" s="2" t="s">
        <v>332</v>
      </c>
      <c r="T67" s="2" t="s">
        <v>333</v>
      </c>
      <c r="U67" s="2" t="s">
        <v>41</v>
      </c>
      <c r="V67" s="2" t="s">
        <v>42</v>
      </c>
      <c r="W67" s="2" t="s">
        <v>43</v>
      </c>
      <c r="X67" s="2"/>
      <c r="Y67" s="4" t="s">
        <v>198</v>
      </c>
    </row>
    <row r="68" spans="1:25" x14ac:dyDescent="0.25">
      <c r="A68" s="2">
        <v>2012</v>
      </c>
      <c r="B68" s="2">
        <v>165</v>
      </c>
      <c r="C68" s="2" t="s">
        <v>357</v>
      </c>
      <c r="D68" s="2" t="s">
        <v>358</v>
      </c>
      <c r="E68" s="2" t="s">
        <v>359</v>
      </c>
      <c r="F68" s="2" t="s">
        <v>360</v>
      </c>
      <c r="G68" s="2" t="s">
        <v>361</v>
      </c>
      <c r="H68" s="2" t="s">
        <v>362</v>
      </c>
      <c r="I68" s="2" t="s">
        <v>356</v>
      </c>
      <c r="J68" s="2" t="s">
        <v>111</v>
      </c>
      <c r="K68" s="2" t="s">
        <v>367</v>
      </c>
      <c r="L68" s="3">
        <v>41088</v>
      </c>
      <c r="M68" s="2" t="s">
        <v>98</v>
      </c>
      <c r="N68" s="2" t="s">
        <v>1299</v>
      </c>
      <c r="O68" s="2" t="s">
        <v>757</v>
      </c>
      <c r="P68" s="2" t="s">
        <v>1300</v>
      </c>
      <c r="Q68" s="2" t="s">
        <v>1301</v>
      </c>
      <c r="R68" s="2" t="s">
        <v>1303</v>
      </c>
      <c r="S68" s="2" t="s">
        <v>332</v>
      </c>
      <c r="T68" s="2" t="s">
        <v>333</v>
      </c>
      <c r="U68" s="2" t="s">
        <v>41</v>
      </c>
      <c r="V68" s="2" t="s">
        <v>42</v>
      </c>
      <c r="W68" s="2" t="s">
        <v>43</v>
      </c>
      <c r="X68" s="2"/>
      <c r="Y68" s="4" t="s">
        <v>198</v>
      </c>
    </row>
    <row r="69" spans="1:25" x14ac:dyDescent="0.25">
      <c r="A69" s="2">
        <v>2012</v>
      </c>
      <c r="B69" s="2">
        <v>168</v>
      </c>
      <c r="C69" s="2" t="s">
        <v>357</v>
      </c>
      <c r="D69" s="2" t="s">
        <v>358</v>
      </c>
      <c r="E69" s="2" t="s">
        <v>359</v>
      </c>
      <c r="F69" s="2" t="s">
        <v>360</v>
      </c>
      <c r="G69" s="2" t="s">
        <v>361</v>
      </c>
      <c r="H69" s="2" t="s">
        <v>362</v>
      </c>
      <c r="I69" s="2" t="s">
        <v>356</v>
      </c>
      <c r="J69" s="2" t="s">
        <v>289</v>
      </c>
      <c r="K69" s="2" t="s">
        <v>370</v>
      </c>
      <c r="L69" s="3">
        <v>41088</v>
      </c>
      <c r="M69" s="2" t="s">
        <v>98</v>
      </c>
      <c r="N69" s="2" t="s">
        <v>1299</v>
      </c>
      <c r="O69" s="2" t="s">
        <v>757</v>
      </c>
      <c r="P69" s="2" t="s">
        <v>1300</v>
      </c>
      <c r="Q69" s="2" t="s">
        <v>1301</v>
      </c>
      <c r="R69" s="2" t="s">
        <v>880</v>
      </c>
      <c r="S69" s="2" t="s">
        <v>332</v>
      </c>
      <c r="T69" s="2" t="s">
        <v>333</v>
      </c>
      <c r="U69" s="2" t="s">
        <v>41</v>
      </c>
      <c r="V69" s="2" t="s">
        <v>42</v>
      </c>
      <c r="W69" s="2" t="s">
        <v>43</v>
      </c>
      <c r="X69" s="2"/>
      <c r="Y69" s="4" t="s">
        <v>198</v>
      </c>
    </row>
    <row r="70" spans="1:25" x14ac:dyDescent="0.25">
      <c r="A70" s="2">
        <v>2012</v>
      </c>
      <c r="B70" s="2">
        <v>210</v>
      </c>
      <c r="C70" s="2" t="s">
        <v>387</v>
      </c>
      <c r="D70" s="2" t="s">
        <v>388</v>
      </c>
      <c r="E70" s="2" t="s">
        <v>389</v>
      </c>
      <c r="F70" s="2" t="s">
        <v>385</v>
      </c>
      <c r="G70" s="2" t="s">
        <v>390</v>
      </c>
      <c r="H70" s="2"/>
      <c r="I70" s="2" t="s">
        <v>385</v>
      </c>
      <c r="J70" s="2" t="s">
        <v>490</v>
      </c>
      <c r="K70" s="2" t="s">
        <v>1306</v>
      </c>
      <c r="L70" s="3">
        <v>41024</v>
      </c>
      <c r="M70" s="2" t="s">
        <v>71</v>
      </c>
      <c r="N70" s="2" t="s">
        <v>1307</v>
      </c>
      <c r="O70" s="2" t="s">
        <v>1308</v>
      </c>
      <c r="P70" s="2" t="s">
        <v>1309</v>
      </c>
      <c r="Q70" s="2" t="s">
        <v>1310</v>
      </c>
      <c r="R70" s="2" t="s">
        <v>1311</v>
      </c>
      <c r="S70" s="2" t="s">
        <v>332</v>
      </c>
      <c r="T70" s="2" t="s">
        <v>333</v>
      </c>
      <c r="U70" s="2" t="s">
        <v>41</v>
      </c>
      <c r="V70" s="2" t="s">
        <v>42</v>
      </c>
      <c r="W70" s="2" t="s">
        <v>43</v>
      </c>
      <c r="X70" s="2"/>
      <c r="Y70" s="4" t="s">
        <v>198</v>
      </c>
    </row>
    <row r="71" spans="1:25" x14ac:dyDescent="0.25">
      <c r="A71" s="2">
        <v>2012</v>
      </c>
      <c r="B71" s="2">
        <v>213</v>
      </c>
      <c r="C71" s="2" t="s">
        <v>387</v>
      </c>
      <c r="D71" s="2" t="s">
        <v>388</v>
      </c>
      <c r="E71" s="2" t="s">
        <v>389</v>
      </c>
      <c r="F71" s="2" t="s">
        <v>385</v>
      </c>
      <c r="G71" s="2" t="s">
        <v>390</v>
      </c>
      <c r="H71" s="2"/>
      <c r="I71" s="2" t="s">
        <v>385</v>
      </c>
      <c r="J71" s="2" t="s">
        <v>542</v>
      </c>
      <c r="K71" s="2" t="s">
        <v>1313</v>
      </c>
      <c r="L71" s="3">
        <v>41024</v>
      </c>
      <c r="M71" s="2" t="s">
        <v>71</v>
      </c>
      <c r="N71" s="2" t="s">
        <v>1307</v>
      </c>
      <c r="O71" s="2" t="s">
        <v>1308</v>
      </c>
      <c r="P71" s="2" t="s">
        <v>1309</v>
      </c>
      <c r="Q71" s="2" t="s">
        <v>1314</v>
      </c>
      <c r="R71" s="2" t="s">
        <v>1315</v>
      </c>
      <c r="S71" s="2" t="s">
        <v>332</v>
      </c>
      <c r="T71" s="2" t="s">
        <v>333</v>
      </c>
      <c r="U71" s="2" t="s">
        <v>41</v>
      </c>
      <c r="V71" s="2" t="s">
        <v>42</v>
      </c>
      <c r="W71" s="2" t="s">
        <v>43</v>
      </c>
      <c r="X71" s="2"/>
      <c r="Y71" s="4" t="s">
        <v>198</v>
      </c>
    </row>
    <row r="72" spans="1:25" x14ac:dyDescent="0.25">
      <c r="A72" s="2">
        <v>2012</v>
      </c>
      <c r="B72" s="2">
        <v>218</v>
      </c>
      <c r="C72" s="2" t="s">
        <v>387</v>
      </c>
      <c r="D72" s="2" t="s">
        <v>388</v>
      </c>
      <c r="E72" s="2" t="s">
        <v>389</v>
      </c>
      <c r="F72" s="2" t="s">
        <v>385</v>
      </c>
      <c r="G72" s="2" t="s">
        <v>390</v>
      </c>
      <c r="H72" s="2"/>
      <c r="I72" s="2" t="s">
        <v>385</v>
      </c>
      <c r="J72" s="2" t="s">
        <v>746</v>
      </c>
      <c r="K72" s="2" t="s">
        <v>1319</v>
      </c>
      <c r="L72" s="3">
        <v>41024</v>
      </c>
      <c r="M72" s="2" t="s">
        <v>71</v>
      </c>
      <c r="N72" s="2" t="s">
        <v>1307</v>
      </c>
      <c r="O72" s="2" t="s">
        <v>1308</v>
      </c>
      <c r="P72" s="2" t="s">
        <v>1309</v>
      </c>
      <c r="Q72" s="2" t="s">
        <v>1320</v>
      </c>
      <c r="R72" s="2" t="s">
        <v>1321</v>
      </c>
      <c r="S72" s="2" t="s">
        <v>332</v>
      </c>
      <c r="T72" s="2" t="s">
        <v>333</v>
      </c>
      <c r="U72" s="2" t="s">
        <v>41</v>
      </c>
      <c r="V72" s="2" t="s">
        <v>42</v>
      </c>
      <c r="W72" s="2" t="s">
        <v>43</v>
      </c>
      <c r="X72" s="2"/>
      <c r="Y72" s="4" t="s">
        <v>198</v>
      </c>
    </row>
    <row r="73" spans="1:25" x14ac:dyDescent="0.25">
      <c r="A73" s="2">
        <v>2012</v>
      </c>
      <c r="B73" s="2">
        <v>225</v>
      </c>
      <c r="C73" s="2" t="s">
        <v>387</v>
      </c>
      <c r="D73" s="2" t="s">
        <v>388</v>
      </c>
      <c r="E73" s="2" t="s">
        <v>389</v>
      </c>
      <c r="F73" s="2" t="s">
        <v>385</v>
      </c>
      <c r="G73" s="2" t="s">
        <v>390</v>
      </c>
      <c r="H73" s="2"/>
      <c r="I73" s="2" t="s">
        <v>385</v>
      </c>
      <c r="J73" s="2" t="s">
        <v>885</v>
      </c>
      <c r="K73" s="2" t="s">
        <v>1323</v>
      </c>
      <c r="L73" s="3">
        <v>41024</v>
      </c>
      <c r="M73" s="2" t="s">
        <v>1327</v>
      </c>
      <c r="N73" s="2" t="s">
        <v>1307</v>
      </c>
      <c r="O73" s="2" t="s">
        <v>1308</v>
      </c>
      <c r="P73" s="2" t="s">
        <v>1328</v>
      </c>
      <c r="Q73" s="2" t="s">
        <v>1329</v>
      </c>
      <c r="R73" s="2" t="s">
        <v>1330</v>
      </c>
      <c r="S73" s="2" t="s">
        <v>332</v>
      </c>
      <c r="T73" s="2" t="s">
        <v>333</v>
      </c>
      <c r="U73" s="2" t="s">
        <v>41</v>
      </c>
      <c r="V73" s="2" t="s">
        <v>42</v>
      </c>
      <c r="W73" s="2" t="s">
        <v>43</v>
      </c>
      <c r="X73" s="2"/>
      <c r="Y73" s="4" t="s">
        <v>198</v>
      </c>
    </row>
    <row r="74" spans="1:25" x14ac:dyDescent="0.25">
      <c r="A74" s="2">
        <v>2012</v>
      </c>
      <c r="B74" s="2">
        <v>229</v>
      </c>
      <c r="C74" s="2" t="s">
        <v>387</v>
      </c>
      <c r="D74" s="2" t="s">
        <v>388</v>
      </c>
      <c r="E74" s="2" t="s">
        <v>389</v>
      </c>
      <c r="F74" s="2" t="s">
        <v>385</v>
      </c>
      <c r="G74" s="2" t="s">
        <v>390</v>
      </c>
      <c r="H74" s="2"/>
      <c r="I74" s="2" t="s">
        <v>385</v>
      </c>
      <c r="J74" s="2" t="s">
        <v>542</v>
      </c>
      <c r="K74" s="2" t="s">
        <v>1313</v>
      </c>
      <c r="L74" s="3">
        <v>41025</v>
      </c>
      <c r="M74" s="2" t="s">
        <v>71</v>
      </c>
      <c r="N74" s="2" t="s">
        <v>1307</v>
      </c>
      <c r="O74" s="2" t="s">
        <v>1308</v>
      </c>
      <c r="P74" s="2" t="s">
        <v>1309</v>
      </c>
      <c r="Q74" s="2" t="s">
        <v>1314</v>
      </c>
      <c r="R74" s="2" t="s">
        <v>1332</v>
      </c>
      <c r="S74" s="2" t="s">
        <v>332</v>
      </c>
      <c r="T74" s="2" t="s">
        <v>333</v>
      </c>
      <c r="U74" s="2" t="s">
        <v>41</v>
      </c>
      <c r="V74" s="2" t="s">
        <v>42</v>
      </c>
      <c r="W74" s="2" t="s">
        <v>43</v>
      </c>
      <c r="X74" s="2"/>
      <c r="Y74" s="4" t="s">
        <v>198</v>
      </c>
    </row>
    <row r="75" spans="1:25" x14ac:dyDescent="0.25">
      <c r="A75" s="2">
        <v>2012</v>
      </c>
      <c r="B75" s="2">
        <v>233</v>
      </c>
      <c r="C75" s="2" t="s">
        <v>387</v>
      </c>
      <c r="D75" s="2" t="s">
        <v>388</v>
      </c>
      <c r="E75" s="2" t="s">
        <v>389</v>
      </c>
      <c r="F75" s="2" t="s">
        <v>385</v>
      </c>
      <c r="G75" s="2" t="s">
        <v>390</v>
      </c>
      <c r="H75" s="2"/>
      <c r="I75" s="2" t="s">
        <v>385</v>
      </c>
      <c r="J75" s="2" t="s">
        <v>480</v>
      </c>
      <c r="K75" s="2" t="s">
        <v>1317</v>
      </c>
      <c r="L75" s="3">
        <v>41025</v>
      </c>
      <c r="M75" s="2" t="s">
        <v>71</v>
      </c>
      <c r="N75" s="2" t="s">
        <v>1307</v>
      </c>
      <c r="O75" s="2" t="s">
        <v>1308</v>
      </c>
      <c r="P75" s="2" t="s">
        <v>1309</v>
      </c>
      <c r="Q75" s="2" t="s">
        <v>1335</v>
      </c>
      <c r="R75" s="2" t="s">
        <v>1336</v>
      </c>
      <c r="S75" s="2" t="s">
        <v>332</v>
      </c>
      <c r="T75" s="2" t="s">
        <v>333</v>
      </c>
      <c r="U75" s="2" t="s">
        <v>41</v>
      </c>
      <c r="V75" s="2" t="s">
        <v>42</v>
      </c>
      <c r="W75" s="2" t="s">
        <v>43</v>
      </c>
      <c r="X75" s="2"/>
      <c r="Y75" s="4" t="s">
        <v>198</v>
      </c>
    </row>
    <row r="76" spans="1:25" x14ac:dyDescent="0.25">
      <c r="A76" s="2">
        <v>2012</v>
      </c>
      <c r="B76" s="2">
        <v>248</v>
      </c>
      <c r="C76" s="2" t="s">
        <v>387</v>
      </c>
      <c r="D76" s="2" t="s">
        <v>388</v>
      </c>
      <c r="E76" s="2" t="s">
        <v>389</v>
      </c>
      <c r="F76" s="2" t="s">
        <v>385</v>
      </c>
      <c r="G76" s="2" t="s">
        <v>390</v>
      </c>
      <c r="H76" s="2"/>
      <c r="I76" s="2" t="s">
        <v>385</v>
      </c>
      <c r="J76" s="2" t="s">
        <v>490</v>
      </c>
      <c r="K76" s="2" t="s">
        <v>1306</v>
      </c>
      <c r="L76" s="3">
        <v>41027</v>
      </c>
      <c r="M76" s="2" t="s">
        <v>71</v>
      </c>
      <c r="N76" s="2" t="s">
        <v>1307</v>
      </c>
      <c r="O76" s="2" t="s">
        <v>1308</v>
      </c>
      <c r="P76" s="2" t="s">
        <v>1309</v>
      </c>
      <c r="Q76" s="2" t="s">
        <v>1343</v>
      </c>
      <c r="R76" s="2" t="s">
        <v>1344</v>
      </c>
      <c r="S76" s="2" t="s">
        <v>332</v>
      </c>
      <c r="T76" s="2" t="s">
        <v>333</v>
      </c>
      <c r="U76" s="2" t="s">
        <v>41</v>
      </c>
      <c r="V76" s="2" t="s">
        <v>42</v>
      </c>
      <c r="W76" s="2" t="s">
        <v>43</v>
      </c>
      <c r="X76" s="2"/>
      <c r="Y76" s="4" t="s">
        <v>198</v>
      </c>
    </row>
    <row r="77" spans="1:25" x14ac:dyDescent="0.25">
      <c r="A77" s="2">
        <v>2012</v>
      </c>
      <c r="B77" s="2">
        <v>255</v>
      </c>
      <c r="C77" s="2" t="s">
        <v>387</v>
      </c>
      <c r="D77" s="2" t="s">
        <v>388</v>
      </c>
      <c r="E77" s="2" t="s">
        <v>389</v>
      </c>
      <c r="F77" s="2" t="s">
        <v>385</v>
      </c>
      <c r="G77" s="2" t="s">
        <v>390</v>
      </c>
      <c r="H77" s="2"/>
      <c r="I77" s="2" t="s">
        <v>385</v>
      </c>
      <c r="J77" s="2" t="s">
        <v>480</v>
      </c>
      <c r="K77" s="2" t="s">
        <v>1317</v>
      </c>
      <c r="L77" s="3">
        <v>41027</v>
      </c>
      <c r="M77" s="2" t="s">
        <v>71</v>
      </c>
      <c r="N77" s="2" t="s">
        <v>1307</v>
      </c>
      <c r="O77" s="2" t="s">
        <v>1308</v>
      </c>
      <c r="P77" s="2" t="s">
        <v>1348</v>
      </c>
      <c r="Q77" s="2" t="s">
        <v>1310</v>
      </c>
      <c r="R77" s="2" t="s">
        <v>1349</v>
      </c>
      <c r="S77" s="2" t="s">
        <v>332</v>
      </c>
      <c r="T77" s="2" t="s">
        <v>333</v>
      </c>
      <c r="U77" s="2" t="s">
        <v>41</v>
      </c>
      <c r="V77" s="2" t="s">
        <v>42</v>
      </c>
      <c r="W77" s="2" t="s">
        <v>43</v>
      </c>
      <c r="X77" s="2"/>
      <c r="Y77" s="4" t="s">
        <v>198</v>
      </c>
    </row>
    <row r="78" spans="1:25" x14ac:dyDescent="0.25">
      <c r="A78" s="2">
        <v>2012</v>
      </c>
      <c r="B78" s="2">
        <v>259</v>
      </c>
      <c r="C78" s="2" t="s">
        <v>387</v>
      </c>
      <c r="D78" s="2" t="s">
        <v>388</v>
      </c>
      <c r="E78" s="2" t="s">
        <v>389</v>
      </c>
      <c r="F78" s="2" t="s">
        <v>385</v>
      </c>
      <c r="G78" s="2" t="s">
        <v>390</v>
      </c>
      <c r="H78" s="2"/>
      <c r="I78" s="2" t="s">
        <v>385</v>
      </c>
      <c r="J78" s="2" t="s">
        <v>746</v>
      </c>
      <c r="K78" s="2" t="s">
        <v>1319</v>
      </c>
      <c r="L78" s="3">
        <v>41027</v>
      </c>
      <c r="M78" s="2" t="s">
        <v>71</v>
      </c>
      <c r="N78" s="2" t="s">
        <v>1307</v>
      </c>
      <c r="O78" s="2" t="s">
        <v>1308</v>
      </c>
      <c r="P78" s="2" t="s">
        <v>1309</v>
      </c>
      <c r="Q78" s="2" t="s">
        <v>1351</v>
      </c>
      <c r="R78" s="2" t="s">
        <v>1352</v>
      </c>
      <c r="S78" s="2" t="s">
        <v>332</v>
      </c>
      <c r="T78" s="2" t="s">
        <v>333</v>
      </c>
      <c r="U78" s="2" t="s">
        <v>41</v>
      </c>
      <c r="V78" s="2" t="s">
        <v>42</v>
      </c>
      <c r="W78" s="2" t="s">
        <v>43</v>
      </c>
      <c r="X78" s="2"/>
      <c r="Y78" s="4" t="s">
        <v>198</v>
      </c>
    </row>
    <row r="79" spans="1:25" x14ac:dyDescent="0.25">
      <c r="A79" s="2">
        <v>2012</v>
      </c>
      <c r="B79" s="2">
        <v>261</v>
      </c>
      <c r="C79" s="2" t="s">
        <v>387</v>
      </c>
      <c r="D79" s="2" t="s">
        <v>388</v>
      </c>
      <c r="E79" s="2" t="s">
        <v>389</v>
      </c>
      <c r="F79" s="2" t="s">
        <v>385</v>
      </c>
      <c r="G79" s="2" t="s">
        <v>390</v>
      </c>
      <c r="H79" s="2"/>
      <c r="I79" s="2" t="s">
        <v>385</v>
      </c>
      <c r="J79" s="2" t="s">
        <v>885</v>
      </c>
      <c r="K79" s="2" t="s">
        <v>1323</v>
      </c>
      <c r="L79" s="3">
        <v>41027</v>
      </c>
      <c r="M79" s="2" t="s">
        <v>1327</v>
      </c>
      <c r="N79" s="2" t="s">
        <v>1307</v>
      </c>
      <c r="O79" s="2" t="s">
        <v>1308</v>
      </c>
      <c r="P79" s="2" t="s">
        <v>1328</v>
      </c>
      <c r="Q79" s="2" t="s">
        <v>1326</v>
      </c>
      <c r="R79" s="2" t="s">
        <v>1354</v>
      </c>
      <c r="S79" s="2" t="s">
        <v>332</v>
      </c>
      <c r="T79" s="2" t="s">
        <v>333</v>
      </c>
      <c r="U79" s="2" t="s">
        <v>41</v>
      </c>
      <c r="V79" s="2" t="s">
        <v>42</v>
      </c>
      <c r="W79" s="2" t="s">
        <v>43</v>
      </c>
      <c r="X79" s="2"/>
      <c r="Y79" s="4" t="s">
        <v>198</v>
      </c>
    </row>
    <row r="80" spans="1:25" x14ac:dyDescent="0.25">
      <c r="A80" s="2">
        <v>2012</v>
      </c>
      <c r="B80" s="2">
        <v>703</v>
      </c>
      <c r="C80" s="2" t="s">
        <v>1443</v>
      </c>
      <c r="D80" s="2" t="s">
        <v>1444</v>
      </c>
      <c r="E80" s="2" t="s">
        <v>1445</v>
      </c>
      <c r="F80" s="2" t="s">
        <v>1446</v>
      </c>
      <c r="G80" s="2" t="s">
        <v>812</v>
      </c>
      <c r="H80" s="2"/>
      <c r="I80" s="2" t="s">
        <v>493</v>
      </c>
      <c r="J80" s="2" t="s">
        <v>50</v>
      </c>
      <c r="K80" s="2" t="s">
        <v>1447</v>
      </c>
      <c r="L80" s="3">
        <v>41002</v>
      </c>
      <c r="M80" s="2" t="s">
        <v>820</v>
      </c>
      <c r="N80" s="2" t="s">
        <v>1299</v>
      </c>
      <c r="O80" s="2" t="s">
        <v>1244</v>
      </c>
      <c r="P80" s="2" t="s">
        <v>1450</v>
      </c>
      <c r="Q80" s="2" t="s">
        <v>1448</v>
      </c>
      <c r="R80" s="2" t="s">
        <v>1451</v>
      </c>
      <c r="S80" s="2" t="s">
        <v>332</v>
      </c>
      <c r="T80" s="2" t="s">
        <v>333</v>
      </c>
      <c r="U80" s="2" t="s">
        <v>41</v>
      </c>
      <c r="V80" s="2" t="s">
        <v>42</v>
      </c>
      <c r="W80" s="2" t="s">
        <v>43</v>
      </c>
      <c r="X80" s="2" t="s">
        <v>1452</v>
      </c>
      <c r="Y80" s="4" t="s">
        <v>198</v>
      </c>
    </row>
    <row r="81" spans="1:25" x14ac:dyDescent="0.25">
      <c r="A81" s="2">
        <v>2012</v>
      </c>
      <c r="B81" s="2">
        <v>710</v>
      </c>
      <c r="C81" s="2" t="s">
        <v>1443</v>
      </c>
      <c r="D81" s="2" t="s">
        <v>1444</v>
      </c>
      <c r="E81" s="2" t="s">
        <v>1445</v>
      </c>
      <c r="F81" s="2" t="s">
        <v>1446</v>
      </c>
      <c r="G81" s="2" t="s">
        <v>812</v>
      </c>
      <c r="H81" s="2"/>
      <c r="I81" s="2" t="s">
        <v>493</v>
      </c>
      <c r="J81" s="2" t="s">
        <v>50</v>
      </c>
      <c r="K81" s="2" t="s">
        <v>1447</v>
      </c>
      <c r="L81" s="3">
        <v>41003</v>
      </c>
      <c r="M81" s="2" t="s">
        <v>820</v>
      </c>
      <c r="N81" s="2" t="s">
        <v>1299</v>
      </c>
      <c r="O81" s="2" t="s">
        <v>1244</v>
      </c>
      <c r="P81" s="2" t="s">
        <v>1454</v>
      </c>
      <c r="Q81" s="2" t="s">
        <v>1448</v>
      </c>
      <c r="R81" s="2" t="s">
        <v>772</v>
      </c>
      <c r="S81" s="2" t="s">
        <v>332</v>
      </c>
      <c r="T81" s="2" t="s">
        <v>333</v>
      </c>
      <c r="U81" s="2" t="s">
        <v>41</v>
      </c>
      <c r="V81" s="2" t="s">
        <v>42</v>
      </c>
      <c r="W81" s="2" t="s">
        <v>43</v>
      </c>
      <c r="X81" s="2" t="s">
        <v>1455</v>
      </c>
      <c r="Y81" s="4" t="s">
        <v>198</v>
      </c>
    </row>
    <row r="82" spans="1:25" x14ac:dyDescent="0.25">
      <c r="A82" s="2">
        <v>2012</v>
      </c>
      <c r="B82" s="2">
        <v>720</v>
      </c>
      <c r="C82" s="2" t="s">
        <v>1443</v>
      </c>
      <c r="D82" s="2" t="s">
        <v>1444</v>
      </c>
      <c r="E82" s="2" t="s">
        <v>1445</v>
      </c>
      <c r="F82" s="2" t="s">
        <v>1446</v>
      </c>
      <c r="G82" s="2" t="s">
        <v>812</v>
      </c>
      <c r="H82" s="2"/>
      <c r="I82" s="2" t="s">
        <v>493</v>
      </c>
      <c r="J82" s="2" t="s">
        <v>31</v>
      </c>
      <c r="K82" s="2" t="s">
        <v>1456</v>
      </c>
      <c r="L82" s="3">
        <v>41004</v>
      </c>
      <c r="M82" s="2" t="s">
        <v>820</v>
      </c>
      <c r="N82" s="2" t="s">
        <v>1299</v>
      </c>
      <c r="O82" s="2" t="s">
        <v>1244</v>
      </c>
      <c r="P82" s="2" t="s">
        <v>1450</v>
      </c>
      <c r="Q82" s="2" t="s">
        <v>1448</v>
      </c>
      <c r="R82" s="2" t="s">
        <v>1458</v>
      </c>
      <c r="S82" s="2" t="s">
        <v>332</v>
      </c>
      <c r="T82" s="2" t="s">
        <v>333</v>
      </c>
      <c r="U82" s="2" t="s">
        <v>41</v>
      </c>
      <c r="V82" s="2" t="s">
        <v>42</v>
      </c>
      <c r="W82" s="2" t="s">
        <v>43</v>
      </c>
      <c r="X82" s="2" t="s">
        <v>1459</v>
      </c>
      <c r="Y82" s="4" t="s">
        <v>198</v>
      </c>
    </row>
    <row r="83" spans="1:25" x14ac:dyDescent="0.25">
      <c r="A83" s="2">
        <v>2012</v>
      </c>
      <c r="B83" s="2">
        <v>722</v>
      </c>
      <c r="C83" s="2" t="s">
        <v>1443</v>
      </c>
      <c r="D83" s="2" t="s">
        <v>1444</v>
      </c>
      <c r="E83" s="2" t="s">
        <v>1445</v>
      </c>
      <c r="F83" s="2" t="s">
        <v>1446</v>
      </c>
      <c r="G83" s="2" t="s">
        <v>812</v>
      </c>
      <c r="H83" s="2"/>
      <c r="I83" s="2" t="s">
        <v>493</v>
      </c>
      <c r="J83" s="2" t="s">
        <v>31</v>
      </c>
      <c r="K83" s="2" t="s">
        <v>1456</v>
      </c>
      <c r="L83" s="3">
        <v>41005</v>
      </c>
      <c r="M83" s="2" t="s">
        <v>820</v>
      </c>
      <c r="N83" s="2" t="s">
        <v>1299</v>
      </c>
      <c r="O83" s="2" t="s">
        <v>1244</v>
      </c>
      <c r="P83" s="2" t="s">
        <v>1454</v>
      </c>
      <c r="Q83" s="2" t="s">
        <v>1448</v>
      </c>
      <c r="R83" s="2" t="s">
        <v>1460</v>
      </c>
      <c r="S83" s="2" t="s">
        <v>332</v>
      </c>
      <c r="T83" s="2" t="s">
        <v>333</v>
      </c>
      <c r="U83" s="2" t="s">
        <v>41</v>
      </c>
      <c r="V83" s="2" t="s">
        <v>42</v>
      </c>
      <c r="W83" s="2" t="s">
        <v>43</v>
      </c>
      <c r="X83" s="2" t="s">
        <v>1461</v>
      </c>
      <c r="Y83" s="4" t="s">
        <v>198</v>
      </c>
    </row>
    <row r="84" spans="1:25" x14ac:dyDescent="0.25">
      <c r="A84" s="2">
        <v>2012</v>
      </c>
      <c r="B84" s="2">
        <v>863</v>
      </c>
      <c r="C84" s="2" t="s">
        <v>234</v>
      </c>
      <c r="D84" s="2" t="s">
        <v>235</v>
      </c>
      <c r="E84" s="2" t="s">
        <v>236</v>
      </c>
      <c r="F84" s="2" t="s">
        <v>237</v>
      </c>
      <c r="G84" s="2" t="s">
        <v>238</v>
      </c>
      <c r="H84" s="2"/>
      <c r="I84" s="2" t="s">
        <v>239</v>
      </c>
      <c r="J84" s="2" t="s">
        <v>111</v>
      </c>
      <c r="K84" s="2" t="s">
        <v>256</v>
      </c>
      <c r="L84" s="3">
        <v>41143</v>
      </c>
      <c r="M84" s="2" t="s">
        <v>192</v>
      </c>
      <c r="N84" s="2" t="s">
        <v>799</v>
      </c>
      <c r="O84" s="2" t="s">
        <v>1022</v>
      </c>
      <c r="P84" s="2" t="s">
        <v>1489</v>
      </c>
      <c r="Q84" s="2" t="s">
        <v>1490</v>
      </c>
      <c r="R84" s="2" t="s">
        <v>1491</v>
      </c>
      <c r="S84" s="2" t="s">
        <v>332</v>
      </c>
      <c r="T84" s="2" t="s">
        <v>333</v>
      </c>
      <c r="U84" s="2" t="s">
        <v>41</v>
      </c>
      <c r="V84" s="2" t="s">
        <v>42</v>
      </c>
      <c r="W84" s="2" t="s">
        <v>43</v>
      </c>
      <c r="X84" s="2"/>
      <c r="Y84" s="4" t="s">
        <v>198</v>
      </c>
    </row>
    <row r="85" spans="1:25" x14ac:dyDescent="0.25">
      <c r="A85" s="2">
        <v>2012</v>
      </c>
      <c r="B85" s="2">
        <v>866</v>
      </c>
      <c r="C85" s="2" t="s">
        <v>234</v>
      </c>
      <c r="D85" s="2" t="s">
        <v>235</v>
      </c>
      <c r="E85" s="2" t="s">
        <v>236</v>
      </c>
      <c r="F85" s="2" t="s">
        <v>237</v>
      </c>
      <c r="G85" s="2" t="s">
        <v>238</v>
      </c>
      <c r="H85" s="2"/>
      <c r="I85" s="2" t="s">
        <v>239</v>
      </c>
      <c r="J85" s="2" t="s">
        <v>203</v>
      </c>
      <c r="K85" s="2" t="s">
        <v>259</v>
      </c>
      <c r="L85" s="3">
        <v>41143</v>
      </c>
      <c r="M85" s="2" t="s">
        <v>192</v>
      </c>
      <c r="N85" s="2" t="s">
        <v>799</v>
      </c>
      <c r="O85" s="2" t="s">
        <v>1022</v>
      </c>
      <c r="P85" s="2" t="s">
        <v>1489</v>
      </c>
      <c r="Q85" s="2" t="s">
        <v>1493</v>
      </c>
      <c r="R85" s="2" t="s">
        <v>1494</v>
      </c>
      <c r="S85" s="2" t="s">
        <v>332</v>
      </c>
      <c r="T85" s="2" t="s">
        <v>333</v>
      </c>
      <c r="U85" s="2" t="s">
        <v>41</v>
      </c>
      <c r="V85" s="2" t="s">
        <v>42</v>
      </c>
      <c r="W85" s="2" t="s">
        <v>43</v>
      </c>
      <c r="X85" s="2"/>
      <c r="Y85" s="4" t="s">
        <v>198</v>
      </c>
    </row>
    <row r="86" spans="1:25" x14ac:dyDescent="0.25">
      <c r="A86" s="2">
        <v>2012</v>
      </c>
      <c r="B86" s="2">
        <v>873</v>
      </c>
      <c r="C86" s="2" t="s">
        <v>234</v>
      </c>
      <c r="D86" s="2" t="s">
        <v>235</v>
      </c>
      <c r="E86" s="2" t="s">
        <v>236</v>
      </c>
      <c r="F86" s="2" t="s">
        <v>237</v>
      </c>
      <c r="G86" s="2" t="s">
        <v>238</v>
      </c>
      <c r="H86" s="2"/>
      <c r="I86" s="2" t="s">
        <v>239</v>
      </c>
      <c r="J86" s="2" t="s">
        <v>50</v>
      </c>
      <c r="K86" s="2" t="s">
        <v>240</v>
      </c>
      <c r="L86" s="3">
        <v>41144</v>
      </c>
      <c r="M86" s="2" t="s">
        <v>192</v>
      </c>
      <c r="N86" s="2" t="s">
        <v>799</v>
      </c>
      <c r="O86" s="2" t="s">
        <v>1022</v>
      </c>
      <c r="P86" s="2" t="s">
        <v>1489</v>
      </c>
      <c r="Q86" s="2" t="s">
        <v>1497</v>
      </c>
      <c r="R86" s="2" t="s">
        <v>1498</v>
      </c>
      <c r="S86" s="2" t="s">
        <v>332</v>
      </c>
      <c r="T86" s="2" t="s">
        <v>333</v>
      </c>
      <c r="U86" s="2" t="s">
        <v>41</v>
      </c>
      <c r="V86" s="2" t="s">
        <v>42</v>
      </c>
      <c r="W86" s="2" t="s">
        <v>43</v>
      </c>
      <c r="X86" s="2"/>
      <c r="Y86" s="4" t="s">
        <v>198</v>
      </c>
    </row>
    <row r="87" spans="1:25" x14ac:dyDescent="0.25">
      <c r="A87" s="2">
        <v>2012</v>
      </c>
      <c r="B87" s="2">
        <v>874</v>
      </c>
      <c r="C87" s="2" t="s">
        <v>234</v>
      </c>
      <c r="D87" s="2" t="s">
        <v>235</v>
      </c>
      <c r="E87" s="2" t="s">
        <v>236</v>
      </c>
      <c r="F87" s="2" t="s">
        <v>237</v>
      </c>
      <c r="G87" s="2" t="s">
        <v>238</v>
      </c>
      <c r="H87" s="2"/>
      <c r="I87" s="2" t="s">
        <v>239</v>
      </c>
      <c r="J87" s="2" t="s">
        <v>31</v>
      </c>
      <c r="K87" s="2" t="s">
        <v>246</v>
      </c>
      <c r="L87" s="3">
        <v>41144</v>
      </c>
      <c r="M87" s="2" t="s">
        <v>192</v>
      </c>
      <c r="N87" s="2" t="s">
        <v>799</v>
      </c>
      <c r="O87" s="2" t="s">
        <v>1022</v>
      </c>
      <c r="P87" s="2" t="s">
        <v>1489</v>
      </c>
      <c r="Q87" s="2" t="s">
        <v>1499</v>
      </c>
      <c r="R87" s="2" t="s">
        <v>1500</v>
      </c>
      <c r="S87" s="2" t="s">
        <v>332</v>
      </c>
      <c r="T87" s="2" t="s">
        <v>333</v>
      </c>
      <c r="U87" s="2" t="s">
        <v>41</v>
      </c>
      <c r="V87" s="2" t="s">
        <v>42</v>
      </c>
      <c r="W87" s="2" t="s">
        <v>43</v>
      </c>
      <c r="X87" s="2"/>
      <c r="Y87" s="4" t="s">
        <v>198</v>
      </c>
    </row>
    <row r="88" spans="1:25" x14ac:dyDescent="0.25">
      <c r="A88" s="2">
        <v>2012</v>
      </c>
      <c r="B88" s="2">
        <v>987</v>
      </c>
      <c r="C88" s="2" t="s">
        <v>1503</v>
      </c>
      <c r="D88" s="2" t="s">
        <v>1504</v>
      </c>
      <c r="E88" s="2" t="s">
        <v>1505</v>
      </c>
      <c r="F88" s="2" t="s">
        <v>546</v>
      </c>
      <c r="G88" s="2" t="s">
        <v>270</v>
      </c>
      <c r="H88" s="2" t="s">
        <v>1506</v>
      </c>
      <c r="I88" s="2" t="s">
        <v>271</v>
      </c>
      <c r="J88" s="2" t="s">
        <v>206</v>
      </c>
      <c r="K88" s="2" t="s">
        <v>1507</v>
      </c>
      <c r="L88" s="3">
        <v>41226</v>
      </c>
      <c r="M88" s="2" t="s">
        <v>1512</v>
      </c>
      <c r="N88" s="2" t="s">
        <v>611</v>
      </c>
      <c r="O88" s="2" t="s">
        <v>1513</v>
      </c>
      <c r="P88" s="2" t="s">
        <v>1514</v>
      </c>
      <c r="Q88" s="2" t="s">
        <v>1515</v>
      </c>
      <c r="R88" s="2" t="s">
        <v>1516</v>
      </c>
      <c r="S88" s="2" t="s">
        <v>332</v>
      </c>
      <c r="T88" s="2" t="s">
        <v>333</v>
      </c>
      <c r="U88" s="2" t="s">
        <v>41</v>
      </c>
      <c r="V88" s="2" t="s">
        <v>42</v>
      </c>
      <c r="W88" s="2" t="s">
        <v>43</v>
      </c>
      <c r="X88" s="2"/>
      <c r="Y88" s="4" t="s">
        <v>198</v>
      </c>
    </row>
    <row r="89" spans="1:25" x14ac:dyDescent="0.25">
      <c r="A89" s="2">
        <v>2012</v>
      </c>
      <c r="B89" s="2">
        <v>989</v>
      </c>
      <c r="C89" s="2" t="s">
        <v>1503</v>
      </c>
      <c r="D89" s="2" t="s">
        <v>1504</v>
      </c>
      <c r="E89" s="2" t="s">
        <v>1505</v>
      </c>
      <c r="F89" s="2" t="s">
        <v>546</v>
      </c>
      <c r="G89" s="2" t="s">
        <v>270</v>
      </c>
      <c r="H89" s="2" t="s">
        <v>1506</v>
      </c>
      <c r="I89" s="2" t="s">
        <v>271</v>
      </c>
      <c r="J89" s="2" t="s">
        <v>289</v>
      </c>
      <c r="K89" s="2" t="s">
        <v>1517</v>
      </c>
      <c r="L89" s="3">
        <v>41226</v>
      </c>
      <c r="M89" s="2" t="s">
        <v>1512</v>
      </c>
      <c r="N89" s="2" t="s">
        <v>611</v>
      </c>
      <c r="O89" s="2" t="s">
        <v>1513</v>
      </c>
      <c r="P89" s="2" t="s">
        <v>1514</v>
      </c>
      <c r="Q89" s="2" t="s">
        <v>1515</v>
      </c>
      <c r="R89" s="2" t="s">
        <v>1518</v>
      </c>
      <c r="S89" s="2" t="s">
        <v>332</v>
      </c>
      <c r="T89" s="2" t="s">
        <v>333</v>
      </c>
      <c r="U89" s="2" t="s">
        <v>41</v>
      </c>
      <c r="V89" s="2" t="s">
        <v>42</v>
      </c>
      <c r="W89" s="2" t="s">
        <v>43</v>
      </c>
      <c r="X89" s="2"/>
      <c r="Y89" s="4" t="s">
        <v>198</v>
      </c>
    </row>
    <row r="90" spans="1:25" x14ac:dyDescent="0.25">
      <c r="A90" s="2">
        <v>2012</v>
      </c>
      <c r="B90" s="2">
        <v>993</v>
      </c>
      <c r="C90" s="2" t="s">
        <v>1503</v>
      </c>
      <c r="D90" s="2" t="s">
        <v>1504</v>
      </c>
      <c r="E90" s="2" t="s">
        <v>1505</v>
      </c>
      <c r="F90" s="2" t="s">
        <v>546</v>
      </c>
      <c r="G90" s="2" t="s">
        <v>270</v>
      </c>
      <c r="H90" s="2" t="s">
        <v>1506</v>
      </c>
      <c r="I90" s="2" t="s">
        <v>271</v>
      </c>
      <c r="J90" s="2" t="s">
        <v>291</v>
      </c>
      <c r="K90" s="2" t="s">
        <v>1520</v>
      </c>
      <c r="L90" s="3">
        <v>41226</v>
      </c>
      <c r="M90" s="2" t="s">
        <v>1512</v>
      </c>
      <c r="N90" s="2" t="s">
        <v>611</v>
      </c>
      <c r="O90" s="2" t="s">
        <v>1513</v>
      </c>
      <c r="P90" s="2" t="s">
        <v>1523</v>
      </c>
      <c r="Q90" s="2" t="s">
        <v>1524</v>
      </c>
      <c r="R90" s="2" t="s">
        <v>1525</v>
      </c>
      <c r="S90" s="2" t="s">
        <v>332</v>
      </c>
      <c r="T90" s="2" t="s">
        <v>333</v>
      </c>
      <c r="U90" s="2" t="s">
        <v>41</v>
      </c>
      <c r="V90" s="2" t="s">
        <v>42</v>
      </c>
      <c r="W90" s="2" t="s">
        <v>43</v>
      </c>
      <c r="X90" s="2"/>
      <c r="Y90" s="4" t="s">
        <v>198</v>
      </c>
    </row>
    <row r="91" spans="1:25" x14ac:dyDescent="0.25">
      <c r="A91" s="2">
        <v>2013</v>
      </c>
      <c r="B91" s="2">
        <v>974</v>
      </c>
      <c r="C91" s="2" t="s">
        <v>1864</v>
      </c>
      <c r="D91" s="2" t="s">
        <v>1865</v>
      </c>
      <c r="E91" s="2" t="s">
        <v>1866</v>
      </c>
      <c r="F91" s="2" t="s">
        <v>882</v>
      </c>
      <c r="G91" s="2" t="s">
        <v>883</v>
      </c>
      <c r="H91" s="2"/>
      <c r="I91" s="2" t="s">
        <v>49</v>
      </c>
      <c r="J91" s="2" t="s">
        <v>50</v>
      </c>
      <c r="K91" s="2" t="s">
        <v>1867</v>
      </c>
      <c r="L91" s="3">
        <v>41494</v>
      </c>
      <c r="M91" s="2" t="s">
        <v>1868</v>
      </c>
      <c r="N91" s="2" t="s">
        <v>611</v>
      </c>
      <c r="O91" s="2" t="s">
        <v>1869</v>
      </c>
      <c r="P91" s="2" t="s">
        <v>1870</v>
      </c>
      <c r="Q91" s="2" t="s">
        <v>1871</v>
      </c>
      <c r="R91" s="2" t="s">
        <v>1872</v>
      </c>
      <c r="S91" s="2" t="s">
        <v>332</v>
      </c>
      <c r="T91" s="2" t="s">
        <v>333</v>
      </c>
      <c r="U91" s="2" t="s">
        <v>41</v>
      </c>
      <c r="V91" s="2" t="s">
        <v>42</v>
      </c>
      <c r="W91" s="2" t="s">
        <v>338</v>
      </c>
      <c r="X91" s="2" t="s">
        <v>1873</v>
      </c>
      <c r="Y91" s="4"/>
    </row>
    <row r="92" spans="1:25" x14ac:dyDescent="0.25">
      <c r="A92" s="2">
        <v>2013</v>
      </c>
      <c r="B92" s="2">
        <v>976</v>
      </c>
      <c r="C92" s="2" t="s">
        <v>1875</v>
      </c>
      <c r="D92" s="2" t="s">
        <v>1876</v>
      </c>
      <c r="E92" s="2" t="s">
        <v>1877</v>
      </c>
      <c r="F92" s="2" t="s">
        <v>882</v>
      </c>
      <c r="G92" s="2" t="s">
        <v>883</v>
      </c>
      <c r="H92" s="2"/>
      <c r="I92" s="2" t="s">
        <v>49</v>
      </c>
      <c r="J92" s="2" t="s">
        <v>50</v>
      </c>
      <c r="K92" s="2" t="s">
        <v>1878</v>
      </c>
      <c r="L92" s="3">
        <v>41443</v>
      </c>
      <c r="M92" s="2" t="s">
        <v>1879</v>
      </c>
      <c r="N92" s="2" t="s">
        <v>611</v>
      </c>
      <c r="O92" s="2" t="s">
        <v>1880</v>
      </c>
      <c r="P92" s="2" t="s">
        <v>1881</v>
      </c>
      <c r="Q92" s="2" t="s">
        <v>1882</v>
      </c>
      <c r="R92" s="2" t="s">
        <v>1883</v>
      </c>
      <c r="S92" s="2" t="s">
        <v>332</v>
      </c>
      <c r="T92" s="2" t="s">
        <v>333</v>
      </c>
      <c r="U92" s="2" t="s">
        <v>41</v>
      </c>
      <c r="V92" s="2" t="s">
        <v>42</v>
      </c>
      <c r="W92" s="2" t="s">
        <v>338</v>
      </c>
      <c r="X92" s="2" t="s">
        <v>1884</v>
      </c>
      <c r="Y92" s="4" t="s">
        <v>198</v>
      </c>
    </row>
    <row r="93" spans="1:25" x14ac:dyDescent="0.25">
      <c r="A93" s="2">
        <v>2013</v>
      </c>
      <c r="B93" s="2">
        <v>1349</v>
      </c>
      <c r="C93" s="2" t="s">
        <v>2047</v>
      </c>
      <c r="D93" s="2" t="s">
        <v>2048</v>
      </c>
      <c r="E93" s="2" t="s">
        <v>1505</v>
      </c>
      <c r="F93" s="2" t="s">
        <v>543</v>
      </c>
      <c r="G93" s="2" t="s">
        <v>270</v>
      </c>
      <c r="H93" s="2" t="s">
        <v>2049</v>
      </c>
      <c r="I93" s="2" t="s">
        <v>271</v>
      </c>
      <c r="J93" s="2" t="s">
        <v>50</v>
      </c>
      <c r="K93" s="2" t="s">
        <v>2050</v>
      </c>
      <c r="L93" s="3">
        <v>41611</v>
      </c>
      <c r="M93" s="2" t="s">
        <v>2051</v>
      </c>
      <c r="N93" s="2" t="s">
        <v>611</v>
      </c>
      <c r="O93" s="2" t="s">
        <v>757</v>
      </c>
      <c r="P93" s="2" t="s">
        <v>2056</v>
      </c>
      <c r="Q93" s="2" t="s">
        <v>854</v>
      </c>
      <c r="R93" s="2" t="s">
        <v>2057</v>
      </c>
      <c r="S93" s="2" t="s">
        <v>332</v>
      </c>
      <c r="T93" s="2" t="s">
        <v>333</v>
      </c>
      <c r="U93" s="2" t="s">
        <v>41</v>
      </c>
      <c r="V93" s="2" t="s">
        <v>42</v>
      </c>
      <c r="W93" s="2" t="s">
        <v>338</v>
      </c>
      <c r="X93" s="2" t="s">
        <v>2058</v>
      </c>
      <c r="Y93" s="4" t="s">
        <v>198</v>
      </c>
    </row>
    <row r="94" spans="1:25" x14ac:dyDescent="0.25">
      <c r="A94" s="2">
        <v>2013</v>
      </c>
      <c r="B94" s="2">
        <v>1351</v>
      </c>
      <c r="C94" s="2" t="s">
        <v>2047</v>
      </c>
      <c r="D94" s="2" t="s">
        <v>2048</v>
      </c>
      <c r="E94" s="2" t="s">
        <v>1505</v>
      </c>
      <c r="F94" s="2" t="s">
        <v>543</v>
      </c>
      <c r="G94" s="2" t="s">
        <v>270</v>
      </c>
      <c r="H94" s="2" t="s">
        <v>2049</v>
      </c>
      <c r="I94" s="2" t="s">
        <v>271</v>
      </c>
      <c r="J94" s="2" t="s">
        <v>31</v>
      </c>
      <c r="K94" s="2" t="s">
        <v>2059</v>
      </c>
      <c r="L94" s="3">
        <v>41611</v>
      </c>
      <c r="M94" s="2" t="s">
        <v>2051</v>
      </c>
      <c r="N94" s="2" t="s">
        <v>611</v>
      </c>
      <c r="O94" s="2" t="s">
        <v>757</v>
      </c>
      <c r="P94" s="2" t="s">
        <v>2056</v>
      </c>
      <c r="Q94" s="2" t="s">
        <v>2060</v>
      </c>
      <c r="R94" s="2" t="s">
        <v>2062</v>
      </c>
      <c r="S94" s="2" t="s">
        <v>332</v>
      </c>
      <c r="T94" s="2" t="s">
        <v>333</v>
      </c>
      <c r="U94" s="2" t="s">
        <v>41</v>
      </c>
      <c r="V94" s="2" t="s">
        <v>42</v>
      </c>
      <c r="W94" s="2" t="s">
        <v>338</v>
      </c>
      <c r="X94" s="2" t="s">
        <v>2058</v>
      </c>
      <c r="Y94" s="4" t="s">
        <v>198</v>
      </c>
    </row>
    <row r="95" spans="1:25" x14ac:dyDescent="0.25">
      <c r="A95" s="2">
        <v>2013</v>
      </c>
      <c r="B95" s="2">
        <v>1353</v>
      </c>
      <c r="C95" s="2" t="s">
        <v>2047</v>
      </c>
      <c r="D95" s="2" t="s">
        <v>2048</v>
      </c>
      <c r="E95" s="2" t="s">
        <v>1505</v>
      </c>
      <c r="F95" s="2" t="s">
        <v>543</v>
      </c>
      <c r="G95" s="2" t="s">
        <v>270</v>
      </c>
      <c r="H95" s="2" t="s">
        <v>2049</v>
      </c>
      <c r="I95" s="2" t="s">
        <v>271</v>
      </c>
      <c r="J95" s="2" t="s">
        <v>111</v>
      </c>
      <c r="K95" s="2" t="s">
        <v>2063</v>
      </c>
      <c r="L95" s="3">
        <v>41611</v>
      </c>
      <c r="M95" s="2" t="s">
        <v>2051</v>
      </c>
      <c r="N95" s="2" t="s">
        <v>611</v>
      </c>
      <c r="O95" s="2" t="s">
        <v>757</v>
      </c>
      <c r="P95" s="2" t="s">
        <v>2056</v>
      </c>
      <c r="Q95" s="2" t="s">
        <v>854</v>
      </c>
      <c r="R95" s="2" t="s">
        <v>2057</v>
      </c>
      <c r="S95" s="2" t="s">
        <v>332</v>
      </c>
      <c r="T95" s="2" t="s">
        <v>333</v>
      </c>
      <c r="U95" s="2" t="s">
        <v>41</v>
      </c>
      <c r="V95" s="2" t="s">
        <v>42</v>
      </c>
      <c r="W95" s="2" t="s">
        <v>338</v>
      </c>
      <c r="X95" s="2" t="s">
        <v>2058</v>
      </c>
      <c r="Y95" s="4" t="s">
        <v>198</v>
      </c>
    </row>
    <row r="96" spans="1:25" x14ac:dyDescent="0.25">
      <c r="A96" s="2">
        <v>2013</v>
      </c>
      <c r="B96" s="2">
        <v>1357</v>
      </c>
      <c r="C96" s="2" t="s">
        <v>2047</v>
      </c>
      <c r="D96" s="2" t="s">
        <v>2048</v>
      </c>
      <c r="E96" s="2" t="s">
        <v>1505</v>
      </c>
      <c r="F96" s="2" t="s">
        <v>543</v>
      </c>
      <c r="G96" s="2" t="s">
        <v>270</v>
      </c>
      <c r="H96" s="2" t="s">
        <v>2049</v>
      </c>
      <c r="I96" s="2" t="s">
        <v>271</v>
      </c>
      <c r="J96" s="2" t="s">
        <v>203</v>
      </c>
      <c r="K96" s="2" t="s">
        <v>2065</v>
      </c>
      <c r="L96" s="3">
        <v>41611</v>
      </c>
      <c r="M96" s="2" t="s">
        <v>2051</v>
      </c>
      <c r="N96" s="2" t="s">
        <v>611</v>
      </c>
      <c r="O96" s="2" t="s">
        <v>757</v>
      </c>
      <c r="P96" s="2" t="s">
        <v>2056</v>
      </c>
      <c r="Q96" s="2" t="s">
        <v>2060</v>
      </c>
      <c r="R96" s="2" t="s">
        <v>2067</v>
      </c>
      <c r="S96" s="2" t="s">
        <v>332</v>
      </c>
      <c r="T96" s="2" t="s">
        <v>333</v>
      </c>
      <c r="U96" s="2" t="s">
        <v>41</v>
      </c>
      <c r="V96" s="2" t="s">
        <v>42</v>
      </c>
      <c r="W96" s="2" t="s">
        <v>338</v>
      </c>
      <c r="X96" s="2" t="s">
        <v>2058</v>
      </c>
      <c r="Y96" s="4" t="s">
        <v>198</v>
      </c>
    </row>
    <row r="97" spans="1:25" x14ac:dyDescent="0.25">
      <c r="A97" s="2">
        <v>2014</v>
      </c>
      <c r="B97" s="2">
        <v>84</v>
      </c>
      <c r="C97" s="2" t="s">
        <v>357</v>
      </c>
      <c r="D97" s="2" t="s">
        <v>358</v>
      </c>
      <c r="E97" s="2" t="s">
        <v>359</v>
      </c>
      <c r="F97" s="2" t="s">
        <v>360</v>
      </c>
      <c r="G97" s="2" t="s">
        <v>361</v>
      </c>
      <c r="H97" s="2" t="s">
        <v>362</v>
      </c>
      <c r="I97" s="2" t="s">
        <v>356</v>
      </c>
      <c r="J97" s="2" t="s">
        <v>203</v>
      </c>
      <c r="K97" s="2" t="s">
        <v>368</v>
      </c>
      <c r="L97" s="3">
        <v>41870</v>
      </c>
      <c r="M97" s="2" t="s">
        <v>756</v>
      </c>
      <c r="N97" s="2" t="s">
        <v>1299</v>
      </c>
      <c r="O97" s="2" t="s">
        <v>757</v>
      </c>
      <c r="P97" s="2" t="s">
        <v>1523</v>
      </c>
      <c r="Q97" s="2" t="s">
        <v>2116</v>
      </c>
      <c r="R97" s="2" t="s">
        <v>2117</v>
      </c>
      <c r="S97" s="2" t="s">
        <v>332</v>
      </c>
      <c r="T97" s="2" t="s">
        <v>333</v>
      </c>
      <c r="U97" s="2" t="s">
        <v>41</v>
      </c>
      <c r="V97" s="2" t="s">
        <v>42</v>
      </c>
      <c r="W97" s="2" t="s">
        <v>43</v>
      </c>
      <c r="X97" s="2"/>
      <c r="Y97" s="4" t="s">
        <v>198</v>
      </c>
    </row>
    <row r="98" spans="1:25" x14ac:dyDescent="0.25">
      <c r="A98" s="2">
        <v>2014</v>
      </c>
      <c r="B98" s="2">
        <v>86</v>
      </c>
      <c r="C98" s="2" t="s">
        <v>357</v>
      </c>
      <c r="D98" s="2" t="s">
        <v>358</v>
      </c>
      <c r="E98" s="2" t="s">
        <v>359</v>
      </c>
      <c r="F98" s="2" t="s">
        <v>360</v>
      </c>
      <c r="G98" s="2" t="s">
        <v>361</v>
      </c>
      <c r="H98" s="2" t="s">
        <v>362</v>
      </c>
      <c r="I98" s="2" t="s">
        <v>356</v>
      </c>
      <c r="J98" s="2" t="s">
        <v>206</v>
      </c>
      <c r="K98" s="2" t="s">
        <v>369</v>
      </c>
      <c r="L98" s="3">
        <v>41870</v>
      </c>
      <c r="M98" s="2" t="s">
        <v>756</v>
      </c>
      <c r="N98" s="2" t="s">
        <v>1299</v>
      </c>
      <c r="O98" s="2" t="s">
        <v>757</v>
      </c>
      <c r="P98" s="2" t="s">
        <v>1523</v>
      </c>
      <c r="Q98" s="2" t="s">
        <v>2120</v>
      </c>
      <c r="R98" s="2" t="s">
        <v>2121</v>
      </c>
      <c r="S98" s="2" t="s">
        <v>332</v>
      </c>
      <c r="T98" s="2" t="s">
        <v>333</v>
      </c>
      <c r="U98" s="2" t="s">
        <v>41</v>
      </c>
      <c r="V98" s="2" t="s">
        <v>42</v>
      </c>
      <c r="W98" s="2" t="s">
        <v>43</v>
      </c>
      <c r="X98" s="2"/>
      <c r="Y98" s="4" t="s">
        <v>198</v>
      </c>
    </row>
    <row r="99" spans="1:25" x14ac:dyDescent="0.25">
      <c r="A99" s="2">
        <v>2014</v>
      </c>
      <c r="B99" s="2">
        <v>88</v>
      </c>
      <c r="C99" s="2" t="s">
        <v>357</v>
      </c>
      <c r="D99" s="2" t="s">
        <v>358</v>
      </c>
      <c r="E99" s="2" t="s">
        <v>359</v>
      </c>
      <c r="F99" s="2" t="s">
        <v>360</v>
      </c>
      <c r="G99" s="2" t="s">
        <v>361</v>
      </c>
      <c r="H99" s="2" t="s">
        <v>362</v>
      </c>
      <c r="I99" s="2" t="s">
        <v>356</v>
      </c>
      <c r="J99" s="2" t="s">
        <v>203</v>
      </c>
      <c r="K99" s="2" t="s">
        <v>368</v>
      </c>
      <c r="L99" s="3">
        <v>41871</v>
      </c>
      <c r="M99" s="2" t="s">
        <v>756</v>
      </c>
      <c r="N99" s="2" t="s">
        <v>1299</v>
      </c>
      <c r="O99" s="2" t="s">
        <v>757</v>
      </c>
      <c r="P99" s="2" t="s">
        <v>1523</v>
      </c>
      <c r="Q99" s="2" t="s">
        <v>2116</v>
      </c>
      <c r="R99" s="2" t="s">
        <v>2117</v>
      </c>
      <c r="S99" s="2" t="s">
        <v>332</v>
      </c>
      <c r="T99" s="2" t="s">
        <v>333</v>
      </c>
      <c r="U99" s="2" t="s">
        <v>41</v>
      </c>
      <c r="V99" s="2" t="s">
        <v>42</v>
      </c>
      <c r="W99" s="2" t="s">
        <v>43</v>
      </c>
      <c r="X99" s="2"/>
      <c r="Y99" s="4" t="s">
        <v>198</v>
      </c>
    </row>
    <row r="100" spans="1:25" x14ac:dyDescent="0.25">
      <c r="A100" s="2">
        <v>2014</v>
      </c>
      <c r="B100" s="2">
        <v>89</v>
      </c>
      <c r="C100" s="2" t="s">
        <v>357</v>
      </c>
      <c r="D100" s="2" t="s">
        <v>358</v>
      </c>
      <c r="E100" s="2" t="s">
        <v>359</v>
      </c>
      <c r="F100" s="2" t="s">
        <v>360</v>
      </c>
      <c r="G100" s="2" t="s">
        <v>361</v>
      </c>
      <c r="H100" s="2" t="s">
        <v>362</v>
      </c>
      <c r="I100" s="2" t="s">
        <v>356</v>
      </c>
      <c r="J100" s="2" t="s">
        <v>206</v>
      </c>
      <c r="K100" s="2" t="s">
        <v>369</v>
      </c>
      <c r="L100" s="3">
        <v>41871</v>
      </c>
      <c r="M100" s="2" t="s">
        <v>756</v>
      </c>
      <c r="N100" s="2" t="s">
        <v>1299</v>
      </c>
      <c r="O100" s="2" t="s">
        <v>757</v>
      </c>
      <c r="P100" s="2" t="s">
        <v>1523</v>
      </c>
      <c r="Q100" s="2" t="s">
        <v>2120</v>
      </c>
      <c r="R100" s="2" t="s">
        <v>2121</v>
      </c>
      <c r="S100" s="2" t="s">
        <v>332</v>
      </c>
      <c r="T100" s="2" t="s">
        <v>333</v>
      </c>
      <c r="U100" s="2" t="s">
        <v>41</v>
      </c>
      <c r="V100" s="2" t="s">
        <v>42</v>
      </c>
      <c r="W100" s="2" t="s">
        <v>43</v>
      </c>
      <c r="X100" s="2"/>
      <c r="Y100" s="4" t="s">
        <v>198</v>
      </c>
    </row>
    <row r="101" spans="1:25" x14ac:dyDescent="0.25">
      <c r="A101" s="2">
        <v>2014</v>
      </c>
      <c r="B101" s="2">
        <v>92</v>
      </c>
      <c r="C101" s="2" t="s">
        <v>357</v>
      </c>
      <c r="D101" s="2" t="s">
        <v>358</v>
      </c>
      <c r="E101" s="2" t="s">
        <v>359</v>
      </c>
      <c r="F101" s="2" t="s">
        <v>360</v>
      </c>
      <c r="G101" s="2" t="s">
        <v>361</v>
      </c>
      <c r="H101" s="2" t="s">
        <v>362</v>
      </c>
      <c r="I101" s="2" t="s">
        <v>356</v>
      </c>
      <c r="J101" s="2" t="s">
        <v>50</v>
      </c>
      <c r="K101" s="2" t="s">
        <v>363</v>
      </c>
      <c r="L101" s="3">
        <v>41872</v>
      </c>
      <c r="M101" s="2" t="s">
        <v>756</v>
      </c>
      <c r="N101" s="2" t="s">
        <v>1299</v>
      </c>
      <c r="O101" s="2" t="s">
        <v>757</v>
      </c>
      <c r="P101" s="2" t="s">
        <v>1523</v>
      </c>
      <c r="Q101" s="2" t="s">
        <v>2122</v>
      </c>
      <c r="R101" s="2" t="s">
        <v>2124</v>
      </c>
      <c r="S101" s="2" t="s">
        <v>332</v>
      </c>
      <c r="T101" s="2" t="s">
        <v>333</v>
      </c>
      <c r="U101" s="2" t="s">
        <v>41</v>
      </c>
      <c r="V101" s="2" t="s">
        <v>42</v>
      </c>
      <c r="W101" s="2" t="s">
        <v>43</v>
      </c>
      <c r="X101" s="2"/>
      <c r="Y101" s="4" t="s">
        <v>198</v>
      </c>
    </row>
    <row r="102" spans="1:25" x14ac:dyDescent="0.25">
      <c r="A102" s="2">
        <v>2014</v>
      </c>
      <c r="B102" s="2">
        <v>94</v>
      </c>
      <c r="C102" s="2" t="s">
        <v>357</v>
      </c>
      <c r="D102" s="2" t="s">
        <v>358</v>
      </c>
      <c r="E102" s="2" t="s">
        <v>359</v>
      </c>
      <c r="F102" s="2" t="s">
        <v>360</v>
      </c>
      <c r="G102" s="2" t="s">
        <v>361</v>
      </c>
      <c r="H102" s="2" t="s">
        <v>362</v>
      </c>
      <c r="I102" s="2" t="s">
        <v>356</v>
      </c>
      <c r="J102" s="2" t="s">
        <v>50</v>
      </c>
      <c r="K102" s="2" t="s">
        <v>363</v>
      </c>
      <c r="L102" s="3">
        <v>41873</v>
      </c>
      <c r="M102" s="2" t="s">
        <v>756</v>
      </c>
      <c r="N102" s="2" t="s">
        <v>1299</v>
      </c>
      <c r="O102" s="2" t="s">
        <v>757</v>
      </c>
      <c r="P102" s="2" t="s">
        <v>1523</v>
      </c>
      <c r="Q102" s="2" t="s">
        <v>2122</v>
      </c>
      <c r="R102" s="2" t="s">
        <v>2124</v>
      </c>
      <c r="S102" s="2" t="s">
        <v>332</v>
      </c>
      <c r="T102" s="2" t="s">
        <v>333</v>
      </c>
      <c r="U102" s="2" t="s">
        <v>41</v>
      </c>
      <c r="V102" s="2" t="s">
        <v>42</v>
      </c>
      <c r="W102" s="2" t="s">
        <v>43</v>
      </c>
      <c r="X102" s="2"/>
      <c r="Y102" s="4" t="s">
        <v>198</v>
      </c>
    </row>
    <row r="103" spans="1:25" x14ac:dyDescent="0.25">
      <c r="A103" s="2">
        <v>2014</v>
      </c>
      <c r="B103" s="2">
        <v>627</v>
      </c>
      <c r="C103" s="2" t="s">
        <v>2567</v>
      </c>
      <c r="D103" s="2" t="s">
        <v>2568</v>
      </c>
      <c r="E103" s="2" t="s">
        <v>2569</v>
      </c>
      <c r="F103" s="2" t="s">
        <v>2570</v>
      </c>
      <c r="G103" s="2" t="s">
        <v>2571</v>
      </c>
      <c r="H103" s="2"/>
      <c r="I103" s="2" t="s">
        <v>815</v>
      </c>
      <c r="J103" s="2" t="s">
        <v>291</v>
      </c>
      <c r="K103" s="2" t="s">
        <v>2572</v>
      </c>
      <c r="L103" s="3">
        <v>41949</v>
      </c>
      <c r="M103" s="2" t="s">
        <v>2573</v>
      </c>
      <c r="N103" s="2" t="s">
        <v>2176</v>
      </c>
      <c r="O103" s="2" t="s">
        <v>2574</v>
      </c>
      <c r="P103" s="2" t="s">
        <v>859</v>
      </c>
      <c r="Q103" s="2" t="s">
        <v>2575</v>
      </c>
      <c r="R103" s="2" t="s">
        <v>785</v>
      </c>
      <c r="S103" s="2" t="s">
        <v>332</v>
      </c>
      <c r="T103" s="2" t="s">
        <v>333</v>
      </c>
      <c r="U103" s="2" t="s">
        <v>41</v>
      </c>
      <c r="V103" s="2" t="s">
        <v>42</v>
      </c>
      <c r="W103" s="2" t="s">
        <v>43</v>
      </c>
      <c r="X103" s="2" t="s">
        <v>2576</v>
      </c>
      <c r="Y103" s="4"/>
    </row>
    <row r="104" spans="1:25" x14ac:dyDescent="0.25">
      <c r="A104" s="2">
        <v>2014</v>
      </c>
      <c r="B104" s="2">
        <v>772</v>
      </c>
      <c r="C104" s="2" t="s">
        <v>2567</v>
      </c>
      <c r="D104" s="2" t="s">
        <v>2568</v>
      </c>
      <c r="E104" s="2" t="s">
        <v>2569</v>
      </c>
      <c r="F104" s="2" t="s">
        <v>2570</v>
      </c>
      <c r="G104" s="2" t="s">
        <v>2571</v>
      </c>
      <c r="H104" s="2"/>
      <c r="I104" s="2" t="s">
        <v>815</v>
      </c>
      <c r="J104" s="2" t="s">
        <v>340</v>
      </c>
      <c r="K104" s="2" t="s">
        <v>2572</v>
      </c>
      <c r="L104" s="3">
        <v>41949</v>
      </c>
      <c r="M104" s="2" t="s">
        <v>2573</v>
      </c>
      <c r="N104" s="2" t="s">
        <v>2176</v>
      </c>
      <c r="O104" s="2" t="s">
        <v>2574</v>
      </c>
      <c r="P104" s="2" t="s">
        <v>859</v>
      </c>
      <c r="Q104" s="2" t="s">
        <v>2682</v>
      </c>
      <c r="R104" s="2" t="s">
        <v>808</v>
      </c>
      <c r="S104" s="2" t="s">
        <v>332</v>
      </c>
      <c r="T104" s="2" t="s">
        <v>333</v>
      </c>
      <c r="U104" s="2" t="s">
        <v>41</v>
      </c>
      <c r="V104" s="2" t="s">
        <v>42</v>
      </c>
      <c r="W104" s="2" t="s">
        <v>43</v>
      </c>
      <c r="X104" s="2" t="s">
        <v>2576</v>
      </c>
      <c r="Y104" s="4"/>
    </row>
    <row r="105" spans="1:25" x14ac:dyDescent="0.25">
      <c r="A105" s="2">
        <v>2014</v>
      </c>
      <c r="B105" s="2">
        <v>778</v>
      </c>
      <c r="C105" s="2" t="s">
        <v>2567</v>
      </c>
      <c r="D105" s="2" t="s">
        <v>2568</v>
      </c>
      <c r="E105" s="2" t="s">
        <v>2569</v>
      </c>
      <c r="F105" s="2" t="s">
        <v>2570</v>
      </c>
      <c r="G105" s="2" t="s">
        <v>2571</v>
      </c>
      <c r="H105" s="2"/>
      <c r="I105" s="2" t="s">
        <v>815</v>
      </c>
      <c r="J105" s="2" t="s">
        <v>293</v>
      </c>
      <c r="K105" s="2" t="s">
        <v>2572</v>
      </c>
      <c r="L105" s="3">
        <v>41949</v>
      </c>
      <c r="M105" s="2" t="s">
        <v>2573</v>
      </c>
      <c r="N105" s="2" t="s">
        <v>2176</v>
      </c>
      <c r="O105" s="2" t="s">
        <v>2574</v>
      </c>
      <c r="P105" s="2" t="s">
        <v>859</v>
      </c>
      <c r="Q105" s="2" t="s">
        <v>2683</v>
      </c>
      <c r="R105" s="2" t="s">
        <v>553</v>
      </c>
      <c r="S105" s="2" t="s">
        <v>332</v>
      </c>
      <c r="T105" s="2" t="s">
        <v>333</v>
      </c>
      <c r="U105" s="2" t="s">
        <v>41</v>
      </c>
      <c r="V105" s="2" t="s">
        <v>42</v>
      </c>
      <c r="W105" s="2" t="s">
        <v>43</v>
      </c>
      <c r="X105" s="2" t="s">
        <v>2576</v>
      </c>
      <c r="Y105" s="4"/>
    </row>
    <row r="106" spans="1:25" x14ac:dyDescent="0.25">
      <c r="A106" s="2">
        <v>2014</v>
      </c>
      <c r="B106" s="2">
        <v>782</v>
      </c>
      <c r="C106" s="2" t="s">
        <v>2567</v>
      </c>
      <c r="D106" s="2" t="s">
        <v>2568</v>
      </c>
      <c r="E106" s="2" t="s">
        <v>2569</v>
      </c>
      <c r="F106" s="2" t="s">
        <v>2570</v>
      </c>
      <c r="G106" s="2" t="s">
        <v>2571</v>
      </c>
      <c r="H106" s="2"/>
      <c r="I106" s="2" t="s">
        <v>815</v>
      </c>
      <c r="J106" s="2" t="s">
        <v>203</v>
      </c>
      <c r="K106" s="2" t="s">
        <v>2572</v>
      </c>
      <c r="L106" s="3">
        <v>41953</v>
      </c>
      <c r="M106" s="2" t="s">
        <v>2684</v>
      </c>
      <c r="N106" s="2" t="s">
        <v>2176</v>
      </c>
      <c r="O106" s="2" t="s">
        <v>2574</v>
      </c>
      <c r="P106" s="2" t="s">
        <v>859</v>
      </c>
      <c r="Q106" s="2" t="s">
        <v>2685</v>
      </c>
      <c r="R106" s="2" t="s">
        <v>692</v>
      </c>
      <c r="S106" s="2" t="s">
        <v>332</v>
      </c>
      <c r="T106" s="2" t="s">
        <v>333</v>
      </c>
      <c r="U106" s="2" t="s">
        <v>41</v>
      </c>
      <c r="V106" s="2" t="s">
        <v>42</v>
      </c>
      <c r="W106" s="2" t="s">
        <v>43</v>
      </c>
      <c r="X106" s="2" t="s">
        <v>2686</v>
      </c>
      <c r="Y106" s="4"/>
    </row>
    <row r="107" spans="1:25" x14ac:dyDescent="0.25">
      <c r="A107" s="2">
        <v>2014</v>
      </c>
      <c r="B107" s="2">
        <v>860</v>
      </c>
      <c r="C107" s="2" t="s">
        <v>2567</v>
      </c>
      <c r="D107" s="2" t="s">
        <v>2568</v>
      </c>
      <c r="E107" s="2" t="s">
        <v>2569</v>
      </c>
      <c r="F107" s="2" t="s">
        <v>2570</v>
      </c>
      <c r="G107" s="2" t="s">
        <v>2571</v>
      </c>
      <c r="H107" s="2"/>
      <c r="I107" s="2" t="s">
        <v>815</v>
      </c>
      <c r="J107" s="2" t="s">
        <v>31</v>
      </c>
      <c r="K107" s="2" t="s">
        <v>2572</v>
      </c>
      <c r="L107" s="3">
        <v>41955</v>
      </c>
      <c r="M107" s="2" t="s">
        <v>2701</v>
      </c>
      <c r="N107" s="2" t="s">
        <v>2176</v>
      </c>
      <c r="O107" s="2" t="s">
        <v>2574</v>
      </c>
      <c r="P107" s="2" t="s">
        <v>859</v>
      </c>
      <c r="Q107" s="2" t="s">
        <v>2702</v>
      </c>
      <c r="R107" s="2" t="s">
        <v>2703</v>
      </c>
      <c r="S107" s="2" t="s">
        <v>332</v>
      </c>
      <c r="T107" s="2" t="s">
        <v>333</v>
      </c>
      <c r="U107" s="2" t="s">
        <v>41</v>
      </c>
      <c r="V107" s="2" t="s">
        <v>42</v>
      </c>
      <c r="W107" s="2" t="s">
        <v>43</v>
      </c>
      <c r="X107" s="2" t="s">
        <v>2704</v>
      </c>
      <c r="Y107" s="4"/>
    </row>
    <row r="108" spans="1:25" x14ac:dyDescent="0.25">
      <c r="A108" s="2">
        <v>2014</v>
      </c>
      <c r="B108" s="2">
        <v>864</v>
      </c>
      <c r="C108" s="2" t="s">
        <v>2567</v>
      </c>
      <c r="D108" s="2" t="s">
        <v>2568</v>
      </c>
      <c r="E108" s="2" t="s">
        <v>2569</v>
      </c>
      <c r="F108" s="2" t="s">
        <v>2570</v>
      </c>
      <c r="G108" s="2" t="s">
        <v>2571</v>
      </c>
      <c r="H108" s="2"/>
      <c r="I108" s="2" t="s">
        <v>815</v>
      </c>
      <c r="J108" s="2" t="s">
        <v>31</v>
      </c>
      <c r="K108" s="2" t="s">
        <v>2572</v>
      </c>
      <c r="L108" s="3">
        <v>41956</v>
      </c>
      <c r="M108" s="2" t="s">
        <v>2701</v>
      </c>
      <c r="N108" s="2" t="s">
        <v>2176</v>
      </c>
      <c r="O108" s="2" t="s">
        <v>2574</v>
      </c>
      <c r="P108" s="2" t="s">
        <v>859</v>
      </c>
      <c r="Q108" s="2" t="s">
        <v>2702</v>
      </c>
      <c r="R108" s="2" t="s">
        <v>2703</v>
      </c>
      <c r="S108" s="2" t="s">
        <v>332</v>
      </c>
      <c r="T108" s="2" t="s">
        <v>333</v>
      </c>
      <c r="U108" s="2" t="s">
        <v>41</v>
      </c>
      <c r="V108" s="2" t="s">
        <v>42</v>
      </c>
      <c r="W108" s="2" t="s">
        <v>43</v>
      </c>
      <c r="X108" s="2" t="s">
        <v>2704</v>
      </c>
      <c r="Y108" s="4"/>
    </row>
    <row r="109" spans="1:25" x14ac:dyDescent="0.25">
      <c r="A109" s="2">
        <v>2014</v>
      </c>
      <c r="B109" s="2">
        <v>866</v>
      </c>
      <c r="C109" s="2" t="s">
        <v>2567</v>
      </c>
      <c r="D109" s="2" t="s">
        <v>2568</v>
      </c>
      <c r="E109" s="2" t="s">
        <v>2569</v>
      </c>
      <c r="F109" s="2" t="s">
        <v>2570</v>
      </c>
      <c r="G109" s="2" t="s">
        <v>2571</v>
      </c>
      <c r="H109" s="2"/>
      <c r="I109" s="2" t="s">
        <v>815</v>
      </c>
      <c r="J109" s="2" t="s">
        <v>111</v>
      </c>
      <c r="K109" s="2" t="s">
        <v>2572</v>
      </c>
      <c r="L109" s="3">
        <v>41955</v>
      </c>
      <c r="M109" s="2" t="s">
        <v>2701</v>
      </c>
      <c r="N109" s="2" t="s">
        <v>2176</v>
      </c>
      <c r="O109" s="2" t="s">
        <v>2574</v>
      </c>
      <c r="P109" s="2" t="s">
        <v>859</v>
      </c>
      <c r="Q109" s="2" t="s">
        <v>2705</v>
      </c>
      <c r="R109" s="2" t="s">
        <v>1993</v>
      </c>
      <c r="S109" s="2" t="s">
        <v>332</v>
      </c>
      <c r="T109" s="2" t="s">
        <v>333</v>
      </c>
      <c r="U109" s="2" t="s">
        <v>41</v>
      </c>
      <c r="V109" s="2" t="s">
        <v>42</v>
      </c>
      <c r="W109" s="2" t="s">
        <v>43</v>
      </c>
      <c r="X109" s="2" t="s">
        <v>2704</v>
      </c>
      <c r="Y109" s="4"/>
    </row>
    <row r="110" spans="1:25" x14ac:dyDescent="0.25">
      <c r="A110" s="2">
        <v>2014</v>
      </c>
      <c r="B110" s="2">
        <v>870</v>
      </c>
      <c r="C110" s="2" t="s">
        <v>2567</v>
      </c>
      <c r="D110" s="2" t="s">
        <v>2568</v>
      </c>
      <c r="E110" s="2" t="s">
        <v>2569</v>
      </c>
      <c r="F110" s="2" t="s">
        <v>2570</v>
      </c>
      <c r="G110" s="2" t="s">
        <v>2571</v>
      </c>
      <c r="H110" s="2"/>
      <c r="I110" s="2" t="s">
        <v>815</v>
      </c>
      <c r="J110" s="2" t="s">
        <v>111</v>
      </c>
      <c r="K110" s="2" t="s">
        <v>2572</v>
      </c>
      <c r="L110" s="3">
        <v>41956</v>
      </c>
      <c r="M110" s="2" t="s">
        <v>2701</v>
      </c>
      <c r="N110" s="2" t="s">
        <v>2176</v>
      </c>
      <c r="O110" s="2" t="s">
        <v>2574</v>
      </c>
      <c r="P110" s="2" t="s">
        <v>859</v>
      </c>
      <c r="Q110" s="2" t="s">
        <v>2705</v>
      </c>
      <c r="R110" s="2" t="s">
        <v>1993</v>
      </c>
      <c r="S110" s="2" t="s">
        <v>332</v>
      </c>
      <c r="T110" s="2" t="s">
        <v>333</v>
      </c>
      <c r="U110" s="2" t="s">
        <v>41</v>
      </c>
      <c r="V110" s="2" t="s">
        <v>42</v>
      </c>
      <c r="W110" s="2" t="s">
        <v>43</v>
      </c>
      <c r="X110" s="2" t="s">
        <v>2704</v>
      </c>
      <c r="Y110" s="4"/>
    </row>
    <row r="111" spans="1:25" x14ac:dyDescent="0.25">
      <c r="A111" s="2">
        <v>2014</v>
      </c>
      <c r="B111" s="2">
        <v>908</v>
      </c>
      <c r="C111" s="2" t="s">
        <v>2567</v>
      </c>
      <c r="D111" s="2" t="s">
        <v>2568</v>
      </c>
      <c r="E111" s="2" t="s">
        <v>2569</v>
      </c>
      <c r="F111" s="2" t="s">
        <v>2570</v>
      </c>
      <c r="G111" s="2" t="s">
        <v>2571</v>
      </c>
      <c r="H111" s="2"/>
      <c r="I111" s="2" t="s">
        <v>815</v>
      </c>
      <c r="J111" s="2" t="s">
        <v>340</v>
      </c>
      <c r="K111" s="2" t="s">
        <v>2572</v>
      </c>
      <c r="L111" s="3">
        <v>41835</v>
      </c>
      <c r="M111" s="2" t="s">
        <v>2755</v>
      </c>
      <c r="N111" s="2" t="s">
        <v>2176</v>
      </c>
      <c r="O111" s="2" t="s">
        <v>2756</v>
      </c>
      <c r="P111" s="2" t="s">
        <v>859</v>
      </c>
      <c r="Q111" s="2" t="s">
        <v>2757</v>
      </c>
      <c r="R111" s="2" t="s">
        <v>2758</v>
      </c>
      <c r="S111" s="2" t="s">
        <v>332</v>
      </c>
      <c r="T111" s="2" t="s">
        <v>333</v>
      </c>
      <c r="U111" s="2" t="s">
        <v>336</v>
      </c>
      <c r="V111" s="2" t="s">
        <v>42</v>
      </c>
      <c r="W111" s="2" t="s">
        <v>43</v>
      </c>
      <c r="X111" s="2"/>
      <c r="Y111" s="4"/>
    </row>
    <row r="112" spans="1:25" x14ac:dyDescent="0.25">
      <c r="A112" s="2">
        <v>2014</v>
      </c>
      <c r="B112" s="2">
        <v>2176</v>
      </c>
      <c r="C112" s="2" t="s">
        <v>3160</v>
      </c>
      <c r="D112" s="2" t="s">
        <v>3161</v>
      </c>
      <c r="E112" s="2" t="s">
        <v>3162</v>
      </c>
      <c r="F112" s="2" t="s">
        <v>3163</v>
      </c>
      <c r="G112" s="2" t="s">
        <v>3164</v>
      </c>
      <c r="H112" s="2" t="s">
        <v>3165</v>
      </c>
      <c r="I112" s="2" t="s">
        <v>215</v>
      </c>
      <c r="J112" s="2" t="s">
        <v>50</v>
      </c>
      <c r="K112" s="2" t="s">
        <v>3166</v>
      </c>
      <c r="L112" s="3">
        <v>41975</v>
      </c>
      <c r="M112" s="2" t="s">
        <v>3167</v>
      </c>
      <c r="N112" s="2" t="s">
        <v>1299</v>
      </c>
      <c r="O112" s="2" t="s">
        <v>1448</v>
      </c>
      <c r="P112" s="2" t="s">
        <v>3173</v>
      </c>
      <c r="Q112" s="2" t="s">
        <v>3168</v>
      </c>
      <c r="R112" s="2" t="s">
        <v>3174</v>
      </c>
      <c r="S112" s="2" t="s">
        <v>2180</v>
      </c>
      <c r="T112" s="2" t="s">
        <v>333</v>
      </c>
      <c r="U112" s="2" t="s">
        <v>41</v>
      </c>
      <c r="V112" s="2" t="s">
        <v>42</v>
      </c>
      <c r="W112" s="2" t="s">
        <v>43</v>
      </c>
      <c r="X112" s="2" t="s">
        <v>3170</v>
      </c>
      <c r="Y112" s="4" t="s">
        <v>198</v>
      </c>
    </row>
    <row r="113" spans="1:25" x14ac:dyDescent="0.25">
      <c r="A113" s="2">
        <v>2014</v>
      </c>
      <c r="B113" s="2">
        <v>2180</v>
      </c>
      <c r="C113" s="2" t="s">
        <v>3160</v>
      </c>
      <c r="D113" s="2" t="s">
        <v>3161</v>
      </c>
      <c r="E113" s="2" t="s">
        <v>3162</v>
      </c>
      <c r="F113" s="2" t="s">
        <v>3163</v>
      </c>
      <c r="G113" s="2" t="s">
        <v>3164</v>
      </c>
      <c r="H113" s="2" t="s">
        <v>3165</v>
      </c>
      <c r="I113" s="2" t="s">
        <v>215</v>
      </c>
      <c r="J113" s="2" t="s">
        <v>50</v>
      </c>
      <c r="K113" s="2" t="s">
        <v>3166</v>
      </c>
      <c r="L113" s="3">
        <v>41976</v>
      </c>
      <c r="M113" s="2" t="s">
        <v>3167</v>
      </c>
      <c r="N113" s="2" t="s">
        <v>1299</v>
      </c>
      <c r="O113" s="2" t="s">
        <v>1448</v>
      </c>
      <c r="P113" s="2" t="s">
        <v>3179</v>
      </c>
      <c r="Q113" s="2" t="s">
        <v>3176</v>
      </c>
      <c r="R113" s="2" t="s">
        <v>3180</v>
      </c>
      <c r="S113" s="2" t="s">
        <v>2180</v>
      </c>
      <c r="T113" s="2" t="s">
        <v>333</v>
      </c>
      <c r="U113" s="2" t="s">
        <v>41</v>
      </c>
      <c r="V113" s="2" t="s">
        <v>42</v>
      </c>
      <c r="W113" s="2" t="s">
        <v>43</v>
      </c>
      <c r="X113" s="2" t="s">
        <v>3178</v>
      </c>
      <c r="Y113" s="4" t="s">
        <v>198</v>
      </c>
    </row>
    <row r="114" spans="1:25" x14ac:dyDescent="0.25">
      <c r="A114" s="2">
        <v>2014</v>
      </c>
      <c r="B114" s="2">
        <v>2181</v>
      </c>
      <c r="C114" s="2" t="s">
        <v>3160</v>
      </c>
      <c r="D114" s="2" t="s">
        <v>3161</v>
      </c>
      <c r="E114" s="2" t="s">
        <v>3162</v>
      </c>
      <c r="F114" s="2" t="s">
        <v>3163</v>
      </c>
      <c r="G114" s="2" t="s">
        <v>3164</v>
      </c>
      <c r="H114" s="2" t="s">
        <v>3165</v>
      </c>
      <c r="I114" s="2" t="s">
        <v>215</v>
      </c>
      <c r="J114" s="2" t="s">
        <v>31</v>
      </c>
      <c r="K114" s="2" t="s">
        <v>3181</v>
      </c>
      <c r="L114" s="3">
        <v>41977</v>
      </c>
      <c r="M114" s="2" t="s">
        <v>3182</v>
      </c>
      <c r="N114" s="2" t="s">
        <v>1299</v>
      </c>
      <c r="O114" s="2" t="s">
        <v>1448</v>
      </c>
      <c r="P114" s="2" t="s">
        <v>3173</v>
      </c>
      <c r="Q114" s="2" t="s">
        <v>915</v>
      </c>
      <c r="R114" s="2" t="s">
        <v>603</v>
      </c>
      <c r="S114" s="2" t="s">
        <v>2180</v>
      </c>
      <c r="T114" s="2" t="s">
        <v>333</v>
      </c>
      <c r="U114" s="2" t="s">
        <v>41</v>
      </c>
      <c r="V114" s="2" t="s">
        <v>42</v>
      </c>
      <c r="W114" s="2" t="s">
        <v>43</v>
      </c>
      <c r="X114" s="2" t="s">
        <v>3183</v>
      </c>
      <c r="Y114" s="4" t="s">
        <v>198</v>
      </c>
    </row>
    <row r="115" spans="1:25" x14ac:dyDescent="0.25">
      <c r="A115" s="2">
        <v>2014</v>
      </c>
      <c r="B115" s="2">
        <v>2187</v>
      </c>
      <c r="C115" s="2" t="s">
        <v>3160</v>
      </c>
      <c r="D115" s="2" t="s">
        <v>3161</v>
      </c>
      <c r="E115" s="2" t="s">
        <v>3162</v>
      </c>
      <c r="F115" s="2" t="s">
        <v>3163</v>
      </c>
      <c r="G115" s="2" t="s">
        <v>3164</v>
      </c>
      <c r="H115" s="2" t="s">
        <v>3165</v>
      </c>
      <c r="I115" s="2" t="s">
        <v>215</v>
      </c>
      <c r="J115" s="2" t="s">
        <v>31</v>
      </c>
      <c r="K115" s="2" t="s">
        <v>3181</v>
      </c>
      <c r="L115" s="3">
        <v>41978</v>
      </c>
      <c r="M115" s="2" t="s">
        <v>3182</v>
      </c>
      <c r="N115" s="2" t="s">
        <v>1299</v>
      </c>
      <c r="O115" s="2" t="s">
        <v>1448</v>
      </c>
      <c r="P115" s="2" t="s">
        <v>3179</v>
      </c>
      <c r="Q115" s="2" t="s">
        <v>3168</v>
      </c>
      <c r="R115" s="2" t="s">
        <v>3188</v>
      </c>
      <c r="S115" s="2" t="s">
        <v>2180</v>
      </c>
      <c r="T115" s="2" t="s">
        <v>333</v>
      </c>
      <c r="U115" s="2" t="s">
        <v>41</v>
      </c>
      <c r="V115" s="2" t="s">
        <v>42</v>
      </c>
      <c r="W115" s="2" t="s">
        <v>43</v>
      </c>
      <c r="X115" s="2" t="s">
        <v>3186</v>
      </c>
      <c r="Y115" s="4" t="s">
        <v>198</v>
      </c>
    </row>
    <row r="116" spans="1:25" x14ac:dyDescent="0.25">
      <c r="A116" s="2">
        <v>2014</v>
      </c>
      <c r="B116" s="2">
        <v>2252</v>
      </c>
      <c r="C116" s="2" t="s">
        <v>519</v>
      </c>
      <c r="D116" s="2" t="s">
        <v>520</v>
      </c>
      <c r="E116" s="2" t="s">
        <v>521</v>
      </c>
      <c r="F116" s="2" t="s">
        <v>522</v>
      </c>
      <c r="G116" s="2" t="s">
        <v>443</v>
      </c>
      <c r="H116" s="2"/>
      <c r="I116" s="2" t="s">
        <v>444</v>
      </c>
      <c r="J116" s="2" t="s">
        <v>59</v>
      </c>
      <c r="K116" s="2" t="s">
        <v>526</v>
      </c>
      <c r="L116" s="3">
        <v>41799</v>
      </c>
      <c r="M116" s="2" t="s">
        <v>523</v>
      </c>
      <c r="N116" s="2" t="s">
        <v>1299</v>
      </c>
      <c r="O116" s="2" t="s">
        <v>838</v>
      </c>
      <c r="P116" s="2" t="s">
        <v>3194</v>
      </c>
      <c r="Q116" s="2" t="s">
        <v>3191</v>
      </c>
      <c r="R116" s="2" t="s">
        <v>3195</v>
      </c>
      <c r="S116" s="2" t="s">
        <v>332</v>
      </c>
      <c r="T116" s="2" t="s">
        <v>333</v>
      </c>
      <c r="U116" s="2" t="s">
        <v>336</v>
      </c>
      <c r="V116" s="2" t="s">
        <v>42</v>
      </c>
      <c r="W116" s="2" t="s">
        <v>43</v>
      </c>
      <c r="X116" s="2" t="s">
        <v>3193</v>
      </c>
      <c r="Y116" s="4" t="s">
        <v>198</v>
      </c>
    </row>
    <row r="117" spans="1:25" x14ac:dyDescent="0.25">
      <c r="A117" s="2">
        <v>2014</v>
      </c>
      <c r="B117" s="2">
        <v>2253</v>
      </c>
      <c r="C117" s="2" t="s">
        <v>519</v>
      </c>
      <c r="D117" s="2" t="s">
        <v>520</v>
      </c>
      <c r="E117" s="2" t="s">
        <v>521</v>
      </c>
      <c r="F117" s="2" t="s">
        <v>522</v>
      </c>
      <c r="G117" s="2" t="s">
        <v>443</v>
      </c>
      <c r="H117" s="2"/>
      <c r="I117" s="2" t="s">
        <v>444</v>
      </c>
      <c r="J117" s="2" t="s">
        <v>69</v>
      </c>
      <c r="K117" s="2" t="s">
        <v>528</v>
      </c>
      <c r="L117" s="3">
        <v>41799</v>
      </c>
      <c r="M117" s="2" t="s">
        <v>523</v>
      </c>
      <c r="N117" s="2" t="s">
        <v>1299</v>
      </c>
      <c r="O117" s="2" t="s">
        <v>838</v>
      </c>
      <c r="P117" s="2" t="s">
        <v>3194</v>
      </c>
      <c r="Q117" s="2" t="s">
        <v>3196</v>
      </c>
      <c r="R117" s="2" t="s">
        <v>3197</v>
      </c>
      <c r="S117" s="2" t="s">
        <v>332</v>
      </c>
      <c r="T117" s="2" t="s">
        <v>333</v>
      </c>
      <c r="U117" s="2" t="s">
        <v>336</v>
      </c>
      <c r="V117" s="2" t="s">
        <v>42</v>
      </c>
      <c r="W117" s="2" t="s">
        <v>43</v>
      </c>
      <c r="X117" s="2" t="s">
        <v>3198</v>
      </c>
      <c r="Y117" s="4" t="s">
        <v>198</v>
      </c>
    </row>
    <row r="118" spans="1:25" x14ac:dyDescent="0.25">
      <c r="A118" s="2">
        <v>2014</v>
      </c>
      <c r="B118" s="2">
        <v>2257</v>
      </c>
      <c r="C118" s="2" t="s">
        <v>519</v>
      </c>
      <c r="D118" s="2" t="s">
        <v>520</v>
      </c>
      <c r="E118" s="2" t="s">
        <v>521</v>
      </c>
      <c r="F118" s="2" t="s">
        <v>522</v>
      </c>
      <c r="G118" s="2" t="s">
        <v>443</v>
      </c>
      <c r="H118" s="2"/>
      <c r="I118" s="2" t="s">
        <v>444</v>
      </c>
      <c r="J118" s="2" t="s">
        <v>59</v>
      </c>
      <c r="K118" s="2" t="s">
        <v>526</v>
      </c>
      <c r="L118" s="3">
        <v>41800</v>
      </c>
      <c r="M118" s="2" t="s">
        <v>523</v>
      </c>
      <c r="N118" s="2" t="s">
        <v>1299</v>
      </c>
      <c r="O118" s="2" t="s">
        <v>838</v>
      </c>
      <c r="P118" s="2" t="s">
        <v>3194</v>
      </c>
      <c r="Q118" s="2" t="s">
        <v>740</v>
      </c>
      <c r="R118" s="2" t="s">
        <v>3207</v>
      </c>
      <c r="S118" s="2" t="s">
        <v>332</v>
      </c>
      <c r="T118" s="2" t="s">
        <v>333</v>
      </c>
      <c r="U118" s="2" t="s">
        <v>41</v>
      </c>
      <c r="V118" s="2" t="s">
        <v>42</v>
      </c>
      <c r="W118" s="2" t="s">
        <v>43</v>
      </c>
      <c r="X118" s="2" t="s">
        <v>3206</v>
      </c>
      <c r="Y118" s="4" t="s">
        <v>198</v>
      </c>
    </row>
    <row r="119" spans="1:25" x14ac:dyDescent="0.25">
      <c r="A119" s="2">
        <v>2014</v>
      </c>
      <c r="B119" s="2">
        <v>2259</v>
      </c>
      <c r="C119" s="2" t="s">
        <v>519</v>
      </c>
      <c r="D119" s="2" t="s">
        <v>520</v>
      </c>
      <c r="E119" s="2" t="s">
        <v>521</v>
      </c>
      <c r="F119" s="2" t="s">
        <v>522</v>
      </c>
      <c r="G119" s="2" t="s">
        <v>443</v>
      </c>
      <c r="H119" s="2"/>
      <c r="I119" s="2" t="s">
        <v>444</v>
      </c>
      <c r="J119" s="2" t="s">
        <v>69</v>
      </c>
      <c r="K119" s="2" t="s">
        <v>528</v>
      </c>
      <c r="L119" s="3">
        <v>41800</v>
      </c>
      <c r="M119" s="2" t="s">
        <v>523</v>
      </c>
      <c r="N119" s="2" t="s">
        <v>1299</v>
      </c>
      <c r="O119" s="2" t="s">
        <v>838</v>
      </c>
      <c r="P119" s="2" t="s">
        <v>3194</v>
      </c>
      <c r="Q119" s="2" t="s">
        <v>3208</v>
      </c>
      <c r="R119" s="2" t="s">
        <v>3209</v>
      </c>
      <c r="S119" s="2" t="s">
        <v>332</v>
      </c>
      <c r="T119" s="2" t="s">
        <v>333</v>
      </c>
      <c r="U119" s="2" t="s">
        <v>41</v>
      </c>
      <c r="V119" s="2" t="s">
        <v>42</v>
      </c>
      <c r="W119" s="2" t="s">
        <v>43</v>
      </c>
      <c r="X119" s="2" t="s">
        <v>3210</v>
      </c>
      <c r="Y119" s="4" t="s">
        <v>198</v>
      </c>
    </row>
    <row r="120" spans="1:25" x14ac:dyDescent="0.25">
      <c r="A120" s="2">
        <v>2014</v>
      </c>
      <c r="B120" s="2">
        <v>2262</v>
      </c>
      <c r="C120" s="2" t="s">
        <v>519</v>
      </c>
      <c r="D120" s="2" t="s">
        <v>520</v>
      </c>
      <c r="E120" s="2" t="s">
        <v>521</v>
      </c>
      <c r="F120" s="2" t="s">
        <v>522</v>
      </c>
      <c r="G120" s="2" t="s">
        <v>443</v>
      </c>
      <c r="H120" s="2"/>
      <c r="I120" s="2" t="s">
        <v>444</v>
      </c>
      <c r="J120" s="2" t="s">
        <v>59</v>
      </c>
      <c r="K120" s="2" t="s">
        <v>526</v>
      </c>
      <c r="L120" s="3">
        <v>41801</v>
      </c>
      <c r="M120" s="2" t="s">
        <v>523</v>
      </c>
      <c r="N120" s="2" t="s">
        <v>1299</v>
      </c>
      <c r="O120" s="2" t="s">
        <v>838</v>
      </c>
      <c r="P120" s="2" t="s">
        <v>3194</v>
      </c>
      <c r="Q120" s="2" t="s">
        <v>3212</v>
      </c>
      <c r="R120" s="2" t="s">
        <v>3213</v>
      </c>
      <c r="S120" s="2" t="s">
        <v>332</v>
      </c>
      <c r="T120" s="2" t="s">
        <v>333</v>
      </c>
      <c r="U120" s="2" t="s">
        <v>41</v>
      </c>
      <c r="V120" s="2" t="s">
        <v>42</v>
      </c>
      <c r="W120" s="2" t="s">
        <v>43</v>
      </c>
      <c r="X120" s="2" t="s">
        <v>3214</v>
      </c>
      <c r="Y120" s="4" t="s">
        <v>198</v>
      </c>
    </row>
    <row r="121" spans="1:25" x14ac:dyDescent="0.25">
      <c r="A121" s="2">
        <v>2014</v>
      </c>
      <c r="B121" s="2">
        <v>2265</v>
      </c>
      <c r="C121" s="2" t="s">
        <v>519</v>
      </c>
      <c r="D121" s="2" t="s">
        <v>520</v>
      </c>
      <c r="E121" s="2" t="s">
        <v>521</v>
      </c>
      <c r="F121" s="2" t="s">
        <v>522</v>
      </c>
      <c r="G121" s="2" t="s">
        <v>443</v>
      </c>
      <c r="H121" s="2"/>
      <c r="I121" s="2" t="s">
        <v>444</v>
      </c>
      <c r="J121" s="2" t="s">
        <v>69</v>
      </c>
      <c r="K121" s="2" t="s">
        <v>528</v>
      </c>
      <c r="L121" s="3">
        <v>41801</v>
      </c>
      <c r="M121" s="2" t="s">
        <v>523</v>
      </c>
      <c r="N121" s="2" t="s">
        <v>1299</v>
      </c>
      <c r="O121" s="2" t="s">
        <v>838</v>
      </c>
      <c r="P121" s="2" t="s">
        <v>3194</v>
      </c>
      <c r="Q121" s="2" t="s">
        <v>3212</v>
      </c>
      <c r="R121" s="2" t="s">
        <v>3216</v>
      </c>
      <c r="S121" s="2" t="s">
        <v>332</v>
      </c>
      <c r="T121" s="2" t="s">
        <v>333</v>
      </c>
      <c r="U121" s="2" t="s">
        <v>41</v>
      </c>
      <c r="V121" s="2" t="s">
        <v>42</v>
      </c>
      <c r="W121" s="2" t="s">
        <v>43</v>
      </c>
      <c r="X121" s="2" t="s">
        <v>3217</v>
      </c>
      <c r="Y121" s="4" t="s">
        <v>198</v>
      </c>
    </row>
    <row r="122" spans="1:25" x14ac:dyDescent="0.25">
      <c r="A122" s="2">
        <v>2014</v>
      </c>
      <c r="B122" s="2">
        <v>2268</v>
      </c>
      <c r="C122" s="2" t="s">
        <v>519</v>
      </c>
      <c r="D122" s="2" t="s">
        <v>520</v>
      </c>
      <c r="E122" s="2" t="s">
        <v>521</v>
      </c>
      <c r="F122" s="2" t="s">
        <v>522</v>
      </c>
      <c r="G122" s="2" t="s">
        <v>443</v>
      </c>
      <c r="H122" s="2"/>
      <c r="I122" s="2" t="s">
        <v>444</v>
      </c>
      <c r="J122" s="2" t="s">
        <v>59</v>
      </c>
      <c r="K122" s="2" t="s">
        <v>526</v>
      </c>
      <c r="L122" s="3">
        <v>41802</v>
      </c>
      <c r="M122" s="2" t="s">
        <v>523</v>
      </c>
      <c r="N122" s="2" t="s">
        <v>1299</v>
      </c>
      <c r="O122" s="2" t="s">
        <v>838</v>
      </c>
      <c r="P122" s="2" t="s">
        <v>3194</v>
      </c>
      <c r="Q122" s="2" t="s">
        <v>3220</v>
      </c>
      <c r="R122" s="2" t="s">
        <v>3221</v>
      </c>
      <c r="S122" s="2" t="s">
        <v>332</v>
      </c>
      <c r="T122" s="2" t="s">
        <v>333</v>
      </c>
      <c r="U122" s="2" t="s">
        <v>41</v>
      </c>
      <c r="V122" s="2" t="s">
        <v>42</v>
      </c>
      <c r="W122" s="2" t="s">
        <v>43</v>
      </c>
      <c r="X122" s="2" t="s">
        <v>3222</v>
      </c>
      <c r="Y122" s="4" t="s">
        <v>198</v>
      </c>
    </row>
    <row r="123" spans="1:25" x14ac:dyDescent="0.25">
      <c r="A123" s="2">
        <v>2014</v>
      </c>
      <c r="B123" s="2">
        <v>2271</v>
      </c>
      <c r="C123" s="2" t="s">
        <v>519</v>
      </c>
      <c r="D123" s="2" t="s">
        <v>520</v>
      </c>
      <c r="E123" s="2" t="s">
        <v>521</v>
      </c>
      <c r="F123" s="2" t="s">
        <v>522</v>
      </c>
      <c r="G123" s="2" t="s">
        <v>443</v>
      </c>
      <c r="H123" s="2"/>
      <c r="I123" s="2" t="s">
        <v>444</v>
      </c>
      <c r="J123" s="2" t="s">
        <v>69</v>
      </c>
      <c r="K123" s="2" t="s">
        <v>528</v>
      </c>
      <c r="L123" s="3">
        <v>41802</v>
      </c>
      <c r="M123" s="2" t="s">
        <v>523</v>
      </c>
      <c r="N123" s="2" t="s">
        <v>1299</v>
      </c>
      <c r="O123" s="2" t="s">
        <v>838</v>
      </c>
      <c r="P123" s="2" t="s">
        <v>3194</v>
      </c>
      <c r="Q123" s="2" t="s">
        <v>3212</v>
      </c>
      <c r="R123" s="2" t="s">
        <v>3216</v>
      </c>
      <c r="S123" s="2" t="s">
        <v>332</v>
      </c>
      <c r="T123" s="2" t="s">
        <v>333</v>
      </c>
      <c r="U123" s="2" t="s">
        <v>41</v>
      </c>
      <c r="V123" s="2" t="s">
        <v>42</v>
      </c>
      <c r="W123" s="2" t="s">
        <v>43</v>
      </c>
      <c r="X123" s="2" t="s">
        <v>3224</v>
      </c>
      <c r="Y123" s="4" t="s">
        <v>198</v>
      </c>
    </row>
    <row r="124" spans="1:25" x14ac:dyDescent="0.25">
      <c r="A124" s="2">
        <v>2014</v>
      </c>
      <c r="B124" s="2">
        <v>2275</v>
      </c>
      <c r="C124" s="2" t="s">
        <v>519</v>
      </c>
      <c r="D124" s="2" t="s">
        <v>520</v>
      </c>
      <c r="E124" s="2" t="s">
        <v>521</v>
      </c>
      <c r="F124" s="2" t="s">
        <v>522</v>
      </c>
      <c r="G124" s="2" t="s">
        <v>443</v>
      </c>
      <c r="H124" s="2"/>
      <c r="I124" s="2" t="s">
        <v>444</v>
      </c>
      <c r="J124" s="2" t="s">
        <v>478</v>
      </c>
      <c r="K124" s="2" t="s">
        <v>525</v>
      </c>
      <c r="L124" s="3">
        <v>41802</v>
      </c>
      <c r="M124" s="2" t="s">
        <v>523</v>
      </c>
      <c r="N124" s="2" t="s">
        <v>1299</v>
      </c>
      <c r="O124" s="2" t="s">
        <v>838</v>
      </c>
      <c r="P124" s="2" t="s">
        <v>3194</v>
      </c>
      <c r="Q124" s="2" t="s">
        <v>738</v>
      </c>
      <c r="R124" s="2" t="s">
        <v>3231</v>
      </c>
      <c r="S124" s="2" t="s">
        <v>332</v>
      </c>
      <c r="T124" s="2" t="s">
        <v>333</v>
      </c>
      <c r="U124" s="2" t="s">
        <v>41</v>
      </c>
      <c r="V124" s="2" t="s">
        <v>42</v>
      </c>
      <c r="W124" s="2" t="s">
        <v>43</v>
      </c>
      <c r="X124" s="2" t="s">
        <v>3230</v>
      </c>
      <c r="Y124" s="4" t="s">
        <v>198</v>
      </c>
    </row>
    <row r="125" spans="1:25" x14ac:dyDescent="0.25">
      <c r="A125" s="2">
        <v>2014</v>
      </c>
      <c r="B125" s="2">
        <v>2279</v>
      </c>
      <c r="C125" s="2" t="s">
        <v>519</v>
      </c>
      <c r="D125" s="2" t="s">
        <v>520</v>
      </c>
      <c r="E125" s="2" t="s">
        <v>521</v>
      </c>
      <c r="F125" s="2" t="s">
        <v>522</v>
      </c>
      <c r="G125" s="2" t="s">
        <v>443</v>
      </c>
      <c r="H125" s="2"/>
      <c r="I125" s="2" t="s">
        <v>444</v>
      </c>
      <c r="J125" s="2" t="s">
        <v>478</v>
      </c>
      <c r="K125" s="2" t="s">
        <v>525</v>
      </c>
      <c r="L125" s="3">
        <v>41803</v>
      </c>
      <c r="M125" s="2" t="s">
        <v>523</v>
      </c>
      <c r="N125" s="2" t="s">
        <v>1299</v>
      </c>
      <c r="O125" s="2" t="s">
        <v>838</v>
      </c>
      <c r="P125" s="2" t="s">
        <v>3194</v>
      </c>
      <c r="Q125" s="2" t="s">
        <v>3212</v>
      </c>
      <c r="R125" s="2" t="s">
        <v>3235</v>
      </c>
      <c r="S125" s="2" t="s">
        <v>332</v>
      </c>
      <c r="T125" s="2" t="s">
        <v>333</v>
      </c>
      <c r="U125" s="2" t="s">
        <v>336</v>
      </c>
      <c r="V125" s="2" t="s">
        <v>42</v>
      </c>
      <c r="W125" s="2" t="s">
        <v>43</v>
      </c>
      <c r="X125" s="2" t="s">
        <v>3236</v>
      </c>
      <c r="Y125" s="4" t="s">
        <v>198</v>
      </c>
    </row>
    <row r="126" spans="1:25" x14ac:dyDescent="0.25">
      <c r="A126" s="2">
        <v>2014</v>
      </c>
      <c r="B126" s="2">
        <v>2281</v>
      </c>
      <c r="C126" s="2" t="s">
        <v>519</v>
      </c>
      <c r="D126" s="2" t="s">
        <v>520</v>
      </c>
      <c r="E126" s="2" t="s">
        <v>521</v>
      </c>
      <c r="F126" s="2" t="s">
        <v>522</v>
      </c>
      <c r="G126" s="2" t="s">
        <v>443</v>
      </c>
      <c r="H126" s="2"/>
      <c r="I126" s="2" t="s">
        <v>444</v>
      </c>
      <c r="J126" s="2" t="s">
        <v>478</v>
      </c>
      <c r="K126" s="2" t="s">
        <v>525</v>
      </c>
      <c r="L126" s="3">
        <v>41804</v>
      </c>
      <c r="M126" s="2" t="s">
        <v>523</v>
      </c>
      <c r="N126" s="2" t="s">
        <v>1299</v>
      </c>
      <c r="O126" s="2" t="s">
        <v>838</v>
      </c>
      <c r="P126" s="2" t="s">
        <v>3194</v>
      </c>
      <c r="Q126" s="2" t="s">
        <v>3189</v>
      </c>
      <c r="R126" s="2" t="s">
        <v>3239</v>
      </c>
      <c r="S126" s="2" t="s">
        <v>332</v>
      </c>
      <c r="T126" s="2" t="s">
        <v>333</v>
      </c>
      <c r="U126" s="2" t="s">
        <v>41</v>
      </c>
      <c r="V126" s="2" t="s">
        <v>42</v>
      </c>
      <c r="W126" s="2" t="s">
        <v>43</v>
      </c>
      <c r="X126" s="2" t="s">
        <v>3238</v>
      </c>
      <c r="Y126" s="4" t="s">
        <v>198</v>
      </c>
    </row>
    <row r="127" spans="1:25" x14ac:dyDescent="0.25">
      <c r="A127" s="2">
        <v>2014</v>
      </c>
      <c r="B127" s="2">
        <v>2284</v>
      </c>
      <c r="C127" s="2" t="s">
        <v>519</v>
      </c>
      <c r="D127" s="2" t="s">
        <v>520</v>
      </c>
      <c r="E127" s="2" t="s">
        <v>521</v>
      </c>
      <c r="F127" s="2" t="s">
        <v>522</v>
      </c>
      <c r="G127" s="2" t="s">
        <v>443</v>
      </c>
      <c r="H127" s="2"/>
      <c r="I127" s="2" t="s">
        <v>444</v>
      </c>
      <c r="J127" s="2" t="s">
        <v>478</v>
      </c>
      <c r="K127" s="2" t="s">
        <v>525</v>
      </c>
      <c r="L127" s="3">
        <v>41805</v>
      </c>
      <c r="M127" s="2" t="s">
        <v>523</v>
      </c>
      <c r="N127" s="2" t="s">
        <v>1299</v>
      </c>
      <c r="O127" s="2" t="s">
        <v>838</v>
      </c>
      <c r="P127" s="2" t="s">
        <v>3194</v>
      </c>
      <c r="Q127" s="2" t="s">
        <v>838</v>
      </c>
      <c r="R127" s="2" t="s">
        <v>3242</v>
      </c>
      <c r="S127" s="2" t="s">
        <v>332</v>
      </c>
      <c r="T127" s="2" t="s">
        <v>333</v>
      </c>
      <c r="U127" s="2" t="s">
        <v>336</v>
      </c>
      <c r="V127" s="2" t="s">
        <v>42</v>
      </c>
      <c r="W127" s="2" t="s">
        <v>43</v>
      </c>
      <c r="X127" s="2" t="s">
        <v>3243</v>
      </c>
      <c r="Y127" s="4" t="s">
        <v>198</v>
      </c>
    </row>
    <row r="128" spans="1:25" x14ac:dyDescent="0.25">
      <c r="A128" s="2">
        <v>2014</v>
      </c>
      <c r="B128" s="2">
        <v>2286</v>
      </c>
      <c r="C128" s="2" t="s">
        <v>519</v>
      </c>
      <c r="D128" s="2" t="s">
        <v>520</v>
      </c>
      <c r="E128" s="2" t="s">
        <v>521</v>
      </c>
      <c r="F128" s="2" t="s">
        <v>522</v>
      </c>
      <c r="G128" s="2" t="s">
        <v>443</v>
      </c>
      <c r="H128" s="2"/>
      <c r="I128" s="2" t="s">
        <v>444</v>
      </c>
      <c r="J128" s="2" t="s">
        <v>59</v>
      </c>
      <c r="K128" s="2" t="s">
        <v>526</v>
      </c>
      <c r="L128" s="3">
        <v>41848</v>
      </c>
      <c r="M128" s="2" t="s">
        <v>523</v>
      </c>
      <c r="N128" s="2" t="s">
        <v>1299</v>
      </c>
      <c r="O128" s="2" t="s">
        <v>838</v>
      </c>
      <c r="P128" s="2" t="s">
        <v>3244</v>
      </c>
      <c r="Q128" s="2" t="s">
        <v>838</v>
      </c>
      <c r="R128" s="2" t="s">
        <v>3245</v>
      </c>
      <c r="S128" s="2" t="s">
        <v>332</v>
      </c>
      <c r="T128" s="2" t="s">
        <v>333</v>
      </c>
      <c r="U128" s="2" t="s">
        <v>41</v>
      </c>
      <c r="V128" s="2" t="s">
        <v>42</v>
      </c>
      <c r="W128" s="2" t="s">
        <v>43</v>
      </c>
      <c r="X128" s="2" t="s">
        <v>3246</v>
      </c>
      <c r="Y128" s="4" t="s">
        <v>198</v>
      </c>
    </row>
    <row r="129" spans="1:25" x14ac:dyDescent="0.25">
      <c r="A129" s="2">
        <v>2014</v>
      </c>
      <c r="B129" s="2">
        <v>2289</v>
      </c>
      <c r="C129" s="2" t="s">
        <v>519</v>
      </c>
      <c r="D129" s="2" t="s">
        <v>520</v>
      </c>
      <c r="E129" s="2" t="s">
        <v>521</v>
      </c>
      <c r="F129" s="2" t="s">
        <v>522</v>
      </c>
      <c r="G129" s="2" t="s">
        <v>443</v>
      </c>
      <c r="H129" s="2"/>
      <c r="I129" s="2" t="s">
        <v>444</v>
      </c>
      <c r="J129" s="2" t="s">
        <v>69</v>
      </c>
      <c r="K129" s="2" t="s">
        <v>528</v>
      </c>
      <c r="L129" s="3">
        <v>41848</v>
      </c>
      <c r="M129" s="2" t="s">
        <v>523</v>
      </c>
      <c r="N129" s="2" t="s">
        <v>1299</v>
      </c>
      <c r="O129" s="2" t="s">
        <v>838</v>
      </c>
      <c r="P129" s="2" t="s">
        <v>3194</v>
      </c>
      <c r="Q129" s="2" t="s">
        <v>3189</v>
      </c>
      <c r="R129" s="2" t="s">
        <v>3250</v>
      </c>
      <c r="S129" s="2" t="s">
        <v>332</v>
      </c>
      <c r="T129" s="2" t="s">
        <v>333</v>
      </c>
      <c r="U129" s="2" t="s">
        <v>41</v>
      </c>
      <c r="V129" s="2" t="s">
        <v>42</v>
      </c>
      <c r="W129" s="2" t="s">
        <v>43</v>
      </c>
      <c r="X129" s="2" t="s">
        <v>3251</v>
      </c>
      <c r="Y129" s="4" t="s">
        <v>198</v>
      </c>
    </row>
    <row r="130" spans="1:25" x14ac:dyDescent="0.25">
      <c r="A130" s="2">
        <v>2014</v>
      </c>
      <c r="B130" s="2">
        <v>2292</v>
      </c>
      <c r="C130" s="2" t="s">
        <v>519</v>
      </c>
      <c r="D130" s="2" t="s">
        <v>520</v>
      </c>
      <c r="E130" s="2" t="s">
        <v>521</v>
      </c>
      <c r="F130" s="2" t="s">
        <v>522</v>
      </c>
      <c r="G130" s="2" t="s">
        <v>443</v>
      </c>
      <c r="H130" s="2"/>
      <c r="I130" s="2" t="s">
        <v>444</v>
      </c>
      <c r="J130" s="2" t="s">
        <v>59</v>
      </c>
      <c r="K130" s="2" t="s">
        <v>526</v>
      </c>
      <c r="L130" s="3">
        <v>41849</v>
      </c>
      <c r="M130" s="2" t="s">
        <v>523</v>
      </c>
      <c r="N130" s="2" t="s">
        <v>1299</v>
      </c>
      <c r="O130" s="2" t="s">
        <v>838</v>
      </c>
      <c r="P130" s="2" t="s">
        <v>3194</v>
      </c>
      <c r="Q130" s="2" t="s">
        <v>740</v>
      </c>
      <c r="R130" s="2" t="s">
        <v>3254</v>
      </c>
      <c r="S130" s="2" t="s">
        <v>332</v>
      </c>
      <c r="T130" s="2" t="s">
        <v>333</v>
      </c>
      <c r="U130" s="2" t="s">
        <v>41</v>
      </c>
      <c r="V130" s="2" t="s">
        <v>42</v>
      </c>
      <c r="W130" s="2" t="s">
        <v>43</v>
      </c>
      <c r="X130" s="2" t="s">
        <v>3255</v>
      </c>
      <c r="Y130" s="4" t="s">
        <v>198</v>
      </c>
    </row>
    <row r="131" spans="1:25" x14ac:dyDescent="0.25">
      <c r="A131" s="2">
        <v>2014</v>
      </c>
      <c r="B131" s="2">
        <v>2295</v>
      </c>
      <c r="C131" s="2" t="s">
        <v>519</v>
      </c>
      <c r="D131" s="2" t="s">
        <v>520</v>
      </c>
      <c r="E131" s="2" t="s">
        <v>521</v>
      </c>
      <c r="F131" s="2" t="s">
        <v>522</v>
      </c>
      <c r="G131" s="2" t="s">
        <v>443</v>
      </c>
      <c r="H131" s="2"/>
      <c r="I131" s="2" t="s">
        <v>444</v>
      </c>
      <c r="J131" s="2" t="s">
        <v>69</v>
      </c>
      <c r="K131" s="2" t="s">
        <v>528</v>
      </c>
      <c r="L131" s="3">
        <v>41849</v>
      </c>
      <c r="M131" s="2" t="s">
        <v>523</v>
      </c>
      <c r="N131" s="2" t="s">
        <v>1299</v>
      </c>
      <c r="O131" s="2" t="s">
        <v>838</v>
      </c>
      <c r="P131" s="2" t="s">
        <v>3258</v>
      </c>
      <c r="Q131" s="2" t="s">
        <v>3208</v>
      </c>
      <c r="R131" s="2" t="s">
        <v>3259</v>
      </c>
      <c r="S131" s="2" t="s">
        <v>332</v>
      </c>
      <c r="T131" s="2" t="s">
        <v>333</v>
      </c>
      <c r="U131" s="2" t="s">
        <v>41</v>
      </c>
      <c r="V131" s="2" t="s">
        <v>42</v>
      </c>
      <c r="W131" s="2" t="s">
        <v>43</v>
      </c>
      <c r="X131" s="2" t="s">
        <v>3260</v>
      </c>
      <c r="Y131" s="4" t="s">
        <v>198</v>
      </c>
    </row>
    <row r="132" spans="1:25" x14ac:dyDescent="0.25">
      <c r="A132" s="2">
        <v>2014</v>
      </c>
      <c r="B132" s="2">
        <v>2299</v>
      </c>
      <c r="C132" s="2" t="s">
        <v>519</v>
      </c>
      <c r="D132" s="2" t="s">
        <v>520</v>
      </c>
      <c r="E132" s="2" t="s">
        <v>521</v>
      </c>
      <c r="F132" s="2" t="s">
        <v>522</v>
      </c>
      <c r="G132" s="2" t="s">
        <v>443</v>
      </c>
      <c r="H132" s="2"/>
      <c r="I132" s="2" t="s">
        <v>444</v>
      </c>
      <c r="J132" s="2" t="s">
        <v>59</v>
      </c>
      <c r="K132" s="2" t="s">
        <v>526</v>
      </c>
      <c r="L132" s="3">
        <v>41850</v>
      </c>
      <c r="M132" s="2" t="s">
        <v>523</v>
      </c>
      <c r="N132" s="2" t="s">
        <v>1299</v>
      </c>
      <c r="O132" s="2" t="s">
        <v>838</v>
      </c>
      <c r="P132" s="2" t="s">
        <v>3244</v>
      </c>
      <c r="Q132" s="2" t="s">
        <v>3264</v>
      </c>
      <c r="R132" s="2" t="s">
        <v>3267</v>
      </c>
      <c r="S132" s="2" t="s">
        <v>332</v>
      </c>
      <c r="T132" s="2" t="s">
        <v>333</v>
      </c>
      <c r="U132" s="2" t="s">
        <v>41</v>
      </c>
      <c r="V132" s="2" t="s">
        <v>42</v>
      </c>
      <c r="W132" s="2" t="s">
        <v>43</v>
      </c>
      <c r="X132" s="2" t="s">
        <v>3266</v>
      </c>
      <c r="Y132" s="4" t="s">
        <v>198</v>
      </c>
    </row>
    <row r="133" spans="1:25" x14ac:dyDescent="0.25">
      <c r="A133" s="2">
        <v>2014</v>
      </c>
      <c r="B133" s="2">
        <v>2301</v>
      </c>
      <c r="C133" s="2" t="s">
        <v>519</v>
      </c>
      <c r="D133" s="2" t="s">
        <v>520</v>
      </c>
      <c r="E133" s="2" t="s">
        <v>521</v>
      </c>
      <c r="F133" s="2" t="s">
        <v>522</v>
      </c>
      <c r="G133" s="2" t="s">
        <v>443</v>
      </c>
      <c r="H133" s="2"/>
      <c r="I133" s="2" t="s">
        <v>444</v>
      </c>
      <c r="J133" s="2" t="s">
        <v>69</v>
      </c>
      <c r="K133" s="2" t="s">
        <v>528</v>
      </c>
      <c r="L133" s="3">
        <v>41850</v>
      </c>
      <c r="M133" s="2" t="s">
        <v>523</v>
      </c>
      <c r="N133" s="2" t="s">
        <v>1299</v>
      </c>
      <c r="O133" s="2" t="s">
        <v>838</v>
      </c>
      <c r="P133" s="2" t="s">
        <v>3194</v>
      </c>
      <c r="Q133" s="2" t="s">
        <v>818</v>
      </c>
      <c r="R133" s="2" t="s">
        <v>3268</v>
      </c>
      <c r="S133" s="2" t="s">
        <v>332</v>
      </c>
      <c r="T133" s="2" t="s">
        <v>333</v>
      </c>
      <c r="U133" s="2" t="s">
        <v>41</v>
      </c>
      <c r="V133" s="2" t="s">
        <v>42</v>
      </c>
      <c r="W133" s="2" t="s">
        <v>43</v>
      </c>
      <c r="X133" s="2" t="s">
        <v>3269</v>
      </c>
      <c r="Y133" s="4" t="s">
        <v>198</v>
      </c>
    </row>
    <row r="134" spans="1:25" x14ac:dyDescent="0.25">
      <c r="A134" s="2">
        <v>2014</v>
      </c>
      <c r="B134" s="2">
        <v>2306</v>
      </c>
      <c r="C134" s="2" t="s">
        <v>519</v>
      </c>
      <c r="D134" s="2" t="s">
        <v>520</v>
      </c>
      <c r="E134" s="2" t="s">
        <v>521</v>
      </c>
      <c r="F134" s="2" t="s">
        <v>522</v>
      </c>
      <c r="G134" s="2" t="s">
        <v>443</v>
      </c>
      <c r="H134" s="2"/>
      <c r="I134" s="2" t="s">
        <v>444</v>
      </c>
      <c r="J134" s="2" t="s">
        <v>478</v>
      </c>
      <c r="K134" s="2" t="s">
        <v>525</v>
      </c>
      <c r="L134" s="3">
        <v>41850</v>
      </c>
      <c r="M134" s="2" t="s">
        <v>523</v>
      </c>
      <c r="N134" s="2" t="s">
        <v>1299</v>
      </c>
      <c r="O134" s="2" t="s">
        <v>838</v>
      </c>
      <c r="P134" s="2" t="s">
        <v>3244</v>
      </c>
      <c r="Q134" s="2" t="s">
        <v>838</v>
      </c>
      <c r="R134" s="2" t="s">
        <v>3273</v>
      </c>
      <c r="S134" s="2" t="s">
        <v>332</v>
      </c>
      <c r="T134" s="2" t="s">
        <v>333</v>
      </c>
      <c r="U134" s="2" t="s">
        <v>41</v>
      </c>
      <c r="V134" s="2" t="s">
        <v>42</v>
      </c>
      <c r="W134" s="2" t="s">
        <v>43</v>
      </c>
      <c r="X134" s="2" t="s">
        <v>3272</v>
      </c>
      <c r="Y134" s="4" t="s">
        <v>198</v>
      </c>
    </row>
    <row r="135" spans="1:25" x14ac:dyDescent="0.25">
      <c r="A135" s="2">
        <v>2014</v>
      </c>
      <c r="B135" s="2">
        <v>2309</v>
      </c>
      <c r="C135" s="2" t="s">
        <v>519</v>
      </c>
      <c r="D135" s="2" t="s">
        <v>520</v>
      </c>
      <c r="E135" s="2" t="s">
        <v>521</v>
      </c>
      <c r="F135" s="2" t="s">
        <v>522</v>
      </c>
      <c r="G135" s="2" t="s">
        <v>443</v>
      </c>
      <c r="H135" s="2"/>
      <c r="I135" s="2" t="s">
        <v>444</v>
      </c>
      <c r="J135" s="2" t="s">
        <v>59</v>
      </c>
      <c r="K135" s="2" t="s">
        <v>526</v>
      </c>
      <c r="L135" s="3">
        <v>41851</v>
      </c>
      <c r="M135" s="2" t="s">
        <v>523</v>
      </c>
      <c r="N135" s="2" t="s">
        <v>1299</v>
      </c>
      <c r="O135" s="2" t="s">
        <v>838</v>
      </c>
      <c r="P135" s="2" t="s">
        <v>3194</v>
      </c>
      <c r="Q135" s="2" t="s">
        <v>3274</v>
      </c>
      <c r="R135" s="2" t="s">
        <v>3278</v>
      </c>
      <c r="S135" s="2" t="s">
        <v>332</v>
      </c>
      <c r="T135" s="2" t="s">
        <v>333</v>
      </c>
      <c r="U135" s="2" t="s">
        <v>41</v>
      </c>
      <c r="V135" s="2" t="s">
        <v>42</v>
      </c>
      <c r="W135" s="2" t="s">
        <v>43</v>
      </c>
      <c r="X135" s="2" t="s">
        <v>3276</v>
      </c>
      <c r="Y135" s="4" t="s">
        <v>198</v>
      </c>
    </row>
    <row r="136" spans="1:25" x14ac:dyDescent="0.25">
      <c r="A136" s="2">
        <v>2014</v>
      </c>
      <c r="B136" s="2">
        <v>2311</v>
      </c>
      <c r="C136" s="2" t="s">
        <v>519</v>
      </c>
      <c r="D136" s="2" t="s">
        <v>520</v>
      </c>
      <c r="E136" s="2" t="s">
        <v>521</v>
      </c>
      <c r="F136" s="2" t="s">
        <v>522</v>
      </c>
      <c r="G136" s="2" t="s">
        <v>443</v>
      </c>
      <c r="H136" s="2"/>
      <c r="I136" s="2" t="s">
        <v>444</v>
      </c>
      <c r="J136" s="2" t="s">
        <v>69</v>
      </c>
      <c r="K136" s="2" t="s">
        <v>528</v>
      </c>
      <c r="L136" s="3">
        <v>41851</v>
      </c>
      <c r="M136" s="2" t="s">
        <v>523</v>
      </c>
      <c r="N136" s="2" t="s">
        <v>1299</v>
      </c>
      <c r="O136" s="2" t="s">
        <v>838</v>
      </c>
      <c r="P136" s="2" t="s">
        <v>3194</v>
      </c>
      <c r="Q136" s="2" t="s">
        <v>3196</v>
      </c>
      <c r="R136" s="2" t="s">
        <v>3281</v>
      </c>
      <c r="S136" s="2" t="s">
        <v>332</v>
      </c>
      <c r="T136" s="2" t="s">
        <v>333</v>
      </c>
      <c r="U136" s="2" t="s">
        <v>41</v>
      </c>
      <c r="V136" s="2" t="s">
        <v>42</v>
      </c>
      <c r="W136" s="2" t="s">
        <v>43</v>
      </c>
      <c r="X136" s="2" t="s">
        <v>3280</v>
      </c>
      <c r="Y136" s="4" t="s">
        <v>198</v>
      </c>
    </row>
    <row r="137" spans="1:25" x14ac:dyDescent="0.25">
      <c r="A137" s="2">
        <v>2014</v>
      </c>
      <c r="B137" s="2">
        <v>2315</v>
      </c>
      <c r="C137" s="2" t="s">
        <v>519</v>
      </c>
      <c r="D137" s="2" t="s">
        <v>520</v>
      </c>
      <c r="E137" s="2" t="s">
        <v>521</v>
      </c>
      <c r="F137" s="2" t="s">
        <v>522</v>
      </c>
      <c r="G137" s="2" t="s">
        <v>443</v>
      </c>
      <c r="H137" s="2"/>
      <c r="I137" s="2" t="s">
        <v>444</v>
      </c>
      <c r="J137" s="2" t="s">
        <v>478</v>
      </c>
      <c r="K137" s="2" t="s">
        <v>525</v>
      </c>
      <c r="L137" s="3">
        <v>41851</v>
      </c>
      <c r="M137" s="2" t="s">
        <v>523</v>
      </c>
      <c r="N137" s="2" t="s">
        <v>1299</v>
      </c>
      <c r="O137" s="2" t="s">
        <v>838</v>
      </c>
      <c r="P137" s="2" t="s">
        <v>3244</v>
      </c>
      <c r="Q137" s="2" t="s">
        <v>738</v>
      </c>
      <c r="R137" s="2" t="s">
        <v>3285</v>
      </c>
      <c r="S137" s="2" t="s">
        <v>332</v>
      </c>
      <c r="T137" s="2" t="s">
        <v>333</v>
      </c>
      <c r="U137" s="2" t="s">
        <v>41</v>
      </c>
      <c r="V137" s="2" t="s">
        <v>42</v>
      </c>
      <c r="W137" s="2" t="s">
        <v>43</v>
      </c>
      <c r="X137" s="2" t="s">
        <v>3284</v>
      </c>
      <c r="Y137" s="4" t="s">
        <v>198</v>
      </c>
    </row>
    <row r="138" spans="1:25" x14ac:dyDescent="0.25">
      <c r="A138" s="2">
        <v>2014</v>
      </c>
      <c r="B138" s="2">
        <v>2318</v>
      </c>
      <c r="C138" s="2" t="s">
        <v>519</v>
      </c>
      <c r="D138" s="2" t="s">
        <v>520</v>
      </c>
      <c r="E138" s="2" t="s">
        <v>521</v>
      </c>
      <c r="F138" s="2" t="s">
        <v>522</v>
      </c>
      <c r="G138" s="2" t="s">
        <v>443</v>
      </c>
      <c r="H138" s="2"/>
      <c r="I138" s="2" t="s">
        <v>444</v>
      </c>
      <c r="J138" s="2" t="s">
        <v>478</v>
      </c>
      <c r="K138" s="2" t="s">
        <v>525</v>
      </c>
      <c r="L138" s="3">
        <v>41852</v>
      </c>
      <c r="M138" s="2" t="s">
        <v>523</v>
      </c>
      <c r="N138" s="2" t="s">
        <v>1299</v>
      </c>
      <c r="O138" s="2" t="s">
        <v>838</v>
      </c>
      <c r="P138" s="2" t="s">
        <v>3194</v>
      </c>
      <c r="Q138" s="2" t="s">
        <v>3264</v>
      </c>
      <c r="R138" s="2" t="s">
        <v>3288</v>
      </c>
      <c r="S138" s="2" t="s">
        <v>332</v>
      </c>
      <c r="T138" s="2" t="s">
        <v>333</v>
      </c>
      <c r="U138" s="2" t="s">
        <v>41</v>
      </c>
      <c r="V138" s="2" t="s">
        <v>42</v>
      </c>
      <c r="W138" s="2" t="s">
        <v>43</v>
      </c>
      <c r="X138" s="2" t="s">
        <v>3287</v>
      </c>
      <c r="Y138" s="4" t="s">
        <v>198</v>
      </c>
    </row>
    <row r="139" spans="1:25" x14ac:dyDescent="0.25">
      <c r="A139" s="2">
        <v>2014</v>
      </c>
      <c r="B139" s="2">
        <v>2321</v>
      </c>
      <c r="C139" s="2" t="s">
        <v>519</v>
      </c>
      <c r="D139" s="2" t="s">
        <v>520</v>
      </c>
      <c r="E139" s="2" t="s">
        <v>521</v>
      </c>
      <c r="F139" s="2" t="s">
        <v>522</v>
      </c>
      <c r="G139" s="2" t="s">
        <v>443</v>
      </c>
      <c r="H139" s="2"/>
      <c r="I139" s="2" t="s">
        <v>444</v>
      </c>
      <c r="J139" s="2" t="s">
        <v>478</v>
      </c>
      <c r="K139" s="2" t="s">
        <v>525</v>
      </c>
      <c r="L139" s="3">
        <v>41853</v>
      </c>
      <c r="M139" s="2" t="s">
        <v>523</v>
      </c>
      <c r="N139" s="2" t="s">
        <v>1299</v>
      </c>
      <c r="O139" s="2" t="s">
        <v>838</v>
      </c>
      <c r="P139" s="2" t="s">
        <v>3194</v>
      </c>
      <c r="Q139" s="2" t="s">
        <v>3220</v>
      </c>
      <c r="R139" s="2" t="s">
        <v>3291</v>
      </c>
      <c r="S139" s="2" t="s">
        <v>332</v>
      </c>
      <c r="T139" s="2" t="s">
        <v>333</v>
      </c>
      <c r="U139" s="2" t="s">
        <v>41</v>
      </c>
      <c r="V139" s="2" t="s">
        <v>42</v>
      </c>
      <c r="W139" s="2" t="s">
        <v>43</v>
      </c>
      <c r="X139" s="2" t="s">
        <v>3290</v>
      </c>
      <c r="Y139" s="4" t="s">
        <v>198</v>
      </c>
    </row>
    <row r="140" spans="1:25" x14ac:dyDescent="0.25">
      <c r="A140" s="2">
        <v>2014</v>
      </c>
      <c r="B140" s="2">
        <v>2412</v>
      </c>
      <c r="C140" s="2" t="s">
        <v>1503</v>
      </c>
      <c r="D140" s="2" t="s">
        <v>1504</v>
      </c>
      <c r="E140" s="2" t="s">
        <v>1505</v>
      </c>
      <c r="F140" s="2" t="s">
        <v>546</v>
      </c>
      <c r="G140" s="2" t="s">
        <v>270</v>
      </c>
      <c r="H140" s="2" t="s">
        <v>1506</v>
      </c>
      <c r="I140" s="2" t="s">
        <v>271</v>
      </c>
      <c r="J140" s="2" t="s">
        <v>291</v>
      </c>
      <c r="K140" s="2" t="s">
        <v>1520</v>
      </c>
      <c r="L140" s="3">
        <v>41781</v>
      </c>
      <c r="M140" s="2" t="s">
        <v>1508</v>
      </c>
      <c r="N140" s="2" t="s">
        <v>611</v>
      </c>
      <c r="O140" s="2" t="s">
        <v>3292</v>
      </c>
      <c r="P140" s="2" t="s">
        <v>3293</v>
      </c>
      <c r="Q140" s="2" t="s">
        <v>3294</v>
      </c>
      <c r="R140" s="2" t="s">
        <v>3295</v>
      </c>
      <c r="S140" s="2" t="s">
        <v>332</v>
      </c>
      <c r="T140" s="2" t="s">
        <v>333</v>
      </c>
      <c r="U140" s="2" t="s">
        <v>41</v>
      </c>
      <c r="V140" s="2" t="s">
        <v>42</v>
      </c>
      <c r="W140" s="2" t="s">
        <v>43</v>
      </c>
      <c r="X140" s="2" t="s">
        <v>3296</v>
      </c>
      <c r="Y140" s="4" t="s">
        <v>198</v>
      </c>
    </row>
    <row r="141" spans="1:25" x14ac:dyDescent="0.25">
      <c r="A141" s="2">
        <v>2014</v>
      </c>
      <c r="B141" s="2">
        <v>2417</v>
      </c>
      <c r="C141" s="2" t="s">
        <v>1503</v>
      </c>
      <c r="D141" s="2" t="s">
        <v>1504</v>
      </c>
      <c r="E141" s="2" t="s">
        <v>1505</v>
      </c>
      <c r="F141" s="2" t="s">
        <v>546</v>
      </c>
      <c r="G141" s="2" t="s">
        <v>270</v>
      </c>
      <c r="H141" s="2" t="s">
        <v>1506</v>
      </c>
      <c r="I141" s="2" t="s">
        <v>271</v>
      </c>
      <c r="J141" s="2" t="s">
        <v>206</v>
      </c>
      <c r="K141" s="2" t="s">
        <v>1507</v>
      </c>
      <c r="L141" s="3">
        <v>41991</v>
      </c>
      <c r="M141" s="2" t="s">
        <v>1508</v>
      </c>
      <c r="N141" s="2" t="s">
        <v>611</v>
      </c>
      <c r="O141" s="2" t="s">
        <v>3303</v>
      </c>
      <c r="P141" s="2" t="s">
        <v>1514</v>
      </c>
      <c r="Q141" s="2" t="s">
        <v>1515</v>
      </c>
      <c r="R141" s="2" t="s">
        <v>3304</v>
      </c>
      <c r="S141" s="2" t="s">
        <v>332</v>
      </c>
      <c r="T141" s="2" t="s">
        <v>333</v>
      </c>
      <c r="U141" s="2" t="s">
        <v>41</v>
      </c>
      <c r="V141" s="2" t="s">
        <v>42</v>
      </c>
      <c r="W141" s="2" t="s">
        <v>43</v>
      </c>
      <c r="X141" s="2" t="s">
        <v>3302</v>
      </c>
      <c r="Y141" s="4" t="s">
        <v>198</v>
      </c>
    </row>
    <row r="142" spans="1:25" x14ac:dyDescent="0.25">
      <c r="A142" s="2">
        <v>2015</v>
      </c>
      <c r="B142" s="2">
        <v>255</v>
      </c>
      <c r="C142" s="2" t="s">
        <v>3428</v>
      </c>
      <c r="D142" s="2" t="s">
        <v>3429</v>
      </c>
      <c r="E142" s="2" t="s">
        <v>3430</v>
      </c>
      <c r="F142" s="2" t="s">
        <v>2648</v>
      </c>
      <c r="G142" s="2" t="s">
        <v>2649</v>
      </c>
      <c r="H142" s="2"/>
      <c r="I142" s="2" t="s">
        <v>815</v>
      </c>
      <c r="J142" s="2" t="s">
        <v>111</v>
      </c>
      <c r="K142" s="2" t="s">
        <v>3431</v>
      </c>
      <c r="L142" s="3">
        <v>42031</v>
      </c>
      <c r="M142" s="2" t="s">
        <v>3432</v>
      </c>
      <c r="N142" s="2" t="s">
        <v>2176</v>
      </c>
      <c r="O142" s="2" t="s">
        <v>35</v>
      </c>
      <c r="P142" s="2" t="s">
        <v>2241</v>
      </c>
      <c r="Q142" s="2" t="s">
        <v>3433</v>
      </c>
      <c r="R142" s="2" t="s">
        <v>1939</v>
      </c>
      <c r="S142" s="2" t="s">
        <v>2180</v>
      </c>
      <c r="T142" s="2" t="s">
        <v>333</v>
      </c>
      <c r="U142" s="2" t="s">
        <v>3332</v>
      </c>
      <c r="V142" s="2" t="s">
        <v>42</v>
      </c>
      <c r="W142" s="2" t="s">
        <v>43</v>
      </c>
      <c r="X142" s="2"/>
      <c r="Y142" s="4"/>
    </row>
    <row r="143" spans="1:25" x14ac:dyDescent="0.25">
      <c r="A143" s="2">
        <v>2015</v>
      </c>
      <c r="B143" s="2">
        <v>278</v>
      </c>
      <c r="C143" s="2" t="s">
        <v>3428</v>
      </c>
      <c r="D143" s="2" t="s">
        <v>3429</v>
      </c>
      <c r="E143" s="2" t="s">
        <v>3430</v>
      </c>
      <c r="F143" s="2" t="s">
        <v>2648</v>
      </c>
      <c r="G143" s="2" t="s">
        <v>2649</v>
      </c>
      <c r="H143" s="2"/>
      <c r="I143" s="2" t="s">
        <v>815</v>
      </c>
      <c r="J143" s="2" t="s">
        <v>50</v>
      </c>
      <c r="K143" s="2" t="s">
        <v>3431</v>
      </c>
      <c r="L143" s="3">
        <v>42030</v>
      </c>
      <c r="M143" s="2" t="s">
        <v>3432</v>
      </c>
      <c r="N143" s="2" t="s">
        <v>2176</v>
      </c>
      <c r="O143" s="2" t="s">
        <v>35</v>
      </c>
      <c r="P143" s="2" t="s">
        <v>2241</v>
      </c>
      <c r="Q143" s="2" t="s">
        <v>3454</v>
      </c>
      <c r="R143" s="2" t="s">
        <v>3451</v>
      </c>
      <c r="S143" s="2" t="s">
        <v>2180</v>
      </c>
      <c r="T143" s="2" t="s">
        <v>333</v>
      </c>
      <c r="U143" s="2" t="s">
        <v>3332</v>
      </c>
      <c r="V143" s="2" t="s">
        <v>42</v>
      </c>
      <c r="W143" s="2" t="s">
        <v>43</v>
      </c>
      <c r="X143" s="2"/>
      <c r="Y143" s="4"/>
    </row>
    <row r="144" spans="1:25" x14ac:dyDescent="0.25">
      <c r="A144" s="2">
        <v>2015</v>
      </c>
      <c r="B144" s="2">
        <v>476</v>
      </c>
      <c r="C144" s="2" t="s">
        <v>3428</v>
      </c>
      <c r="D144" s="2" t="s">
        <v>3429</v>
      </c>
      <c r="E144" s="2" t="s">
        <v>3430</v>
      </c>
      <c r="F144" s="2" t="s">
        <v>2648</v>
      </c>
      <c r="G144" s="2" t="s">
        <v>2649</v>
      </c>
      <c r="H144" s="2"/>
      <c r="I144" s="2" t="s">
        <v>815</v>
      </c>
      <c r="J144" s="2" t="s">
        <v>203</v>
      </c>
      <c r="K144" s="2" t="s">
        <v>3431</v>
      </c>
      <c r="L144" s="3">
        <v>42055</v>
      </c>
      <c r="M144" s="2" t="s">
        <v>3529</v>
      </c>
      <c r="N144" s="2" t="s">
        <v>2176</v>
      </c>
      <c r="O144" s="2" t="s">
        <v>2177</v>
      </c>
      <c r="P144" s="2" t="s">
        <v>2241</v>
      </c>
      <c r="Q144" s="2" t="s">
        <v>3530</v>
      </c>
      <c r="R144" s="2" t="s">
        <v>2451</v>
      </c>
      <c r="S144" s="2" t="s">
        <v>2180</v>
      </c>
      <c r="T144" s="2" t="s">
        <v>333</v>
      </c>
      <c r="U144" s="2" t="s">
        <v>3332</v>
      </c>
      <c r="V144" s="2" t="s">
        <v>42</v>
      </c>
      <c r="W144" s="2" t="s">
        <v>43</v>
      </c>
      <c r="X144" s="2"/>
      <c r="Y144" s="4"/>
    </row>
    <row r="145" spans="1:25" x14ac:dyDescent="0.25">
      <c r="A145" s="2">
        <v>2015</v>
      </c>
      <c r="B145" s="2">
        <v>531</v>
      </c>
      <c r="C145" s="2" t="s">
        <v>3428</v>
      </c>
      <c r="D145" s="2" t="s">
        <v>3429</v>
      </c>
      <c r="E145" s="2" t="s">
        <v>3430</v>
      </c>
      <c r="F145" s="2" t="s">
        <v>2648</v>
      </c>
      <c r="G145" s="2" t="s">
        <v>2649</v>
      </c>
      <c r="H145" s="2"/>
      <c r="I145" s="2" t="s">
        <v>815</v>
      </c>
      <c r="J145" s="2" t="s">
        <v>31</v>
      </c>
      <c r="K145" s="2" t="s">
        <v>3431</v>
      </c>
      <c r="L145" s="3">
        <v>42030</v>
      </c>
      <c r="M145" s="2" t="s">
        <v>3432</v>
      </c>
      <c r="N145" s="2" t="s">
        <v>2176</v>
      </c>
      <c r="O145" s="2" t="s">
        <v>35</v>
      </c>
      <c r="P145" s="2" t="s">
        <v>2241</v>
      </c>
      <c r="Q145" s="2" t="s">
        <v>3546</v>
      </c>
      <c r="R145" s="2" t="s">
        <v>2523</v>
      </c>
      <c r="S145" s="2" t="s">
        <v>2180</v>
      </c>
      <c r="T145" s="2" t="s">
        <v>333</v>
      </c>
      <c r="U145" s="2" t="s">
        <v>3332</v>
      </c>
      <c r="V145" s="2" t="s">
        <v>42</v>
      </c>
      <c r="W145" s="2" t="s">
        <v>43</v>
      </c>
      <c r="X145" s="2"/>
      <c r="Y145" s="4"/>
    </row>
    <row r="146" spans="1:25" x14ac:dyDescent="0.25">
      <c r="A146" s="2">
        <v>2015</v>
      </c>
      <c r="B146" s="2">
        <v>534</v>
      </c>
      <c r="C146" s="2" t="s">
        <v>3428</v>
      </c>
      <c r="D146" s="2" t="s">
        <v>3429</v>
      </c>
      <c r="E146" s="2" t="s">
        <v>3430</v>
      </c>
      <c r="F146" s="2" t="s">
        <v>2648</v>
      </c>
      <c r="G146" s="2" t="s">
        <v>2649</v>
      </c>
      <c r="H146" s="2"/>
      <c r="I146" s="2" t="s">
        <v>815</v>
      </c>
      <c r="J146" s="2" t="s">
        <v>291</v>
      </c>
      <c r="K146" s="2" t="s">
        <v>3431</v>
      </c>
      <c r="L146" s="3">
        <v>42054</v>
      </c>
      <c r="M146" s="2" t="s">
        <v>3554</v>
      </c>
      <c r="N146" s="2" t="s">
        <v>2176</v>
      </c>
      <c r="O146" s="2" t="s">
        <v>2177</v>
      </c>
      <c r="P146" s="2" t="s">
        <v>2241</v>
      </c>
      <c r="Q146" s="2" t="s">
        <v>3555</v>
      </c>
      <c r="R146" s="2" t="s">
        <v>2534</v>
      </c>
      <c r="S146" s="2" t="s">
        <v>2180</v>
      </c>
      <c r="T146" s="2" t="s">
        <v>333</v>
      </c>
      <c r="U146" s="2" t="s">
        <v>3332</v>
      </c>
      <c r="V146" s="2" t="s">
        <v>42</v>
      </c>
      <c r="W146" s="2" t="s">
        <v>43</v>
      </c>
      <c r="X146" s="2"/>
      <c r="Y146" s="4"/>
    </row>
    <row r="147" spans="1:25" x14ac:dyDescent="0.25">
      <c r="A147" s="2">
        <v>2015</v>
      </c>
      <c r="B147" s="2">
        <v>697</v>
      </c>
      <c r="C147" s="2" t="s">
        <v>3428</v>
      </c>
      <c r="D147" s="2" t="s">
        <v>3429</v>
      </c>
      <c r="E147" s="2" t="s">
        <v>3430</v>
      </c>
      <c r="F147" s="2" t="s">
        <v>2648</v>
      </c>
      <c r="G147" s="2" t="s">
        <v>2649</v>
      </c>
      <c r="H147" s="2"/>
      <c r="I147" s="2" t="s">
        <v>815</v>
      </c>
      <c r="J147" s="2" t="s">
        <v>293</v>
      </c>
      <c r="K147" s="2" t="s">
        <v>3431</v>
      </c>
      <c r="L147" s="3">
        <v>42054</v>
      </c>
      <c r="M147" s="2" t="s">
        <v>3594</v>
      </c>
      <c r="N147" s="2" t="s">
        <v>2176</v>
      </c>
      <c r="O147" s="2" t="s">
        <v>2177</v>
      </c>
      <c r="P147" s="2" t="s">
        <v>2241</v>
      </c>
      <c r="Q147" s="2" t="s">
        <v>3555</v>
      </c>
      <c r="R147" s="2" t="s">
        <v>3595</v>
      </c>
      <c r="S147" s="2" t="s">
        <v>2180</v>
      </c>
      <c r="T147" s="2" t="s">
        <v>333</v>
      </c>
      <c r="U147" s="2" t="s">
        <v>3332</v>
      </c>
      <c r="V147" s="2" t="s">
        <v>42</v>
      </c>
      <c r="W147" s="2" t="s">
        <v>43</v>
      </c>
      <c r="X147" s="2"/>
      <c r="Y147" s="4"/>
    </row>
    <row r="148" spans="1:25" x14ac:dyDescent="0.25">
      <c r="A148" s="2">
        <v>2015</v>
      </c>
      <c r="B148" s="2">
        <v>698</v>
      </c>
      <c r="C148" s="2" t="s">
        <v>3428</v>
      </c>
      <c r="D148" s="2" t="s">
        <v>3429</v>
      </c>
      <c r="E148" s="2" t="s">
        <v>3430</v>
      </c>
      <c r="F148" s="2" t="s">
        <v>2648</v>
      </c>
      <c r="G148" s="2" t="s">
        <v>2649</v>
      </c>
      <c r="H148" s="2"/>
      <c r="I148" s="2" t="s">
        <v>815</v>
      </c>
      <c r="J148" s="2" t="s">
        <v>206</v>
      </c>
      <c r="K148" s="2" t="s">
        <v>3431</v>
      </c>
      <c r="L148" s="3">
        <v>42062</v>
      </c>
      <c r="M148" s="2" t="s">
        <v>3596</v>
      </c>
      <c r="N148" s="2" t="s">
        <v>2176</v>
      </c>
      <c r="O148" s="2" t="s">
        <v>2177</v>
      </c>
      <c r="P148" s="2" t="s">
        <v>2241</v>
      </c>
      <c r="Q148" s="2" t="s">
        <v>3597</v>
      </c>
      <c r="R148" s="2" t="s">
        <v>1801</v>
      </c>
      <c r="S148" s="2" t="s">
        <v>2180</v>
      </c>
      <c r="T148" s="2" t="s">
        <v>333</v>
      </c>
      <c r="U148" s="2" t="s">
        <v>3332</v>
      </c>
      <c r="V148" s="2" t="s">
        <v>42</v>
      </c>
      <c r="W148" s="2" t="s">
        <v>43</v>
      </c>
      <c r="X148" s="2"/>
      <c r="Y148" s="4"/>
    </row>
    <row r="149" spans="1:25" x14ac:dyDescent="0.25">
      <c r="A149" s="2">
        <v>2015</v>
      </c>
      <c r="B149" s="2">
        <v>975</v>
      </c>
      <c r="C149" s="2" t="s">
        <v>3705</v>
      </c>
      <c r="D149" s="2" t="s">
        <v>3706</v>
      </c>
      <c r="E149" s="2" t="s">
        <v>819</v>
      </c>
      <c r="F149" s="2" t="s">
        <v>512</v>
      </c>
      <c r="G149" s="2" t="s">
        <v>513</v>
      </c>
      <c r="H149" s="2"/>
      <c r="I149" s="2" t="s">
        <v>215</v>
      </c>
      <c r="J149" s="2" t="s">
        <v>50</v>
      </c>
      <c r="K149" s="2" t="s">
        <v>3708</v>
      </c>
      <c r="L149" s="3">
        <v>42065</v>
      </c>
      <c r="M149" s="2" t="s">
        <v>3709</v>
      </c>
      <c r="N149" s="2" t="s">
        <v>3707</v>
      </c>
      <c r="O149" s="2" t="s">
        <v>3710</v>
      </c>
      <c r="P149" s="2" t="s">
        <v>3711</v>
      </c>
      <c r="Q149" s="2" t="s">
        <v>3712</v>
      </c>
      <c r="R149" s="2" t="s">
        <v>355</v>
      </c>
      <c r="S149" s="2" t="s">
        <v>332</v>
      </c>
      <c r="T149" s="2" t="s">
        <v>333</v>
      </c>
      <c r="U149" s="2" t="s">
        <v>3332</v>
      </c>
      <c r="V149" s="2" t="s">
        <v>42</v>
      </c>
      <c r="W149" s="2" t="s">
        <v>43</v>
      </c>
      <c r="X149" s="2" t="s">
        <v>3714</v>
      </c>
      <c r="Y149" s="4" t="s">
        <v>198</v>
      </c>
    </row>
    <row r="150" spans="1:25" x14ac:dyDescent="0.25">
      <c r="A150" s="2">
        <v>2015</v>
      </c>
      <c r="B150" s="2">
        <v>976</v>
      </c>
      <c r="C150" s="2" t="s">
        <v>3705</v>
      </c>
      <c r="D150" s="2" t="s">
        <v>3706</v>
      </c>
      <c r="E150" s="2" t="s">
        <v>819</v>
      </c>
      <c r="F150" s="2" t="s">
        <v>512</v>
      </c>
      <c r="G150" s="2" t="s">
        <v>513</v>
      </c>
      <c r="H150" s="2"/>
      <c r="I150" s="2" t="s">
        <v>215</v>
      </c>
      <c r="J150" s="2" t="s">
        <v>50</v>
      </c>
      <c r="K150" s="2" t="s">
        <v>3708</v>
      </c>
      <c r="L150" s="3">
        <v>42066</v>
      </c>
      <c r="M150" s="2" t="s">
        <v>3709</v>
      </c>
      <c r="N150" s="2" t="s">
        <v>3715</v>
      </c>
      <c r="O150" s="2" t="s">
        <v>3716</v>
      </c>
      <c r="P150" s="2" t="s">
        <v>3711</v>
      </c>
      <c r="Q150" s="2" t="s">
        <v>3717</v>
      </c>
      <c r="R150" s="2" t="s">
        <v>3718</v>
      </c>
      <c r="S150" s="2" t="s">
        <v>332</v>
      </c>
      <c r="T150" s="2" t="s">
        <v>333</v>
      </c>
      <c r="U150" s="2" t="s">
        <v>3332</v>
      </c>
      <c r="V150" s="2" t="s">
        <v>42</v>
      </c>
      <c r="W150" s="2" t="s">
        <v>43</v>
      </c>
      <c r="X150" s="2"/>
      <c r="Y150" s="4" t="s">
        <v>198</v>
      </c>
    </row>
    <row r="151" spans="1:25" x14ac:dyDescent="0.25">
      <c r="A151" s="2">
        <v>2015</v>
      </c>
      <c r="B151" s="2">
        <v>978</v>
      </c>
      <c r="C151" s="2" t="s">
        <v>3705</v>
      </c>
      <c r="D151" s="2" t="s">
        <v>3706</v>
      </c>
      <c r="E151" s="2" t="s">
        <v>819</v>
      </c>
      <c r="F151" s="2" t="s">
        <v>512</v>
      </c>
      <c r="G151" s="2" t="s">
        <v>513</v>
      </c>
      <c r="H151" s="2"/>
      <c r="I151" s="2" t="s">
        <v>215</v>
      </c>
      <c r="J151" s="2" t="s">
        <v>50</v>
      </c>
      <c r="K151" s="2" t="s">
        <v>3708</v>
      </c>
      <c r="L151" s="3">
        <v>42129</v>
      </c>
      <c r="M151" s="2" t="s">
        <v>3709</v>
      </c>
      <c r="N151" s="2" t="s">
        <v>3707</v>
      </c>
      <c r="O151" s="2" t="s">
        <v>3719</v>
      </c>
      <c r="P151" s="2" t="s">
        <v>71</v>
      </c>
      <c r="Q151" s="2" t="s">
        <v>3720</v>
      </c>
      <c r="R151" s="2" t="s">
        <v>3721</v>
      </c>
      <c r="S151" s="2" t="s">
        <v>332</v>
      </c>
      <c r="T151" s="2" t="s">
        <v>333</v>
      </c>
      <c r="U151" s="2" t="s">
        <v>3332</v>
      </c>
      <c r="V151" s="2" t="s">
        <v>42</v>
      </c>
      <c r="W151" s="2" t="s">
        <v>43</v>
      </c>
      <c r="X151" s="2" t="s">
        <v>3722</v>
      </c>
      <c r="Y151" s="4" t="s">
        <v>198</v>
      </c>
    </row>
    <row r="152" spans="1:25" x14ac:dyDescent="0.25">
      <c r="A152" s="2">
        <v>2015</v>
      </c>
      <c r="B152" s="2">
        <v>1390</v>
      </c>
      <c r="C152" s="2" t="s">
        <v>1265</v>
      </c>
      <c r="D152" s="2" t="s">
        <v>1266</v>
      </c>
      <c r="E152" s="2" t="s">
        <v>1267</v>
      </c>
      <c r="F152" s="2" t="s">
        <v>588</v>
      </c>
      <c r="G152" s="2" t="s">
        <v>1268</v>
      </c>
      <c r="H152" s="2" t="s">
        <v>556</v>
      </c>
      <c r="I152" s="2" t="s">
        <v>587</v>
      </c>
      <c r="J152" s="2" t="s">
        <v>313</v>
      </c>
      <c r="K152" s="2" t="s">
        <v>1269</v>
      </c>
      <c r="L152" s="3">
        <v>42019</v>
      </c>
      <c r="M152" s="2" t="s">
        <v>71</v>
      </c>
      <c r="N152" s="2" t="s">
        <v>418</v>
      </c>
      <c r="O152" s="2" t="s">
        <v>3723</v>
      </c>
      <c r="P152" s="2" t="s">
        <v>3724</v>
      </c>
      <c r="Q152" s="2" t="s">
        <v>3723</v>
      </c>
      <c r="R152" s="2" t="s">
        <v>3725</v>
      </c>
      <c r="S152" s="2" t="s">
        <v>332</v>
      </c>
      <c r="T152" s="2" t="s">
        <v>333</v>
      </c>
      <c r="U152" s="2" t="s">
        <v>3332</v>
      </c>
      <c r="V152" s="2" t="s">
        <v>42</v>
      </c>
      <c r="W152" s="2" t="s">
        <v>43</v>
      </c>
      <c r="X152" s="2"/>
      <c r="Y152" s="4" t="s">
        <v>198</v>
      </c>
    </row>
    <row r="153" spans="1:25" x14ac:dyDescent="0.25">
      <c r="A153" s="2">
        <v>2016</v>
      </c>
      <c r="B153" s="2">
        <v>328</v>
      </c>
      <c r="C153" s="2" t="s">
        <v>357</v>
      </c>
      <c r="D153" s="2" t="s">
        <v>358</v>
      </c>
      <c r="E153" s="2" t="s">
        <v>359</v>
      </c>
      <c r="F153" s="2" t="s">
        <v>360</v>
      </c>
      <c r="G153" s="2" t="s">
        <v>361</v>
      </c>
      <c r="H153" s="2" t="s">
        <v>362</v>
      </c>
      <c r="I153" s="2" t="s">
        <v>356</v>
      </c>
      <c r="J153" s="2" t="s">
        <v>50</v>
      </c>
      <c r="K153" s="2" t="s">
        <v>363</v>
      </c>
      <c r="L153" s="3">
        <v>42718</v>
      </c>
      <c r="M153" s="2" t="s">
        <v>3741</v>
      </c>
      <c r="N153" s="2" t="s">
        <v>1299</v>
      </c>
      <c r="O153" s="2" t="s">
        <v>3742</v>
      </c>
      <c r="P153" s="2" t="s">
        <v>3752</v>
      </c>
      <c r="Q153" s="2" t="s">
        <v>3744</v>
      </c>
      <c r="R153" s="2" t="s">
        <v>694</v>
      </c>
      <c r="S153" s="2" t="s">
        <v>332</v>
      </c>
      <c r="T153" s="2" t="s">
        <v>333</v>
      </c>
      <c r="U153" s="2" t="s">
        <v>3332</v>
      </c>
      <c r="V153" s="2" t="s">
        <v>43</v>
      </c>
      <c r="W153" s="2" t="s">
        <v>42</v>
      </c>
      <c r="X153" s="2" t="s">
        <v>3753</v>
      </c>
      <c r="Y153" s="4" t="s">
        <v>198</v>
      </c>
    </row>
    <row r="154" spans="1:25" x14ac:dyDescent="0.25">
      <c r="A154" s="2">
        <v>2016</v>
      </c>
      <c r="B154" s="2">
        <v>329</v>
      </c>
      <c r="C154" s="2" t="s">
        <v>357</v>
      </c>
      <c r="D154" s="2" t="s">
        <v>358</v>
      </c>
      <c r="E154" s="2" t="s">
        <v>359</v>
      </c>
      <c r="F154" s="2" t="s">
        <v>360</v>
      </c>
      <c r="G154" s="2" t="s">
        <v>361</v>
      </c>
      <c r="H154" s="2" t="s">
        <v>362</v>
      </c>
      <c r="I154" s="2" t="s">
        <v>356</v>
      </c>
      <c r="J154" s="2" t="s">
        <v>31</v>
      </c>
      <c r="K154" s="2" t="s">
        <v>365</v>
      </c>
      <c r="L154" s="3">
        <v>42718</v>
      </c>
      <c r="M154" s="2" t="s">
        <v>3741</v>
      </c>
      <c r="N154" s="2" t="s">
        <v>1299</v>
      </c>
      <c r="O154" s="2" t="s">
        <v>3742</v>
      </c>
      <c r="P154" s="2" t="s">
        <v>3752</v>
      </c>
      <c r="Q154" s="2" t="s">
        <v>3744</v>
      </c>
      <c r="R154" s="2" t="s">
        <v>3754</v>
      </c>
      <c r="S154" s="2" t="s">
        <v>332</v>
      </c>
      <c r="T154" s="2" t="s">
        <v>333</v>
      </c>
      <c r="U154" s="2" t="s">
        <v>3332</v>
      </c>
      <c r="V154" s="2" t="s">
        <v>43</v>
      </c>
      <c r="W154" s="2" t="s">
        <v>42</v>
      </c>
      <c r="X154" s="2" t="s">
        <v>3753</v>
      </c>
      <c r="Y154" s="4" t="s">
        <v>198</v>
      </c>
    </row>
    <row r="155" spans="1:25" x14ac:dyDescent="0.25">
      <c r="A155" s="2">
        <v>2016</v>
      </c>
      <c r="B155" s="2">
        <v>330</v>
      </c>
      <c r="C155" s="2" t="s">
        <v>357</v>
      </c>
      <c r="D155" s="2" t="s">
        <v>358</v>
      </c>
      <c r="E155" s="2" t="s">
        <v>359</v>
      </c>
      <c r="F155" s="2" t="s">
        <v>360</v>
      </c>
      <c r="G155" s="2" t="s">
        <v>361</v>
      </c>
      <c r="H155" s="2" t="s">
        <v>362</v>
      </c>
      <c r="I155" s="2" t="s">
        <v>356</v>
      </c>
      <c r="J155" s="2" t="s">
        <v>111</v>
      </c>
      <c r="K155" s="2" t="s">
        <v>367</v>
      </c>
      <c r="L155" s="3">
        <v>42718</v>
      </c>
      <c r="M155" s="2" t="s">
        <v>3741</v>
      </c>
      <c r="N155" s="2" t="s">
        <v>1299</v>
      </c>
      <c r="O155" s="2" t="s">
        <v>3742</v>
      </c>
      <c r="P155" s="2" t="s">
        <v>3752</v>
      </c>
      <c r="Q155" s="2" t="s">
        <v>3748</v>
      </c>
      <c r="R155" s="2" t="s">
        <v>623</v>
      </c>
      <c r="S155" s="2" t="s">
        <v>332</v>
      </c>
      <c r="T155" s="2" t="s">
        <v>333</v>
      </c>
      <c r="U155" s="2" t="s">
        <v>3332</v>
      </c>
      <c r="V155" s="2" t="s">
        <v>43</v>
      </c>
      <c r="W155" s="2" t="s">
        <v>42</v>
      </c>
      <c r="X155" s="2" t="s">
        <v>3753</v>
      </c>
      <c r="Y155" s="4" t="s">
        <v>198</v>
      </c>
    </row>
    <row r="156" spans="1:25" x14ac:dyDescent="0.25">
      <c r="A156" s="2">
        <v>2016</v>
      </c>
      <c r="B156" s="2">
        <v>331</v>
      </c>
      <c r="C156" s="2" t="s">
        <v>357</v>
      </c>
      <c r="D156" s="2" t="s">
        <v>358</v>
      </c>
      <c r="E156" s="2" t="s">
        <v>359</v>
      </c>
      <c r="F156" s="2" t="s">
        <v>360</v>
      </c>
      <c r="G156" s="2" t="s">
        <v>361</v>
      </c>
      <c r="H156" s="2" t="s">
        <v>362</v>
      </c>
      <c r="I156" s="2" t="s">
        <v>356</v>
      </c>
      <c r="J156" s="2" t="s">
        <v>203</v>
      </c>
      <c r="K156" s="2" t="s">
        <v>368</v>
      </c>
      <c r="L156" s="3">
        <v>42718</v>
      </c>
      <c r="M156" s="2" t="s">
        <v>3741</v>
      </c>
      <c r="N156" s="2" t="s">
        <v>1299</v>
      </c>
      <c r="O156" s="2" t="s">
        <v>3742</v>
      </c>
      <c r="P156" s="2" t="s">
        <v>3752</v>
      </c>
      <c r="Q156" s="2" t="s">
        <v>3750</v>
      </c>
      <c r="R156" s="2" t="s">
        <v>1108</v>
      </c>
      <c r="S156" s="2" t="s">
        <v>332</v>
      </c>
      <c r="T156" s="2" t="s">
        <v>333</v>
      </c>
      <c r="U156" s="2" t="s">
        <v>3332</v>
      </c>
      <c r="V156" s="2" t="s">
        <v>43</v>
      </c>
      <c r="W156" s="2" t="s">
        <v>42</v>
      </c>
      <c r="X156" s="2" t="s">
        <v>3753</v>
      </c>
      <c r="Y156" s="4" t="s">
        <v>198</v>
      </c>
    </row>
    <row r="157" spans="1:25" x14ac:dyDescent="0.25">
      <c r="A157" s="2">
        <v>2016</v>
      </c>
      <c r="B157" s="2">
        <v>338</v>
      </c>
      <c r="C157" s="2" t="s">
        <v>357</v>
      </c>
      <c r="D157" s="2" t="s">
        <v>358</v>
      </c>
      <c r="E157" s="2" t="s">
        <v>359</v>
      </c>
      <c r="F157" s="2" t="s">
        <v>360</v>
      </c>
      <c r="G157" s="2" t="s">
        <v>361</v>
      </c>
      <c r="H157" s="2" t="s">
        <v>362</v>
      </c>
      <c r="I157" s="2" t="s">
        <v>356</v>
      </c>
      <c r="J157" s="2" t="s">
        <v>206</v>
      </c>
      <c r="K157" s="2" t="s">
        <v>369</v>
      </c>
      <c r="L157" s="3">
        <v>42718</v>
      </c>
      <c r="M157" s="2" t="s">
        <v>3756</v>
      </c>
      <c r="N157" s="2" t="s">
        <v>1299</v>
      </c>
      <c r="O157" s="2" t="s">
        <v>3742</v>
      </c>
      <c r="P157" s="2" t="s">
        <v>3760</v>
      </c>
      <c r="Q157" s="2" t="s">
        <v>3748</v>
      </c>
      <c r="R157" s="2" t="s">
        <v>596</v>
      </c>
      <c r="S157" s="2" t="s">
        <v>332</v>
      </c>
      <c r="T157" s="2" t="s">
        <v>333</v>
      </c>
      <c r="U157" s="2" t="s">
        <v>3332</v>
      </c>
      <c r="V157" s="2" t="s">
        <v>43</v>
      </c>
      <c r="W157" s="2" t="s">
        <v>42</v>
      </c>
      <c r="X157" s="2" t="s">
        <v>3761</v>
      </c>
      <c r="Y157" s="4" t="s">
        <v>198</v>
      </c>
    </row>
    <row r="158" spans="1:25" x14ac:dyDescent="0.25">
      <c r="A158" s="2">
        <v>2016</v>
      </c>
      <c r="B158" s="2">
        <v>339</v>
      </c>
      <c r="C158" s="2" t="s">
        <v>357</v>
      </c>
      <c r="D158" s="2" t="s">
        <v>358</v>
      </c>
      <c r="E158" s="2" t="s">
        <v>359</v>
      </c>
      <c r="F158" s="2" t="s">
        <v>360</v>
      </c>
      <c r="G158" s="2" t="s">
        <v>361</v>
      </c>
      <c r="H158" s="2" t="s">
        <v>362</v>
      </c>
      <c r="I158" s="2" t="s">
        <v>356</v>
      </c>
      <c r="J158" s="2" t="s">
        <v>289</v>
      </c>
      <c r="K158" s="2" t="s">
        <v>370</v>
      </c>
      <c r="L158" s="3">
        <v>42718</v>
      </c>
      <c r="M158" s="2" t="s">
        <v>3756</v>
      </c>
      <c r="N158" s="2" t="s">
        <v>1299</v>
      </c>
      <c r="O158" s="2" t="s">
        <v>3742</v>
      </c>
      <c r="P158" s="2" t="s">
        <v>3760</v>
      </c>
      <c r="Q158" s="2" t="s">
        <v>3748</v>
      </c>
      <c r="R158" s="2" t="s">
        <v>3762</v>
      </c>
      <c r="S158" s="2" t="s">
        <v>332</v>
      </c>
      <c r="T158" s="2" t="s">
        <v>333</v>
      </c>
      <c r="U158" s="2" t="s">
        <v>3332</v>
      </c>
      <c r="V158" s="2" t="s">
        <v>43</v>
      </c>
      <c r="W158" s="2" t="s">
        <v>42</v>
      </c>
      <c r="X158" s="2" t="s">
        <v>3761</v>
      </c>
      <c r="Y158" s="4" t="s">
        <v>198</v>
      </c>
    </row>
    <row r="159" spans="1:25" x14ac:dyDescent="0.25">
      <c r="A159" s="2">
        <v>2016</v>
      </c>
      <c r="B159" s="2">
        <v>719</v>
      </c>
      <c r="C159" s="2" t="s">
        <v>3428</v>
      </c>
      <c r="D159" s="2" t="s">
        <v>3429</v>
      </c>
      <c r="E159" s="2" t="s">
        <v>3430</v>
      </c>
      <c r="F159" s="2" t="s">
        <v>2648</v>
      </c>
      <c r="G159" s="2" t="s">
        <v>2649</v>
      </c>
      <c r="H159" s="2"/>
      <c r="I159" s="2" t="s">
        <v>815</v>
      </c>
      <c r="J159" s="2" t="s">
        <v>291</v>
      </c>
      <c r="K159" s="2" t="s">
        <v>3431</v>
      </c>
      <c r="L159" s="3">
        <v>42562</v>
      </c>
      <c r="M159" s="2" t="s">
        <v>4025</v>
      </c>
      <c r="N159" s="2" t="s">
        <v>1231</v>
      </c>
      <c r="O159" s="2" t="s">
        <v>2177</v>
      </c>
      <c r="P159" s="2" t="s">
        <v>2241</v>
      </c>
      <c r="Q159" s="2" t="s">
        <v>4026</v>
      </c>
      <c r="R159" s="2" t="s">
        <v>4027</v>
      </c>
      <c r="S159" s="2" t="s">
        <v>332</v>
      </c>
      <c r="T159" s="2" t="s">
        <v>333</v>
      </c>
      <c r="U159" s="2" t="s">
        <v>3332</v>
      </c>
      <c r="V159" s="2" t="s">
        <v>43</v>
      </c>
      <c r="W159" s="2" t="s">
        <v>42</v>
      </c>
      <c r="X159" s="2"/>
      <c r="Y159" s="4"/>
    </row>
    <row r="160" spans="1:25" x14ac:dyDescent="0.25">
      <c r="A160" s="2">
        <v>2016</v>
      </c>
      <c r="B160" s="2">
        <v>990</v>
      </c>
      <c r="C160" s="2" t="s">
        <v>4078</v>
      </c>
      <c r="D160" s="2" t="s">
        <v>4079</v>
      </c>
      <c r="E160" s="2" t="s">
        <v>4080</v>
      </c>
      <c r="F160" s="2" t="s">
        <v>4081</v>
      </c>
      <c r="G160" s="2" t="s">
        <v>4082</v>
      </c>
      <c r="H160" s="2"/>
      <c r="I160" s="2" t="s">
        <v>754</v>
      </c>
      <c r="J160" s="2" t="s">
        <v>50</v>
      </c>
      <c r="K160" s="2" t="s">
        <v>4083</v>
      </c>
      <c r="L160" s="3">
        <v>42402</v>
      </c>
      <c r="M160" s="2" t="s">
        <v>4084</v>
      </c>
      <c r="N160" s="2" t="s">
        <v>1299</v>
      </c>
      <c r="O160" s="2" t="s">
        <v>3176</v>
      </c>
      <c r="P160" s="2" t="s">
        <v>4089</v>
      </c>
      <c r="Q160" s="2" t="s">
        <v>4086</v>
      </c>
      <c r="R160" s="2" t="s">
        <v>4090</v>
      </c>
      <c r="S160" s="2" t="s">
        <v>332</v>
      </c>
      <c r="T160" s="2" t="s">
        <v>333</v>
      </c>
      <c r="U160" s="2" t="s">
        <v>3332</v>
      </c>
      <c r="V160" s="2" t="s">
        <v>43</v>
      </c>
      <c r="W160" s="2" t="s">
        <v>42</v>
      </c>
      <c r="X160" s="2" t="s">
        <v>4088</v>
      </c>
      <c r="Y160" s="4" t="s">
        <v>198</v>
      </c>
    </row>
    <row r="161" spans="1:25" x14ac:dyDescent="0.25">
      <c r="A161" s="2">
        <v>2016</v>
      </c>
      <c r="B161" s="2">
        <v>993</v>
      </c>
      <c r="C161" s="2" t="s">
        <v>4078</v>
      </c>
      <c r="D161" s="2" t="s">
        <v>4079</v>
      </c>
      <c r="E161" s="2" t="s">
        <v>4080</v>
      </c>
      <c r="F161" s="2" t="s">
        <v>4081</v>
      </c>
      <c r="G161" s="2" t="s">
        <v>4082</v>
      </c>
      <c r="H161" s="2"/>
      <c r="I161" s="2" t="s">
        <v>754</v>
      </c>
      <c r="J161" s="2" t="s">
        <v>31</v>
      </c>
      <c r="K161" s="2" t="s">
        <v>4083</v>
      </c>
      <c r="L161" s="3">
        <v>42403</v>
      </c>
      <c r="M161" s="2" t="s">
        <v>4084</v>
      </c>
      <c r="N161" s="2" t="s">
        <v>1299</v>
      </c>
      <c r="O161" s="2" t="s">
        <v>4091</v>
      </c>
      <c r="P161" s="2" t="s">
        <v>4089</v>
      </c>
      <c r="Q161" s="2" t="s">
        <v>4092</v>
      </c>
      <c r="R161" s="2" t="s">
        <v>690</v>
      </c>
      <c r="S161" s="2" t="s">
        <v>332</v>
      </c>
      <c r="T161" s="2" t="s">
        <v>333</v>
      </c>
      <c r="U161" s="2" t="s">
        <v>3332</v>
      </c>
      <c r="V161" s="2" t="s">
        <v>43</v>
      </c>
      <c r="W161" s="2" t="s">
        <v>42</v>
      </c>
      <c r="X161" s="2" t="s">
        <v>4095</v>
      </c>
      <c r="Y161" s="4" t="s">
        <v>198</v>
      </c>
    </row>
    <row r="162" spans="1:25" x14ac:dyDescent="0.25">
      <c r="A162" s="2">
        <v>2016</v>
      </c>
      <c r="B162" s="2">
        <v>996</v>
      </c>
      <c r="C162" s="2" t="s">
        <v>4078</v>
      </c>
      <c r="D162" s="2" t="s">
        <v>4079</v>
      </c>
      <c r="E162" s="2" t="s">
        <v>4080</v>
      </c>
      <c r="F162" s="2" t="s">
        <v>4081</v>
      </c>
      <c r="G162" s="2" t="s">
        <v>4082</v>
      </c>
      <c r="H162" s="2"/>
      <c r="I162" s="2" t="s">
        <v>754</v>
      </c>
      <c r="J162" s="2" t="s">
        <v>111</v>
      </c>
      <c r="K162" s="2" t="s">
        <v>4083</v>
      </c>
      <c r="L162" s="3">
        <v>42404</v>
      </c>
      <c r="M162" s="2" t="s">
        <v>4084</v>
      </c>
      <c r="N162" s="2" t="s">
        <v>1299</v>
      </c>
      <c r="O162" s="2" t="s">
        <v>914</v>
      </c>
      <c r="P162" s="2" t="s">
        <v>4089</v>
      </c>
      <c r="Q162" s="2" t="s">
        <v>4097</v>
      </c>
      <c r="R162" s="2" t="s">
        <v>822</v>
      </c>
      <c r="S162" s="2" t="s">
        <v>332</v>
      </c>
      <c r="T162" s="2" t="s">
        <v>333</v>
      </c>
      <c r="U162" s="2" t="s">
        <v>3332</v>
      </c>
      <c r="V162" s="2" t="s">
        <v>43</v>
      </c>
      <c r="W162" s="2" t="s">
        <v>42</v>
      </c>
      <c r="X162" s="2" t="s">
        <v>4100</v>
      </c>
      <c r="Y162" s="4" t="s">
        <v>198</v>
      </c>
    </row>
    <row r="163" spans="1:25" x14ac:dyDescent="0.25">
      <c r="A163" s="2">
        <v>2016</v>
      </c>
      <c r="B163" s="2">
        <v>1159</v>
      </c>
      <c r="C163" s="2" t="s">
        <v>3428</v>
      </c>
      <c r="D163" s="2" t="s">
        <v>3429</v>
      </c>
      <c r="E163" s="2" t="s">
        <v>3430</v>
      </c>
      <c r="F163" s="2" t="s">
        <v>2648</v>
      </c>
      <c r="G163" s="2" t="s">
        <v>2649</v>
      </c>
      <c r="H163" s="2"/>
      <c r="I163" s="2" t="s">
        <v>815</v>
      </c>
      <c r="J163" s="2" t="s">
        <v>293</v>
      </c>
      <c r="K163" s="2" t="s">
        <v>3431</v>
      </c>
      <c r="L163" s="3">
        <v>42562</v>
      </c>
      <c r="M163" s="2" t="s">
        <v>4025</v>
      </c>
      <c r="N163" s="2" t="s">
        <v>1231</v>
      </c>
      <c r="O163" s="2" t="s">
        <v>2177</v>
      </c>
      <c r="P163" s="2" t="s">
        <v>2241</v>
      </c>
      <c r="Q163" s="2" t="s">
        <v>4143</v>
      </c>
      <c r="R163" s="2" t="s">
        <v>3630</v>
      </c>
      <c r="S163" s="2" t="s">
        <v>332</v>
      </c>
      <c r="T163" s="2" t="s">
        <v>333</v>
      </c>
      <c r="U163" s="2" t="s">
        <v>3332</v>
      </c>
      <c r="V163" s="2" t="s">
        <v>43</v>
      </c>
      <c r="W163" s="2" t="s">
        <v>42</v>
      </c>
      <c r="X163" s="2"/>
      <c r="Y163" s="4"/>
    </row>
    <row r="164" spans="1:25" x14ac:dyDescent="0.25">
      <c r="A164" s="2">
        <v>2016</v>
      </c>
      <c r="B164" s="2">
        <v>1186</v>
      </c>
      <c r="C164" s="2" t="s">
        <v>3428</v>
      </c>
      <c r="D164" s="2" t="s">
        <v>3429</v>
      </c>
      <c r="E164" s="2" t="s">
        <v>3430</v>
      </c>
      <c r="F164" s="2" t="s">
        <v>2648</v>
      </c>
      <c r="G164" s="2" t="s">
        <v>2649</v>
      </c>
      <c r="H164" s="2"/>
      <c r="I164" s="2" t="s">
        <v>815</v>
      </c>
      <c r="J164" s="2" t="s">
        <v>289</v>
      </c>
      <c r="K164" s="2" t="s">
        <v>3431</v>
      </c>
      <c r="L164" s="3">
        <v>42563</v>
      </c>
      <c r="M164" s="2" t="s">
        <v>4163</v>
      </c>
      <c r="N164" s="2" t="s">
        <v>1231</v>
      </c>
      <c r="O164" s="2" t="s">
        <v>2177</v>
      </c>
      <c r="P164" s="2" t="s">
        <v>4164</v>
      </c>
      <c r="Q164" s="2" t="s">
        <v>4165</v>
      </c>
      <c r="R164" s="2" t="s">
        <v>4166</v>
      </c>
      <c r="S164" s="2" t="s">
        <v>332</v>
      </c>
      <c r="T164" s="2" t="s">
        <v>333</v>
      </c>
      <c r="U164" s="2" t="s">
        <v>3332</v>
      </c>
      <c r="V164" s="2" t="s">
        <v>43</v>
      </c>
      <c r="W164" s="2" t="s">
        <v>42</v>
      </c>
      <c r="X164" s="2"/>
      <c r="Y164" s="4"/>
    </row>
    <row r="165" spans="1:25" x14ac:dyDescent="0.25">
      <c r="A165" s="2">
        <v>2016</v>
      </c>
      <c r="B165" s="2">
        <v>1187</v>
      </c>
      <c r="C165" s="2" t="s">
        <v>4167</v>
      </c>
      <c r="D165" s="2" t="s">
        <v>4168</v>
      </c>
      <c r="E165" s="2" t="s">
        <v>4169</v>
      </c>
      <c r="F165" s="2" t="s">
        <v>2648</v>
      </c>
      <c r="G165" s="2" t="s">
        <v>2649</v>
      </c>
      <c r="H165" s="2"/>
      <c r="I165" s="2" t="s">
        <v>489</v>
      </c>
      <c r="J165" s="2" t="s">
        <v>31</v>
      </c>
      <c r="K165" s="2" t="s">
        <v>4170</v>
      </c>
      <c r="L165" s="3">
        <v>42431</v>
      </c>
      <c r="M165" s="2" t="s">
        <v>4171</v>
      </c>
      <c r="N165" s="2" t="s">
        <v>2176</v>
      </c>
      <c r="O165" s="2" t="s">
        <v>35</v>
      </c>
      <c r="P165" s="2" t="s">
        <v>4172</v>
      </c>
      <c r="Q165" s="2" t="s">
        <v>4173</v>
      </c>
      <c r="R165" s="2" t="s">
        <v>2494</v>
      </c>
      <c r="S165" s="2" t="s">
        <v>2180</v>
      </c>
      <c r="T165" s="2" t="s">
        <v>333</v>
      </c>
      <c r="U165" s="2" t="s">
        <v>3332</v>
      </c>
      <c r="V165" s="2" t="s">
        <v>338</v>
      </c>
      <c r="W165" s="2" t="s">
        <v>42</v>
      </c>
      <c r="X165" s="2"/>
      <c r="Y165" s="4"/>
    </row>
    <row r="166" spans="1:25" x14ac:dyDescent="0.25">
      <c r="A166" s="2">
        <v>2016</v>
      </c>
      <c r="B166" s="2">
        <v>1287</v>
      </c>
      <c r="C166" s="2" t="s">
        <v>3428</v>
      </c>
      <c r="D166" s="2" t="s">
        <v>3429</v>
      </c>
      <c r="E166" s="2" t="s">
        <v>3430</v>
      </c>
      <c r="F166" s="2" t="s">
        <v>2648</v>
      </c>
      <c r="G166" s="2" t="s">
        <v>2649</v>
      </c>
      <c r="H166" s="2"/>
      <c r="I166" s="2" t="s">
        <v>815</v>
      </c>
      <c r="J166" s="2" t="s">
        <v>50</v>
      </c>
      <c r="K166" s="2" t="s">
        <v>3431</v>
      </c>
      <c r="L166" s="3">
        <v>42562</v>
      </c>
      <c r="M166" s="2" t="s">
        <v>4025</v>
      </c>
      <c r="N166" s="2" t="s">
        <v>1231</v>
      </c>
      <c r="O166" s="2" t="s">
        <v>2177</v>
      </c>
      <c r="P166" s="2" t="s">
        <v>2241</v>
      </c>
      <c r="Q166" s="2" t="s">
        <v>4235</v>
      </c>
      <c r="R166" s="2" t="s">
        <v>4236</v>
      </c>
      <c r="S166" s="2" t="s">
        <v>332</v>
      </c>
      <c r="T166" s="2" t="s">
        <v>333</v>
      </c>
      <c r="U166" s="2" t="s">
        <v>3332</v>
      </c>
      <c r="V166" s="2" t="s">
        <v>43</v>
      </c>
      <c r="W166" s="2" t="s">
        <v>42</v>
      </c>
      <c r="X166" s="2"/>
      <c r="Y166" s="4"/>
    </row>
    <row r="167" spans="1:25" x14ac:dyDescent="0.25">
      <c r="A167" s="2">
        <v>2016</v>
      </c>
      <c r="B167" s="2">
        <v>1294</v>
      </c>
      <c r="C167" s="2" t="s">
        <v>3428</v>
      </c>
      <c r="D167" s="2" t="s">
        <v>3429</v>
      </c>
      <c r="E167" s="2" t="s">
        <v>3430</v>
      </c>
      <c r="F167" s="2" t="s">
        <v>2648</v>
      </c>
      <c r="G167" s="2" t="s">
        <v>2649</v>
      </c>
      <c r="H167" s="2"/>
      <c r="I167" s="2" t="s">
        <v>815</v>
      </c>
      <c r="J167" s="2" t="s">
        <v>111</v>
      </c>
      <c r="K167" s="2" t="s">
        <v>3431</v>
      </c>
      <c r="L167" s="3">
        <v>42452</v>
      </c>
      <c r="M167" s="2" t="s">
        <v>4238</v>
      </c>
      <c r="N167" s="2" t="s">
        <v>4239</v>
      </c>
      <c r="O167" s="2" t="s">
        <v>35</v>
      </c>
      <c r="P167" s="2" t="s">
        <v>2241</v>
      </c>
      <c r="Q167" s="2" t="s">
        <v>4212</v>
      </c>
      <c r="R167" s="2" t="s">
        <v>4240</v>
      </c>
      <c r="S167" s="2" t="s">
        <v>2180</v>
      </c>
      <c r="T167" s="2" t="s">
        <v>333</v>
      </c>
      <c r="U167" s="2" t="s">
        <v>3332</v>
      </c>
      <c r="V167" s="2" t="s">
        <v>43</v>
      </c>
      <c r="W167" s="2" t="s">
        <v>42</v>
      </c>
      <c r="X167" s="2"/>
      <c r="Y167" s="4"/>
    </row>
    <row r="168" spans="1:25" x14ac:dyDescent="0.25">
      <c r="A168" s="2">
        <v>2016</v>
      </c>
      <c r="B168" s="2">
        <v>1295</v>
      </c>
      <c r="C168" s="2" t="s">
        <v>2567</v>
      </c>
      <c r="D168" s="2" t="s">
        <v>2568</v>
      </c>
      <c r="E168" s="2" t="s">
        <v>2569</v>
      </c>
      <c r="F168" s="2" t="s">
        <v>2570</v>
      </c>
      <c r="G168" s="2" t="s">
        <v>2571</v>
      </c>
      <c r="H168" s="2"/>
      <c r="I168" s="2" t="s">
        <v>815</v>
      </c>
      <c r="J168" s="2" t="s">
        <v>291</v>
      </c>
      <c r="K168" s="2" t="s">
        <v>2572</v>
      </c>
      <c r="L168" s="3">
        <v>42446</v>
      </c>
      <c r="M168" s="2" t="s">
        <v>4241</v>
      </c>
      <c r="N168" s="2" t="s">
        <v>1231</v>
      </c>
      <c r="O168" s="2" t="s">
        <v>35</v>
      </c>
      <c r="P168" s="2" t="s">
        <v>3359</v>
      </c>
      <c r="Q168" s="2" t="s">
        <v>4242</v>
      </c>
      <c r="R168" s="2" t="s">
        <v>4243</v>
      </c>
      <c r="S168" s="2" t="s">
        <v>332</v>
      </c>
      <c r="T168" s="2" t="s">
        <v>333</v>
      </c>
      <c r="U168" s="2" t="s">
        <v>3332</v>
      </c>
      <c r="V168" s="2" t="s">
        <v>43</v>
      </c>
      <c r="W168" s="2" t="s">
        <v>42</v>
      </c>
      <c r="X168" s="2"/>
      <c r="Y168" s="4"/>
    </row>
    <row r="169" spans="1:25" x14ac:dyDescent="0.25">
      <c r="A169" s="2">
        <v>2016</v>
      </c>
      <c r="B169" s="2">
        <v>1305</v>
      </c>
      <c r="C169" s="2" t="s">
        <v>4167</v>
      </c>
      <c r="D169" s="2" t="s">
        <v>4168</v>
      </c>
      <c r="E169" s="2" t="s">
        <v>4169</v>
      </c>
      <c r="F169" s="2" t="s">
        <v>2648</v>
      </c>
      <c r="G169" s="2" t="s">
        <v>2649</v>
      </c>
      <c r="H169" s="2"/>
      <c r="I169" s="2" t="s">
        <v>489</v>
      </c>
      <c r="J169" s="2" t="s">
        <v>203</v>
      </c>
      <c r="K169" s="2" t="s">
        <v>4170</v>
      </c>
      <c r="L169" s="3">
        <v>42502</v>
      </c>
      <c r="M169" s="2" t="s">
        <v>4211</v>
      </c>
      <c r="N169" s="2" t="s">
        <v>2176</v>
      </c>
      <c r="O169" s="2" t="s">
        <v>35</v>
      </c>
      <c r="P169" s="2" t="s">
        <v>4172</v>
      </c>
      <c r="Q169" s="2" t="s">
        <v>4212</v>
      </c>
      <c r="R169" s="2" t="s">
        <v>4247</v>
      </c>
      <c r="S169" s="2" t="s">
        <v>2180</v>
      </c>
      <c r="T169" s="2" t="s">
        <v>333</v>
      </c>
      <c r="U169" s="2" t="s">
        <v>3332</v>
      </c>
      <c r="V169" s="2" t="s">
        <v>43</v>
      </c>
      <c r="W169" s="2" t="s">
        <v>42</v>
      </c>
      <c r="X169" s="2"/>
      <c r="Y169" s="4"/>
    </row>
    <row r="170" spans="1:25" x14ac:dyDescent="0.25">
      <c r="A170" s="2">
        <v>2016</v>
      </c>
      <c r="B170" s="2">
        <v>1311</v>
      </c>
      <c r="C170" s="2" t="s">
        <v>3428</v>
      </c>
      <c r="D170" s="2" t="s">
        <v>3429</v>
      </c>
      <c r="E170" s="2" t="s">
        <v>3430</v>
      </c>
      <c r="F170" s="2" t="s">
        <v>2648</v>
      </c>
      <c r="G170" s="2" t="s">
        <v>2649</v>
      </c>
      <c r="H170" s="2"/>
      <c r="I170" s="2" t="s">
        <v>815</v>
      </c>
      <c r="J170" s="2" t="s">
        <v>206</v>
      </c>
      <c r="K170" s="2" t="s">
        <v>3431</v>
      </c>
      <c r="L170" s="3">
        <v>42460</v>
      </c>
      <c r="M170" s="2" t="s">
        <v>3596</v>
      </c>
      <c r="N170" s="2" t="s">
        <v>4239</v>
      </c>
      <c r="O170" s="2" t="s">
        <v>35</v>
      </c>
      <c r="P170" s="2" t="s">
        <v>2241</v>
      </c>
      <c r="Q170" s="2" t="s">
        <v>4249</v>
      </c>
      <c r="R170" s="2" t="s">
        <v>4250</v>
      </c>
      <c r="S170" s="2" t="s">
        <v>2180</v>
      </c>
      <c r="T170" s="2" t="s">
        <v>333</v>
      </c>
      <c r="U170" s="2" t="s">
        <v>3332</v>
      </c>
      <c r="V170" s="2" t="s">
        <v>43</v>
      </c>
      <c r="W170" s="2" t="s">
        <v>42</v>
      </c>
      <c r="X170" s="2"/>
      <c r="Y170" s="4"/>
    </row>
    <row r="171" spans="1:25" x14ac:dyDescent="0.25">
      <c r="A171" s="2">
        <v>2016</v>
      </c>
      <c r="B171" s="2">
        <v>1364</v>
      </c>
      <c r="C171" s="2" t="s">
        <v>3428</v>
      </c>
      <c r="D171" s="2" t="s">
        <v>3429</v>
      </c>
      <c r="E171" s="2" t="s">
        <v>3430</v>
      </c>
      <c r="F171" s="2" t="s">
        <v>2648</v>
      </c>
      <c r="G171" s="2" t="s">
        <v>2649</v>
      </c>
      <c r="H171" s="2"/>
      <c r="I171" s="2" t="s">
        <v>815</v>
      </c>
      <c r="J171" s="2" t="s">
        <v>50</v>
      </c>
      <c r="K171" s="2" t="s">
        <v>3431</v>
      </c>
      <c r="L171" s="3">
        <v>42473</v>
      </c>
      <c r="M171" s="2" t="s">
        <v>3432</v>
      </c>
      <c r="N171" s="2" t="s">
        <v>4239</v>
      </c>
      <c r="O171" s="2" t="s">
        <v>35</v>
      </c>
      <c r="P171" s="2" t="s">
        <v>2241</v>
      </c>
      <c r="Q171" s="2" t="s">
        <v>4281</v>
      </c>
      <c r="R171" s="2" t="s">
        <v>4282</v>
      </c>
      <c r="S171" s="2" t="s">
        <v>2180</v>
      </c>
      <c r="T171" s="2" t="s">
        <v>333</v>
      </c>
      <c r="U171" s="2" t="s">
        <v>3332</v>
      </c>
      <c r="V171" s="2" t="s">
        <v>43</v>
      </c>
      <c r="W171" s="2" t="s">
        <v>42</v>
      </c>
      <c r="X171" s="2"/>
      <c r="Y171" s="4"/>
    </row>
    <row r="172" spans="1:25" x14ac:dyDescent="0.25">
      <c r="A172" s="2">
        <v>2016</v>
      </c>
      <c r="B172" s="2">
        <v>1372</v>
      </c>
      <c r="C172" s="2" t="s">
        <v>2567</v>
      </c>
      <c r="D172" s="2" t="s">
        <v>2568</v>
      </c>
      <c r="E172" s="2" t="s">
        <v>2569</v>
      </c>
      <c r="F172" s="2" t="s">
        <v>2570</v>
      </c>
      <c r="G172" s="2" t="s">
        <v>2571</v>
      </c>
      <c r="H172" s="2"/>
      <c r="I172" s="2" t="s">
        <v>815</v>
      </c>
      <c r="J172" s="2" t="s">
        <v>340</v>
      </c>
      <c r="K172" s="2" t="s">
        <v>2572</v>
      </c>
      <c r="L172" s="3">
        <v>42489</v>
      </c>
      <c r="M172" s="2" t="s">
        <v>4284</v>
      </c>
      <c r="N172" s="2" t="s">
        <v>1231</v>
      </c>
      <c r="O172" s="2" t="s">
        <v>35</v>
      </c>
      <c r="P172" s="2" t="s">
        <v>3359</v>
      </c>
      <c r="Q172" s="2" t="s">
        <v>3841</v>
      </c>
      <c r="R172" s="2" t="s">
        <v>2542</v>
      </c>
      <c r="S172" s="2" t="s">
        <v>332</v>
      </c>
      <c r="T172" s="2" t="s">
        <v>333</v>
      </c>
      <c r="U172" s="2" t="s">
        <v>3332</v>
      </c>
      <c r="V172" s="2" t="s">
        <v>43</v>
      </c>
      <c r="W172" s="2" t="s">
        <v>42</v>
      </c>
      <c r="X172" s="2"/>
      <c r="Y172" s="4"/>
    </row>
    <row r="173" spans="1:25" x14ac:dyDescent="0.25">
      <c r="A173" s="2">
        <v>2016</v>
      </c>
      <c r="B173" s="2">
        <v>1375</v>
      </c>
      <c r="C173" s="2" t="s">
        <v>2567</v>
      </c>
      <c r="D173" s="2" t="s">
        <v>2568</v>
      </c>
      <c r="E173" s="2" t="s">
        <v>2569</v>
      </c>
      <c r="F173" s="2" t="s">
        <v>2570</v>
      </c>
      <c r="G173" s="2" t="s">
        <v>2571</v>
      </c>
      <c r="H173" s="2"/>
      <c r="I173" s="2" t="s">
        <v>815</v>
      </c>
      <c r="J173" s="2" t="s">
        <v>340</v>
      </c>
      <c r="K173" s="2" t="s">
        <v>2572</v>
      </c>
      <c r="L173" s="3">
        <v>42489</v>
      </c>
      <c r="M173" s="2" t="s">
        <v>4284</v>
      </c>
      <c r="N173" s="2" t="s">
        <v>4192</v>
      </c>
      <c r="O173" s="2" t="s">
        <v>4285</v>
      </c>
      <c r="P173" s="2" t="s">
        <v>3359</v>
      </c>
      <c r="Q173" s="2" t="s">
        <v>3841</v>
      </c>
      <c r="R173" s="2" t="s">
        <v>2542</v>
      </c>
      <c r="S173" s="2" t="s">
        <v>2180</v>
      </c>
      <c r="T173" s="2" t="s">
        <v>333</v>
      </c>
      <c r="U173" s="2" t="s">
        <v>3332</v>
      </c>
      <c r="V173" s="2" t="s">
        <v>43</v>
      </c>
      <c r="W173" s="2" t="s">
        <v>42</v>
      </c>
      <c r="X173" s="2"/>
      <c r="Y173" s="4"/>
    </row>
    <row r="174" spans="1:25" x14ac:dyDescent="0.25">
      <c r="A174" s="2">
        <v>2016</v>
      </c>
      <c r="B174" s="2">
        <v>1444</v>
      </c>
      <c r="C174" s="2" t="s">
        <v>2567</v>
      </c>
      <c r="D174" s="2" t="s">
        <v>2568</v>
      </c>
      <c r="E174" s="2" t="s">
        <v>2569</v>
      </c>
      <c r="F174" s="2" t="s">
        <v>2570</v>
      </c>
      <c r="G174" s="2" t="s">
        <v>2571</v>
      </c>
      <c r="H174" s="2"/>
      <c r="I174" s="2" t="s">
        <v>815</v>
      </c>
      <c r="J174" s="2" t="s">
        <v>293</v>
      </c>
      <c r="K174" s="2" t="s">
        <v>2572</v>
      </c>
      <c r="L174" s="3">
        <v>42446</v>
      </c>
      <c r="M174" s="2" t="s">
        <v>4241</v>
      </c>
      <c r="N174" s="2" t="s">
        <v>1231</v>
      </c>
      <c r="O174" s="2" t="s">
        <v>35</v>
      </c>
      <c r="P174" s="2" t="s">
        <v>3359</v>
      </c>
      <c r="Q174" s="2" t="s">
        <v>4312</v>
      </c>
      <c r="R174" s="2" t="s">
        <v>3595</v>
      </c>
      <c r="S174" s="2" t="s">
        <v>332</v>
      </c>
      <c r="T174" s="2" t="s">
        <v>333</v>
      </c>
      <c r="U174" s="2" t="s">
        <v>3332</v>
      </c>
      <c r="V174" s="2" t="s">
        <v>43</v>
      </c>
      <c r="W174" s="2" t="s">
        <v>42</v>
      </c>
      <c r="X174" s="2"/>
      <c r="Y174" s="4"/>
    </row>
    <row r="175" spans="1:25" x14ac:dyDescent="0.25">
      <c r="A175" s="2">
        <v>2016</v>
      </c>
      <c r="B175" s="2">
        <v>1451</v>
      </c>
      <c r="C175" s="2" t="s">
        <v>3428</v>
      </c>
      <c r="D175" s="2" t="s">
        <v>3429</v>
      </c>
      <c r="E175" s="2" t="s">
        <v>3430</v>
      </c>
      <c r="F175" s="2" t="s">
        <v>2648</v>
      </c>
      <c r="G175" s="2" t="s">
        <v>2649</v>
      </c>
      <c r="H175" s="2"/>
      <c r="I175" s="2" t="s">
        <v>815</v>
      </c>
      <c r="J175" s="2" t="s">
        <v>31</v>
      </c>
      <c r="K175" s="2" t="s">
        <v>3431</v>
      </c>
      <c r="L175" s="3">
        <v>42488</v>
      </c>
      <c r="M175" s="2" t="s">
        <v>4314</v>
      </c>
      <c r="N175" s="2" t="s">
        <v>1231</v>
      </c>
      <c r="O175" s="2" t="s">
        <v>35</v>
      </c>
      <c r="P175" s="2" t="s">
        <v>2241</v>
      </c>
      <c r="Q175" s="2" t="s">
        <v>4315</v>
      </c>
      <c r="R175" s="2" t="s">
        <v>4316</v>
      </c>
      <c r="S175" s="2" t="s">
        <v>332</v>
      </c>
      <c r="T175" s="2" t="s">
        <v>333</v>
      </c>
      <c r="U175" s="2" t="s">
        <v>3332</v>
      </c>
      <c r="V175" s="2" t="s">
        <v>338</v>
      </c>
      <c r="W175" s="2" t="s">
        <v>42</v>
      </c>
      <c r="X175" s="2"/>
      <c r="Y175" s="4"/>
    </row>
    <row r="176" spans="1:25" x14ac:dyDescent="0.25">
      <c r="A176" s="2">
        <v>2016</v>
      </c>
      <c r="B176" s="2">
        <v>1459</v>
      </c>
      <c r="C176" s="2" t="s">
        <v>3428</v>
      </c>
      <c r="D176" s="2" t="s">
        <v>3429</v>
      </c>
      <c r="E176" s="2" t="s">
        <v>3430</v>
      </c>
      <c r="F176" s="2" t="s">
        <v>2648</v>
      </c>
      <c r="G176" s="2" t="s">
        <v>2649</v>
      </c>
      <c r="H176" s="2"/>
      <c r="I176" s="2" t="s">
        <v>815</v>
      </c>
      <c r="J176" s="2" t="s">
        <v>289</v>
      </c>
      <c r="K176" s="2" t="s">
        <v>3431</v>
      </c>
      <c r="L176" s="3">
        <v>42461</v>
      </c>
      <c r="M176" s="2" t="s">
        <v>3596</v>
      </c>
      <c r="N176" s="2" t="s">
        <v>4239</v>
      </c>
      <c r="O176" s="2" t="s">
        <v>35</v>
      </c>
      <c r="P176" s="2" t="s">
        <v>4164</v>
      </c>
      <c r="Q176" s="2" t="s">
        <v>4322</v>
      </c>
      <c r="R176" s="2" t="s">
        <v>4323</v>
      </c>
      <c r="S176" s="2" t="s">
        <v>2180</v>
      </c>
      <c r="T176" s="2" t="s">
        <v>333</v>
      </c>
      <c r="U176" s="2" t="s">
        <v>3333</v>
      </c>
      <c r="V176" s="2" t="s">
        <v>43</v>
      </c>
      <c r="W176" s="2" t="s">
        <v>42</v>
      </c>
      <c r="X176" s="2"/>
      <c r="Y176" s="4"/>
    </row>
    <row r="177" spans="1:25" x14ac:dyDescent="0.25">
      <c r="A177" s="2">
        <v>2016</v>
      </c>
      <c r="B177" s="2">
        <v>1468</v>
      </c>
      <c r="C177" s="2" t="s">
        <v>3428</v>
      </c>
      <c r="D177" s="2" t="s">
        <v>3429</v>
      </c>
      <c r="E177" s="2" t="s">
        <v>3430</v>
      </c>
      <c r="F177" s="2" t="s">
        <v>2648</v>
      </c>
      <c r="G177" s="2" t="s">
        <v>2649</v>
      </c>
      <c r="H177" s="2"/>
      <c r="I177" s="2" t="s">
        <v>815</v>
      </c>
      <c r="J177" s="2" t="s">
        <v>203</v>
      </c>
      <c r="K177" s="2" t="s">
        <v>3431</v>
      </c>
      <c r="L177" s="3">
        <v>42459</v>
      </c>
      <c r="M177" s="2" t="s">
        <v>3529</v>
      </c>
      <c r="N177" s="2" t="s">
        <v>4239</v>
      </c>
      <c r="O177" s="2" t="s">
        <v>35</v>
      </c>
      <c r="P177" s="2" t="s">
        <v>2241</v>
      </c>
      <c r="Q177" s="2" t="s">
        <v>4204</v>
      </c>
      <c r="R177" s="2" t="s">
        <v>4333</v>
      </c>
      <c r="S177" s="2" t="s">
        <v>2180</v>
      </c>
      <c r="T177" s="2" t="s">
        <v>333</v>
      </c>
      <c r="U177" s="2" t="s">
        <v>3332</v>
      </c>
      <c r="V177" s="2" t="s">
        <v>43</v>
      </c>
      <c r="W177" s="2" t="s">
        <v>42</v>
      </c>
      <c r="X177" s="2"/>
      <c r="Y177" s="4"/>
    </row>
    <row r="178" spans="1:25" x14ac:dyDescent="0.25">
      <c r="A178" s="2">
        <v>2016</v>
      </c>
      <c r="B178" s="2">
        <v>1501</v>
      </c>
      <c r="C178" s="2" t="s">
        <v>3428</v>
      </c>
      <c r="D178" s="2" t="s">
        <v>3429</v>
      </c>
      <c r="E178" s="2" t="s">
        <v>3430</v>
      </c>
      <c r="F178" s="2" t="s">
        <v>2648</v>
      </c>
      <c r="G178" s="2" t="s">
        <v>2649</v>
      </c>
      <c r="H178" s="2"/>
      <c r="I178" s="2" t="s">
        <v>815</v>
      </c>
      <c r="J178" s="2" t="s">
        <v>31</v>
      </c>
      <c r="K178" s="2" t="s">
        <v>3431</v>
      </c>
      <c r="L178" s="3">
        <v>42453</v>
      </c>
      <c r="M178" s="2" t="s">
        <v>4314</v>
      </c>
      <c r="N178" s="2" t="s">
        <v>4239</v>
      </c>
      <c r="O178" s="2" t="s">
        <v>35</v>
      </c>
      <c r="P178" s="2" t="s">
        <v>2241</v>
      </c>
      <c r="Q178" s="2" t="s">
        <v>4348</v>
      </c>
      <c r="R178" s="2" t="s">
        <v>4349</v>
      </c>
      <c r="S178" s="2" t="s">
        <v>2180</v>
      </c>
      <c r="T178" s="2" t="s">
        <v>333</v>
      </c>
      <c r="U178" s="2" t="s">
        <v>3332</v>
      </c>
      <c r="V178" s="2" t="s">
        <v>43</v>
      </c>
      <c r="W178" s="2" t="s">
        <v>42</v>
      </c>
      <c r="X178" s="2"/>
      <c r="Y178" s="4"/>
    </row>
    <row r="179" spans="1:25" x14ac:dyDescent="0.25">
      <c r="A179" s="2">
        <v>2016</v>
      </c>
      <c r="B179" s="2">
        <v>1502</v>
      </c>
      <c r="C179" s="2" t="s">
        <v>3428</v>
      </c>
      <c r="D179" s="2" t="s">
        <v>3429</v>
      </c>
      <c r="E179" s="2" t="s">
        <v>3430</v>
      </c>
      <c r="F179" s="2" t="s">
        <v>2648</v>
      </c>
      <c r="G179" s="2" t="s">
        <v>2649</v>
      </c>
      <c r="H179" s="2"/>
      <c r="I179" s="2" t="s">
        <v>815</v>
      </c>
      <c r="J179" s="2" t="s">
        <v>31</v>
      </c>
      <c r="K179" s="2" t="s">
        <v>3431</v>
      </c>
      <c r="L179" s="3">
        <v>42474</v>
      </c>
      <c r="M179" s="2" t="s">
        <v>4314</v>
      </c>
      <c r="N179" s="2" t="s">
        <v>2176</v>
      </c>
      <c r="O179" s="2" t="s">
        <v>35</v>
      </c>
      <c r="P179" s="2" t="s">
        <v>2241</v>
      </c>
      <c r="Q179" s="2" t="s">
        <v>4348</v>
      </c>
      <c r="R179" s="2" t="s">
        <v>4349</v>
      </c>
      <c r="S179" s="2" t="s">
        <v>2180</v>
      </c>
      <c r="T179" s="2" t="s">
        <v>333</v>
      </c>
      <c r="U179" s="2" t="s">
        <v>3332</v>
      </c>
      <c r="V179" s="2" t="s">
        <v>338</v>
      </c>
      <c r="W179" s="2" t="s">
        <v>42</v>
      </c>
      <c r="X179" s="2"/>
      <c r="Y179" s="4"/>
    </row>
    <row r="180" spans="1:25" x14ac:dyDescent="0.25">
      <c r="A180" s="2">
        <v>2016</v>
      </c>
      <c r="B180" s="2">
        <v>1504</v>
      </c>
      <c r="C180" s="2" t="s">
        <v>3428</v>
      </c>
      <c r="D180" s="2" t="s">
        <v>3429</v>
      </c>
      <c r="E180" s="2" t="s">
        <v>3430</v>
      </c>
      <c r="F180" s="2" t="s">
        <v>2648</v>
      </c>
      <c r="G180" s="2" t="s">
        <v>2649</v>
      </c>
      <c r="H180" s="2"/>
      <c r="I180" s="2" t="s">
        <v>815</v>
      </c>
      <c r="J180" s="2" t="s">
        <v>293</v>
      </c>
      <c r="K180" s="2" t="s">
        <v>3431</v>
      </c>
      <c r="L180" s="3">
        <v>42474</v>
      </c>
      <c r="M180" s="2" t="s">
        <v>3594</v>
      </c>
      <c r="N180" s="2" t="s">
        <v>4239</v>
      </c>
      <c r="O180" s="2" t="s">
        <v>35</v>
      </c>
      <c r="P180" s="2" t="s">
        <v>2241</v>
      </c>
      <c r="Q180" s="2" t="s">
        <v>4351</v>
      </c>
      <c r="R180" s="2" t="s">
        <v>4352</v>
      </c>
      <c r="S180" s="2" t="s">
        <v>2180</v>
      </c>
      <c r="T180" s="2" t="s">
        <v>333</v>
      </c>
      <c r="U180" s="2" t="s">
        <v>3332</v>
      </c>
      <c r="V180" s="2" t="s">
        <v>43</v>
      </c>
      <c r="W180" s="2" t="s">
        <v>42</v>
      </c>
      <c r="X180" s="2"/>
      <c r="Y180" s="4"/>
    </row>
    <row r="181" spans="1:25" x14ac:dyDescent="0.25">
      <c r="A181" s="2">
        <v>2016</v>
      </c>
      <c r="B181" s="2">
        <v>1520</v>
      </c>
      <c r="C181" s="2" t="s">
        <v>2567</v>
      </c>
      <c r="D181" s="2" t="s">
        <v>2568</v>
      </c>
      <c r="E181" s="2" t="s">
        <v>2569</v>
      </c>
      <c r="F181" s="2" t="s">
        <v>2570</v>
      </c>
      <c r="G181" s="2" t="s">
        <v>2571</v>
      </c>
      <c r="H181" s="2"/>
      <c r="I181" s="2" t="s">
        <v>815</v>
      </c>
      <c r="J181" s="2" t="s">
        <v>111</v>
      </c>
      <c r="K181" s="2" t="s">
        <v>2572</v>
      </c>
      <c r="L181" s="3">
        <v>42489</v>
      </c>
      <c r="M181" s="2" t="s">
        <v>4284</v>
      </c>
      <c r="N181" s="2" t="s">
        <v>1231</v>
      </c>
      <c r="O181" s="2" t="s">
        <v>35</v>
      </c>
      <c r="P181" s="2" t="s">
        <v>3359</v>
      </c>
      <c r="Q181" s="2" t="s">
        <v>4043</v>
      </c>
      <c r="R181" s="2" t="s">
        <v>4363</v>
      </c>
      <c r="S181" s="2" t="s">
        <v>332</v>
      </c>
      <c r="T181" s="2" t="s">
        <v>333</v>
      </c>
      <c r="U181" s="2" t="s">
        <v>3332</v>
      </c>
      <c r="V181" s="2" t="s">
        <v>43</v>
      </c>
      <c r="W181" s="2" t="s">
        <v>42</v>
      </c>
      <c r="X181" s="2"/>
      <c r="Y181" s="4"/>
    </row>
    <row r="182" spans="1:25" x14ac:dyDescent="0.25">
      <c r="A182" s="2">
        <v>2016</v>
      </c>
      <c r="B182" s="2">
        <v>1523</v>
      </c>
      <c r="C182" s="2" t="s">
        <v>2567</v>
      </c>
      <c r="D182" s="2" t="s">
        <v>2568</v>
      </c>
      <c r="E182" s="2" t="s">
        <v>2569</v>
      </c>
      <c r="F182" s="2" t="s">
        <v>2570</v>
      </c>
      <c r="G182" s="2" t="s">
        <v>2571</v>
      </c>
      <c r="H182" s="2"/>
      <c r="I182" s="2" t="s">
        <v>815</v>
      </c>
      <c r="J182" s="2" t="s">
        <v>111</v>
      </c>
      <c r="K182" s="2" t="s">
        <v>2572</v>
      </c>
      <c r="L182" s="3">
        <v>42489</v>
      </c>
      <c r="M182" s="2" t="s">
        <v>4284</v>
      </c>
      <c r="N182" s="2" t="s">
        <v>4192</v>
      </c>
      <c r="O182" s="2" t="s">
        <v>35</v>
      </c>
      <c r="P182" s="2" t="s">
        <v>3359</v>
      </c>
      <c r="Q182" s="2" t="s">
        <v>4043</v>
      </c>
      <c r="R182" s="2" t="s">
        <v>4363</v>
      </c>
      <c r="S182" s="2" t="s">
        <v>2180</v>
      </c>
      <c r="T182" s="2" t="s">
        <v>333</v>
      </c>
      <c r="U182" s="2" t="s">
        <v>3332</v>
      </c>
      <c r="V182" s="2" t="s">
        <v>43</v>
      </c>
      <c r="W182" s="2" t="s">
        <v>42</v>
      </c>
      <c r="X182" s="2"/>
      <c r="Y182" s="4"/>
    </row>
    <row r="183" spans="1:25" x14ac:dyDescent="0.25">
      <c r="A183" s="2">
        <v>2016</v>
      </c>
      <c r="B183" s="2">
        <v>1659</v>
      </c>
      <c r="C183" s="2" t="s">
        <v>2567</v>
      </c>
      <c r="D183" s="2" t="s">
        <v>2568</v>
      </c>
      <c r="E183" s="2" t="s">
        <v>2569</v>
      </c>
      <c r="F183" s="2" t="s">
        <v>2570</v>
      </c>
      <c r="G183" s="2" t="s">
        <v>2571</v>
      </c>
      <c r="H183" s="2"/>
      <c r="I183" s="2" t="s">
        <v>815</v>
      </c>
      <c r="J183" s="2" t="s">
        <v>293</v>
      </c>
      <c r="K183" s="2" t="s">
        <v>2572</v>
      </c>
      <c r="L183" s="3">
        <v>42564</v>
      </c>
      <c r="M183" s="2" t="s">
        <v>4412</v>
      </c>
      <c r="N183" s="2" t="s">
        <v>1231</v>
      </c>
      <c r="O183" s="2" t="s">
        <v>2177</v>
      </c>
      <c r="P183" s="2" t="s">
        <v>4456</v>
      </c>
      <c r="Q183" s="2" t="s">
        <v>4433</v>
      </c>
      <c r="R183" s="2" t="s">
        <v>4457</v>
      </c>
      <c r="S183" s="2" t="s">
        <v>332</v>
      </c>
      <c r="T183" s="2" t="s">
        <v>333</v>
      </c>
      <c r="U183" s="2" t="s">
        <v>3332</v>
      </c>
      <c r="V183" s="2" t="s">
        <v>43</v>
      </c>
      <c r="W183" s="2" t="s">
        <v>42</v>
      </c>
      <c r="X183" s="2"/>
      <c r="Y183" s="4"/>
    </row>
    <row r="184" spans="1:25" x14ac:dyDescent="0.25">
      <c r="A184" s="2">
        <v>2016</v>
      </c>
      <c r="B184" s="2">
        <v>1695</v>
      </c>
      <c r="C184" s="2" t="s">
        <v>2567</v>
      </c>
      <c r="D184" s="2" t="s">
        <v>2568</v>
      </c>
      <c r="E184" s="2" t="s">
        <v>2569</v>
      </c>
      <c r="F184" s="2" t="s">
        <v>2570</v>
      </c>
      <c r="G184" s="2" t="s">
        <v>2571</v>
      </c>
      <c r="H184" s="2"/>
      <c r="I184" s="2" t="s">
        <v>815</v>
      </c>
      <c r="J184" s="2" t="s">
        <v>31</v>
      </c>
      <c r="K184" s="2" t="s">
        <v>2572</v>
      </c>
      <c r="L184" s="3">
        <v>42564</v>
      </c>
      <c r="M184" s="2" t="s">
        <v>4412</v>
      </c>
      <c r="N184" s="2" t="s">
        <v>1231</v>
      </c>
      <c r="O184" s="2" t="s">
        <v>2177</v>
      </c>
      <c r="P184" s="2" t="s">
        <v>2783</v>
      </c>
      <c r="Q184" s="2" t="s">
        <v>4235</v>
      </c>
      <c r="R184" s="2" t="s">
        <v>4469</v>
      </c>
      <c r="S184" s="2" t="s">
        <v>332</v>
      </c>
      <c r="T184" s="2" t="s">
        <v>333</v>
      </c>
      <c r="U184" s="2" t="s">
        <v>3332</v>
      </c>
      <c r="V184" s="2" t="s">
        <v>43</v>
      </c>
      <c r="W184" s="2" t="s">
        <v>42</v>
      </c>
      <c r="X184" s="2"/>
      <c r="Y184" s="4"/>
    </row>
    <row r="185" spans="1:25" x14ac:dyDescent="0.25">
      <c r="A185" s="2">
        <v>2016</v>
      </c>
      <c r="B185" s="2">
        <v>1769</v>
      </c>
      <c r="C185" s="2" t="s">
        <v>3160</v>
      </c>
      <c r="D185" s="2" t="s">
        <v>3161</v>
      </c>
      <c r="E185" s="2" t="s">
        <v>3162</v>
      </c>
      <c r="F185" s="2" t="s">
        <v>3163</v>
      </c>
      <c r="G185" s="2" t="s">
        <v>3164</v>
      </c>
      <c r="H185" s="2" t="s">
        <v>3165</v>
      </c>
      <c r="I185" s="2" t="s">
        <v>215</v>
      </c>
      <c r="J185" s="2" t="s">
        <v>50</v>
      </c>
      <c r="K185" s="2" t="s">
        <v>4484</v>
      </c>
      <c r="L185" s="3">
        <v>42550</v>
      </c>
      <c r="M185" s="2" t="s">
        <v>4485</v>
      </c>
      <c r="N185" s="2" t="s">
        <v>1299</v>
      </c>
      <c r="O185" s="2" t="s">
        <v>4486</v>
      </c>
      <c r="P185" s="2" t="s">
        <v>4493</v>
      </c>
      <c r="Q185" s="2" t="s">
        <v>4487</v>
      </c>
      <c r="R185" s="2" t="s">
        <v>4494</v>
      </c>
      <c r="S185" s="2" t="s">
        <v>332</v>
      </c>
      <c r="T185" s="2" t="s">
        <v>333</v>
      </c>
      <c r="U185" s="2" t="s">
        <v>3332</v>
      </c>
      <c r="V185" s="2" t="s">
        <v>43</v>
      </c>
      <c r="W185" s="2" t="s">
        <v>42</v>
      </c>
      <c r="X185" s="2"/>
      <c r="Y185" s="4" t="s">
        <v>198</v>
      </c>
    </row>
    <row r="186" spans="1:25" x14ac:dyDescent="0.25">
      <c r="A186" s="2">
        <v>2016</v>
      </c>
      <c r="B186" s="2">
        <v>1770</v>
      </c>
      <c r="C186" s="2" t="s">
        <v>3160</v>
      </c>
      <c r="D186" s="2" t="s">
        <v>3161</v>
      </c>
      <c r="E186" s="2" t="s">
        <v>3162</v>
      </c>
      <c r="F186" s="2" t="s">
        <v>3163</v>
      </c>
      <c r="G186" s="2" t="s">
        <v>3164</v>
      </c>
      <c r="H186" s="2" t="s">
        <v>3165</v>
      </c>
      <c r="I186" s="2" t="s">
        <v>215</v>
      </c>
      <c r="J186" s="2" t="s">
        <v>31</v>
      </c>
      <c r="K186" s="2" t="s">
        <v>4484</v>
      </c>
      <c r="L186" s="3">
        <v>42550</v>
      </c>
      <c r="M186" s="2" t="s">
        <v>4485</v>
      </c>
      <c r="N186" s="2" t="s">
        <v>1299</v>
      </c>
      <c r="O186" s="2" t="s">
        <v>4486</v>
      </c>
      <c r="P186" s="2" t="s">
        <v>4495</v>
      </c>
      <c r="Q186" s="2" t="s">
        <v>4488</v>
      </c>
      <c r="R186" s="2" t="s">
        <v>4496</v>
      </c>
      <c r="S186" s="2" t="s">
        <v>332</v>
      </c>
      <c r="T186" s="2" t="s">
        <v>333</v>
      </c>
      <c r="U186" s="2" t="s">
        <v>3332</v>
      </c>
      <c r="V186" s="2" t="s">
        <v>43</v>
      </c>
      <c r="W186" s="2" t="s">
        <v>42</v>
      </c>
      <c r="X186" s="2"/>
      <c r="Y186" s="4" t="s">
        <v>198</v>
      </c>
    </row>
    <row r="187" spans="1:25" x14ac:dyDescent="0.25">
      <c r="A187" s="2">
        <v>2016</v>
      </c>
      <c r="B187" s="2">
        <v>1803</v>
      </c>
      <c r="C187" s="2" t="s">
        <v>234</v>
      </c>
      <c r="D187" s="2" t="s">
        <v>235</v>
      </c>
      <c r="E187" s="2" t="s">
        <v>236</v>
      </c>
      <c r="F187" s="2" t="s">
        <v>237</v>
      </c>
      <c r="G187" s="2" t="s">
        <v>238</v>
      </c>
      <c r="H187" s="2"/>
      <c r="I187" s="2" t="s">
        <v>239</v>
      </c>
      <c r="J187" s="2" t="s">
        <v>50</v>
      </c>
      <c r="K187" s="2" t="s">
        <v>4075</v>
      </c>
      <c r="L187" s="3">
        <v>42465</v>
      </c>
      <c r="M187" s="2" t="s">
        <v>4500</v>
      </c>
      <c r="N187" s="2" t="s">
        <v>1299</v>
      </c>
      <c r="O187" s="2" t="s">
        <v>4512</v>
      </c>
      <c r="P187" s="2" t="s">
        <v>4513</v>
      </c>
      <c r="Q187" s="2" t="s">
        <v>4503</v>
      </c>
      <c r="R187" s="2" t="s">
        <v>4514</v>
      </c>
      <c r="S187" s="2" t="s">
        <v>332</v>
      </c>
      <c r="T187" s="2" t="s">
        <v>333</v>
      </c>
      <c r="U187" s="2" t="s">
        <v>3332</v>
      </c>
      <c r="V187" s="2" t="s">
        <v>43</v>
      </c>
      <c r="W187" s="2" t="s">
        <v>42</v>
      </c>
      <c r="X187" s="2" t="s">
        <v>4515</v>
      </c>
      <c r="Y187" s="4"/>
    </row>
    <row r="188" spans="1:25" x14ac:dyDescent="0.25">
      <c r="A188" s="2">
        <v>2016</v>
      </c>
      <c r="B188" s="2">
        <v>1804</v>
      </c>
      <c r="C188" s="2" t="s">
        <v>234</v>
      </c>
      <c r="D188" s="2" t="s">
        <v>235</v>
      </c>
      <c r="E188" s="2" t="s">
        <v>236</v>
      </c>
      <c r="F188" s="2" t="s">
        <v>237</v>
      </c>
      <c r="G188" s="2" t="s">
        <v>238</v>
      </c>
      <c r="H188" s="2"/>
      <c r="I188" s="2" t="s">
        <v>239</v>
      </c>
      <c r="J188" s="2" t="s">
        <v>50</v>
      </c>
      <c r="K188" s="2" t="s">
        <v>4075</v>
      </c>
      <c r="L188" s="3">
        <v>42467</v>
      </c>
      <c r="M188" s="2" t="s">
        <v>4500</v>
      </c>
      <c r="N188" s="2" t="s">
        <v>1299</v>
      </c>
      <c r="O188" s="2" t="s">
        <v>4512</v>
      </c>
      <c r="P188" s="2" t="s">
        <v>4513</v>
      </c>
      <c r="Q188" s="2" t="s">
        <v>4503</v>
      </c>
      <c r="R188" s="2" t="s">
        <v>4514</v>
      </c>
      <c r="S188" s="2" t="s">
        <v>332</v>
      </c>
      <c r="T188" s="2" t="s">
        <v>333</v>
      </c>
      <c r="U188" s="2" t="s">
        <v>3332</v>
      </c>
      <c r="V188" s="2" t="s">
        <v>43</v>
      </c>
      <c r="W188" s="2" t="s">
        <v>42</v>
      </c>
      <c r="X188" s="2" t="s">
        <v>4515</v>
      </c>
      <c r="Y188" s="4"/>
    </row>
    <row r="189" spans="1:25" x14ac:dyDescent="0.25">
      <c r="A189" s="2">
        <v>2016</v>
      </c>
      <c r="B189" s="2">
        <v>1805</v>
      </c>
      <c r="C189" s="2" t="s">
        <v>234</v>
      </c>
      <c r="D189" s="2" t="s">
        <v>235</v>
      </c>
      <c r="E189" s="2" t="s">
        <v>236</v>
      </c>
      <c r="F189" s="2" t="s">
        <v>237</v>
      </c>
      <c r="G189" s="2" t="s">
        <v>238</v>
      </c>
      <c r="H189" s="2"/>
      <c r="I189" s="2" t="s">
        <v>239</v>
      </c>
      <c r="J189" s="2" t="s">
        <v>31</v>
      </c>
      <c r="K189" s="2" t="s">
        <v>4077</v>
      </c>
      <c r="L189" s="3">
        <v>42467</v>
      </c>
      <c r="M189" s="2" t="s">
        <v>4500</v>
      </c>
      <c r="N189" s="2" t="s">
        <v>1299</v>
      </c>
      <c r="O189" s="2" t="s">
        <v>4512</v>
      </c>
      <c r="P189" s="2" t="s">
        <v>4513</v>
      </c>
      <c r="Q189" s="2" t="s">
        <v>4516</v>
      </c>
      <c r="R189" s="2" t="s">
        <v>4517</v>
      </c>
      <c r="S189" s="2" t="s">
        <v>332</v>
      </c>
      <c r="T189" s="2" t="s">
        <v>333</v>
      </c>
      <c r="U189" s="2" t="s">
        <v>3332</v>
      </c>
      <c r="V189" s="2" t="s">
        <v>43</v>
      </c>
      <c r="W189" s="2" t="s">
        <v>42</v>
      </c>
      <c r="X189" s="2" t="s">
        <v>4515</v>
      </c>
      <c r="Y189" s="4"/>
    </row>
    <row r="190" spans="1:25" x14ac:dyDescent="0.25">
      <c r="A190" s="2">
        <v>2016</v>
      </c>
      <c r="B190" s="2">
        <v>1806</v>
      </c>
      <c r="C190" s="2" t="s">
        <v>234</v>
      </c>
      <c r="D190" s="2" t="s">
        <v>235</v>
      </c>
      <c r="E190" s="2" t="s">
        <v>236</v>
      </c>
      <c r="F190" s="2" t="s">
        <v>237</v>
      </c>
      <c r="G190" s="2" t="s">
        <v>238</v>
      </c>
      <c r="H190" s="2"/>
      <c r="I190" s="2" t="s">
        <v>239</v>
      </c>
      <c r="J190" s="2" t="s">
        <v>111</v>
      </c>
      <c r="K190" s="2" t="s">
        <v>4067</v>
      </c>
      <c r="L190" s="3">
        <v>42467</v>
      </c>
      <c r="M190" s="2" t="s">
        <v>4500</v>
      </c>
      <c r="N190" s="2" t="s">
        <v>1299</v>
      </c>
      <c r="O190" s="2" t="s">
        <v>4512</v>
      </c>
      <c r="P190" s="2" t="s">
        <v>4513</v>
      </c>
      <c r="Q190" s="2" t="s">
        <v>4518</v>
      </c>
      <c r="R190" s="2" t="s">
        <v>4519</v>
      </c>
      <c r="S190" s="2" t="s">
        <v>332</v>
      </c>
      <c r="T190" s="2" t="s">
        <v>333</v>
      </c>
      <c r="U190" s="2" t="s">
        <v>3332</v>
      </c>
      <c r="V190" s="2" t="s">
        <v>43</v>
      </c>
      <c r="W190" s="2" t="s">
        <v>42</v>
      </c>
      <c r="X190" s="2" t="s">
        <v>4515</v>
      </c>
      <c r="Y190" s="4"/>
    </row>
    <row r="191" spans="1:25" x14ac:dyDescent="0.25">
      <c r="A191" s="2">
        <v>2016</v>
      </c>
      <c r="B191" s="2">
        <v>1807</v>
      </c>
      <c r="C191" s="2" t="s">
        <v>234</v>
      </c>
      <c r="D191" s="2" t="s">
        <v>235</v>
      </c>
      <c r="E191" s="2" t="s">
        <v>236</v>
      </c>
      <c r="F191" s="2" t="s">
        <v>237</v>
      </c>
      <c r="G191" s="2" t="s">
        <v>238</v>
      </c>
      <c r="H191" s="2"/>
      <c r="I191" s="2" t="s">
        <v>239</v>
      </c>
      <c r="J191" s="2" t="s">
        <v>203</v>
      </c>
      <c r="K191" s="2" t="s">
        <v>4073</v>
      </c>
      <c r="L191" s="3">
        <v>42467</v>
      </c>
      <c r="M191" s="2" t="s">
        <v>4500</v>
      </c>
      <c r="N191" s="2" t="s">
        <v>1299</v>
      </c>
      <c r="O191" s="2" t="s">
        <v>4512</v>
      </c>
      <c r="P191" s="2" t="s">
        <v>4513</v>
      </c>
      <c r="Q191" s="2" t="s">
        <v>4520</v>
      </c>
      <c r="R191" s="2" t="s">
        <v>4521</v>
      </c>
      <c r="S191" s="2" t="s">
        <v>332</v>
      </c>
      <c r="T191" s="2" t="s">
        <v>333</v>
      </c>
      <c r="U191" s="2" t="s">
        <v>3332</v>
      </c>
      <c r="V191" s="2" t="s">
        <v>43</v>
      </c>
      <c r="W191" s="2" t="s">
        <v>42</v>
      </c>
      <c r="X191" s="2" t="s">
        <v>4515</v>
      </c>
      <c r="Y191" s="4"/>
    </row>
    <row r="192" spans="1:25" x14ac:dyDescent="0.25">
      <c r="A192" s="2">
        <v>2016</v>
      </c>
      <c r="B192" s="2">
        <v>1824</v>
      </c>
      <c r="C192" s="2" t="s">
        <v>234</v>
      </c>
      <c r="D192" s="2" t="s">
        <v>235</v>
      </c>
      <c r="E192" s="2" t="s">
        <v>236</v>
      </c>
      <c r="F192" s="2" t="s">
        <v>237</v>
      </c>
      <c r="G192" s="2" t="s">
        <v>238</v>
      </c>
      <c r="H192" s="2"/>
      <c r="I192" s="2" t="s">
        <v>239</v>
      </c>
      <c r="J192" s="2" t="s">
        <v>50</v>
      </c>
      <c r="K192" s="2" t="s">
        <v>4075</v>
      </c>
      <c r="L192" s="3">
        <v>42468</v>
      </c>
      <c r="M192" s="2" t="s">
        <v>4500</v>
      </c>
      <c r="N192" s="2" t="s">
        <v>1299</v>
      </c>
      <c r="O192" s="2" t="s">
        <v>4069</v>
      </c>
      <c r="P192" s="2" t="s">
        <v>4535</v>
      </c>
      <c r="Q192" s="2" t="s">
        <v>4527</v>
      </c>
      <c r="R192" s="2" t="s">
        <v>4536</v>
      </c>
      <c r="S192" s="2" t="s">
        <v>332</v>
      </c>
      <c r="T192" s="2" t="s">
        <v>333</v>
      </c>
      <c r="U192" s="2" t="s">
        <v>3332</v>
      </c>
      <c r="V192" s="2" t="s">
        <v>43</v>
      </c>
      <c r="W192" s="2" t="s">
        <v>42</v>
      </c>
      <c r="X192" s="2" t="s">
        <v>4537</v>
      </c>
      <c r="Y192" s="4"/>
    </row>
    <row r="193" spans="1:25" x14ac:dyDescent="0.25">
      <c r="A193" s="2">
        <v>2016</v>
      </c>
      <c r="B193" s="2">
        <v>1825</v>
      </c>
      <c r="C193" s="2" t="s">
        <v>234</v>
      </c>
      <c r="D193" s="2" t="s">
        <v>235</v>
      </c>
      <c r="E193" s="2" t="s">
        <v>236</v>
      </c>
      <c r="F193" s="2" t="s">
        <v>237</v>
      </c>
      <c r="G193" s="2" t="s">
        <v>238</v>
      </c>
      <c r="H193" s="2"/>
      <c r="I193" s="2" t="s">
        <v>239</v>
      </c>
      <c r="J193" s="2" t="s">
        <v>31</v>
      </c>
      <c r="K193" s="2" t="s">
        <v>4077</v>
      </c>
      <c r="L193" s="3">
        <v>42468</v>
      </c>
      <c r="M193" s="2" t="s">
        <v>4500</v>
      </c>
      <c r="N193" s="2" t="s">
        <v>1299</v>
      </c>
      <c r="O193" s="2" t="s">
        <v>4069</v>
      </c>
      <c r="P193" s="2" t="s">
        <v>4535</v>
      </c>
      <c r="Q193" s="2" t="s">
        <v>4076</v>
      </c>
      <c r="R193" s="2" t="s">
        <v>4538</v>
      </c>
      <c r="S193" s="2" t="s">
        <v>332</v>
      </c>
      <c r="T193" s="2" t="s">
        <v>333</v>
      </c>
      <c r="U193" s="2" t="s">
        <v>3332</v>
      </c>
      <c r="V193" s="2" t="s">
        <v>43</v>
      </c>
      <c r="W193" s="2" t="s">
        <v>42</v>
      </c>
      <c r="X193" s="2" t="s">
        <v>4537</v>
      </c>
      <c r="Y193" s="4"/>
    </row>
    <row r="194" spans="1:25" x14ac:dyDescent="0.25">
      <c r="A194" s="2">
        <v>2016</v>
      </c>
      <c r="B194" s="2">
        <v>1826</v>
      </c>
      <c r="C194" s="2" t="s">
        <v>234</v>
      </c>
      <c r="D194" s="2" t="s">
        <v>235</v>
      </c>
      <c r="E194" s="2" t="s">
        <v>236</v>
      </c>
      <c r="F194" s="2" t="s">
        <v>237</v>
      </c>
      <c r="G194" s="2" t="s">
        <v>238</v>
      </c>
      <c r="H194" s="2"/>
      <c r="I194" s="2" t="s">
        <v>239</v>
      </c>
      <c r="J194" s="2" t="s">
        <v>111</v>
      </c>
      <c r="K194" s="2" t="s">
        <v>4067</v>
      </c>
      <c r="L194" s="3">
        <v>42468</v>
      </c>
      <c r="M194" s="2" t="s">
        <v>4500</v>
      </c>
      <c r="N194" s="2" t="s">
        <v>1299</v>
      </c>
      <c r="O194" s="2" t="s">
        <v>4069</v>
      </c>
      <c r="P194" s="2" t="s">
        <v>4535</v>
      </c>
      <c r="Q194" s="2" t="s">
        <v>4539</v>
      </c>
      <c r="R194" s="2" t="s">
        <v>4540</v>
      </c>
      <c r="S194" s="2" t="s">
        <v>332</v>
      </c>
      <c r="T194" s="2" t="s">
        <v>333</v>
      </c>
      <c r="U194" s="2" t="s">
        <v>3332</v>
      </c>
      <c r="V194" s="2" t="s">
        <v>43</v>
      </c>
      <c r="W194" s="2" t="s">
        <v>42</v>
      </c>
      <c r="X194" s="2" t="s">
        <v>4537</v>
      </c>
      <c r="Y194" s="4"/>
    </row>
    <row r="195" spans="1:25" x14ac:dyDescent="0.25">
      <c r="A195" s="2">
        <v>2016</v>
      </c>
      <c r="B195" s="2">
        <v>1827</v>
      </c>
      <c r="C195" s="2" t="s">
        <v>234</v>
      </c>
      <c r="D195" s="2" t="s">
        <v>235</v>
      </c>
      <c r="E195" s="2" t="s">
        <v>236</v>
      </c>
      <c r="F195" s="2" t="s">
        <v>237</v>
      </c>
      <c r="G195" s="2" t="s">
        <v>238</v>
      </c>
      <c r="H195" s="2"/>
      <c r="I195" s="2" t="s">
        <v>239</v>
      </c>
      <c r="J195" s="2" t="s">
        <v>203</v>
      </c>
      <c r="K195" s="2" t="s">
        <v>4073</v>
      </c>
      <c r="L195" s="3">
        <v>42468</v>
      </c>
      <c r="M195" s="2" t="s">
        <v>4500</v>
      </c>
      <c r="N195" s="2" t="s">
        <v>1299</v>
      </c>
      <c r="O195" s="2" t="s">
        <v>4069</v>
      </c>
      <c r="P195" s="2" t="s">
        <v>4535</v>
      </c>
      <c r="Q195" s="2" t="s">
        <v>4541</v>
      </c>
      <c r="R195" s="2" t="s">
        <v>4542</v>
      </c>
      <c r="S195" s="2" t="s">
        <v>332</v>
      </c>
      <c r="T195" s="2" t="s">
        <v>333</v>
      </c>
      <c r="U195" s="2" t="s">
        <v>3332</v>
      </c>
      <c r="V195" s="2" t="s">
        <v>43</v>
      </c>
      <c r="W195" s="2" t="s">
        <v>42</v>
      </c>
      <c r="X195" s="2" t="s">
        <v>4537</v>
      </c>
      <c r="Y195" s="4"/>
    </row>
    <row r="196" spans="1:25" x14ac:dyDescent="0.25">
      <c r="A196" s="2">
        <v>2016</v>
      </c>
      <c r="B196" s="2">
        <v>1918</v>
      </c>
      <c r="C196" s="2" t="s">
        <v>1503</v>
      </c>
      <c r="D196" s="2" t="s">
        <v>1504</v>
      </c>
      <c r="E196" s="2" t="s">
        <v>1505</v>
      </c>
      <c r="F196" s="2" t="s">
        <v>546</v>
      </c>
      <c r="G196" s="2" t="s">
        <v>270</v>
      </c>
      <c r="H196" s="2" t="s">
        <v>1506</v>
      </c>
      <c r="I196" s="2" t="s">
        <v>271</v>
      </c>
      <c r="J196" s="2" t="s">
        <v>206</v>
      </c>
      <c r="K196" s="2" t="s">
        <v>1507</v>
      </c>
      <c r="L196" s="3">
        <v>42440</v>
      </c>
      <c r="M196" s="2" t="s">
        <v>1508</v>
      </c>
      <c r="N196" s="2" t="s">
        <v>4544</v>
      </c>
      <c r="O196" s="2" t="s">
        <v>757</v>
      </c>
      <c r="P196" s="2" t="s">
        <v>4551</v>
      </c>
      <c r="Q196" s="2" t="s">
        <v>2060</v>
      </c>
      <c r="R196" s="2" t="s">
        <v>4552</v>
      </c>
      <c r="S196" s="2" t="s">
        <v>332</v>
      </c>
      <c r="T196" s="2" t="s">
        <v>333</v>
      </c>
      <c r="U196" s="2" t="s">
        <v>3332</v>
      </c>
      <c r="V196" s="2" t="s">
        <v>43</v>
      </c>
      <c r="W196" s="2" t="s">
        <v>42</v>
      </c>
      <c r="X196" s="2" t="s">
        <v>4548</v>
      </c>
      <c r="Y196" s="4" t="s">
        <v>198</v>
      </c>
    </row>
    <row r="197" spans="1:25" x14ac:dyDescent="0.25">
      <c r="A197" s="2">
        <v>2016</v>
      </c>
      <c r="B197" s="2">
        <v>1919</v>
      </c>
      <c r="C197" s="2" t="s">
        <v>1503</v>
      </c>
      <c r="D197" s="2" t="s">
        <v>1504</v>
      </c>
      <c r="E197" s="2" t="s">
        <v>1505</v>
      </c>
      <c r="F197" s="2" t="s">
        <v>546</v>
      </c>
      <c r="G197" s="2" t="s">
        <v>270</v>
      </c>
      <c r="H197" s="2" t="s">
        <v>1506</v>
      </c>
      <c r="I197" s="2" t="s">
        <v>271</v>
      </c>
      <c r="J197" s="2" t="s">
        <v>289</v>
      </c>
      <c r="K197" s="2" t="s">
        <v>1517</v>
      </c>
      <c r="L197" s="3">
        <v>42440</v>
      </c>
      <c r="M197" s="2" t="s">
        <v>1508</v>
      </c>
      <c r="N197" s="2" t="s">
        <v>4544</v>
      </c>
      <c r="O197" s="2" t="s">
        <v>757</v>
      </c>
      <c r="P197" s="2" t="s">
        <v>4551</v>
      </c>
      <c r="Q197" s="2" t="s">
        <v>2060</v>
      </c>
      <c r="R197" s="2" t="s">
        <v>4553</v>
      </c>
      <c r="S197" s="2" t="s">
        <v>332</v>
      </c>
      <c r="T197" s="2" t="s">
        <v>333</v>
      </c>
      <c r="U197" s="2" t="s">
        <v>3332</v>
      </c>
      <c r="V197" s="2" t="s">
        <v>43</v>
      </c>
      <c r="W197" s="2" t="s">
        <v>42</v>
      </c>
      <c r="X197" s="2" t="s">
        <v>4548</v>
      </c>
      <c r="Y197" s="4" t="s">
        <v>198</v>
      </c>
    </row>
    <row r="198" spans="1:25" x14ac:dyDescent="0.25">
      <c r="A198" s="2">
        <v>2016</v>
      </c>
      <c r="B198" s="2">
        <v>1920</v>
      </c>
      <c r="C198" s="2" t="s">
        <v>1503</v>
      </c>
      <c r="D198" s="2" t="s">
        <v>1504</v>
      </c>
      <c r="E198" s="2" t="s">
        <v>1505</v>
      </c>
      <c r="F198" s="2" t="s">
        <v>546</v>
      </c>
      <c r="G198" s="2" t="s">
        <v>270</v>
      </c>
      <c r="H198" s="2" t="s">
        <v>1506</v>
      </c>
      <c r="I198" s="2" t="s">
        <v>271</v>
      </c>
      <c r="J198" s="2" t="s">
        <v>291</v>
      </c>
      <c r="K198" s="2" t="s">
        <v>1520</v>
      </c>
      <c r="L198" s="3">
        <v>42440</v>
      </c>
      <c r="M198" s="2" t="s">
        <v>1508</v>
      </c>
      <c r="N198" s="2" t="s">
        <v>4544</v>
      </c>
      <c r="O198" s="2" t="s">
        <v>757</v>
      </c>
      <c r="P198" s="2" t="s">
        <v>4554</v>
      </c>
      <c r="Q198" s="2" t="s">
        <v>757</v>
      </c>
      <c r="R198" s="2" t="s">
        <v>4555</v>
      </c>
      <c r="S198" s="2" t="s">
        <v>332</v>
      </c>
      <c r="T198" s="2" t="s">
        <v>333</v>
      </c>
      <c r="U198" s="2" t="s">
        <v>3332</v>
      </c>
      <c r="V198" s="2" t="s">
        <v>43</v>
      </c>
      <c r="W198" s="2" t="s">
        <v>42</v>
      </c>
      <c r="X198" s="2" t="s">
        <v>4548</v>
      </c>
      <c r="Y198" s="4" t="s">
        <v>198</v>
      </c>
    </row>
    <row r="199" spans="1:25" x14ac:dyDescent="0.25">
      <c r="A199" s="2">
        <v>2016</v>
      </c>
      <c r="B199" s="2">
        <v>1926</v>
      </c>
      <c r="C199" s="2" t="s">
        <v>2047</v>
      </c>
      <c r="D199" s="2" t="s">
        <v>4556</v>
      </c>
      <c r="E199" s="2" t="s">
        <v>1505</v>
      </c>
      <c r="F199" s="2" t="s">
        <v>543</v>
      </c>
      <c r="G199" s="2" t="s">
        <v>270</v>
      </c>
      <c r="H199" s="2" t="s">
        <v>2049</v>
      </c>
      <c r="I199" s="2" t="s">
        <v>271</v>
      </c>
      <c r="J199" s="2" t="s">
        <v>111</v>
      </c>
      <c r="K199" s="2" t="s">
        <v>2063</v>
      </c>
      <c r="L199" s="3">
        <v>42670</v>
      </c>
      <c r="M199" s="2" t="s">
        <v>2051</v>
      </c>
      <c r="N199" s="2" t="s">
        <v>1299</v>
      </c>
      <c r="O199" s="2" t="s">
        <v>757</v>
      </c>
      <c r="P199" s="2" t="s">
        <v>4557</v>
      </c>
      <c r="Q199" s="2" t="s">
        <v>853</v>
      </c>
      <c r="R199" s="2" t="s">
        <v>4558</v>
      </c>
      <c r="S199" s="2" t="s">
        <v>332</v>
      </c>
      <c r="T199" s="2" t="s">
        <v>333</v>
      </c>
      <c r="U199" s="2" t="s">
        <v>3332</v>
      </c>
      <c r="V199" s="2" t="s">
        <v>43</v>
      </c>
      <c r="W199" s="2" t="s">
        <v>42</v>
      </c>
      <c r="X199" s="2" t="s">
        <v>4559</v>
      </c>
      <c r="Y199" s="4" t="s">
        <v>198</v>
      </c>
    </row>
    <row r="200" spans="1:25" x14ac:dyDescent="0.25">
      <c r="A200" s="2">
        <v>2016</v>
      </c>
      <c r="B200" s="2">
        <v>1932</v>
      </c>
      <c r="C200" s="2" t="s">
        <v>2047</v>
      </c>
      <c r="D200" s="2" t="s">
        <v>4556</v>
      </c>
      <c r="E200" s="2" t="s">
        <v>1505</v>
      </c>
      <c r="F200" s="2" t="s">
        <v>543</v>
      </c>
      <c r="G200" s="2" t="s">
        <v>270</v>
      </c>
      <c r="H200" s="2" t="s">
        <v>2049</v>
      </c>
      <c r="I200" s="2" t="s">
        <v>271</v>
      </c>
      <c r="J200" s="2" t="s">
        <v>111</v>
      </c>
      <c r="K200" s="2" t="s">
        <v>2063</v>
      </c>
      <c r="L200" s="3">
        <v>42674</v>
      </c>
      <c r="M200" s="2" t="s">
        <v>2051</v>
      </c>
      <c r="N200" s="2" t="s">
        <v>1299</v>
      </c>
      <c r="O200" s="2" t="s">
        <v>757</v>
      </c>
      <c r="P200" s="2" t="s">
        <v>4565</v>
      </c>
      <c r="Q200" s="2" t="s">
        <v>4566</v>
      </c>
      <c r="R200" s="2" t="s">
        <v>4567</v>
      </c>
      <c r="S200" s="2" t="s">
        <v>332</v>
      </c>
      <c r="T200" s="2" t="s">
        <v>333</v>
      </c>
      <c r="U200" s="2" t="s">
        <v>3332</v>
      </c>
      <c r="V200" s="2" t="s">
        <v>43</v>
      </c>
      <c r="W200" s="2" t="s">
        <v>42</v>
      </c>
      <c r="X200" s="2" t="s">
        <v>4568</v>
      </c>
      <c r="Y200" s="4" t="s">
        <v>198</v>
      </c>
    </row>
    <row r="201" spans="1:25" x14ac:dyDescent="0.25">
      <c r="A201" s="2">
        <v>2016</v>
      </c>
      <c r="B201" s="2">
        <v>1937</v>
      </c>
      <c r="C201" s="2" t="s">
        <v>2047</v>
      </c>
      <c r="D201" s="2" t="s">
        <v>4556</v>
      </c>
      <c r="E201" s="2" t="s">
        <v>1505</v>
      </c>
      <c r="F201" s="2" t="s">
        <v>543</v>
      </c>
      <c r="G201" s="2" t="s">
        <v>270</v>
      </c>
      <c r="H201" s="2" t="s">
        <v>2049</v>
      </c>
      <c r="I201" s="2" t="s">
        <v>271</v>
      </c>
      <c r="J201" s="2" t="s">
        <v>50</v>
      </c>
      <c r="K201" s="2" t="s">
        <v>2050</v>
      </c>
      <c r="L201" s="3">
        <v>42696</v>
      </c>
      <c r="M201" s="2" t="s">
        <v>2051</v>
      </c>
      <c r="N201" s="2" t="s">
        <v>1299</v>
      </c>
      <c r="O201" s="2" t="s">
        <v>757</v>
      </c>
      <c r="P201" s="2" t="s">
        <v>4569</v>
      </c>
      <c r="Q201" s="2" t="s">
        <v>835</v>
      </c>
      <c r="R201" s="2" t="s">
        <v>4570</v>
      </c>
      <c r="S201" s="2" t="s">
        <v>332</v>
      </c>
      <c r="T201" s="2" t="s">
        <v>333</v>
      </c>
      <c r="U201" s="2" t="s">
        <v>3332</v>
      </c>
      <c r="V201" s="2" t="s">
        <v>43</v>
      </c>
      <c r="W201" s="2" t="s">
        <v>42</v>
      </c>
      <c r="X201" s="2" t="s">
        <v>4571</v>
      </c>
      <c r="Y201" s="4" t="s">
        <v>198</v>
      </c>
    </row>
    <row r="202" spans="1:25" x14ac:dyDescent="0.25">
      <c r="A202" s="2">
        <v>2016</v>
      </c>
      <c r="B202" s="2">
        <v>1938</v>
      </c>
      <c r="C202" s="2" t="s">
        <v>2047</v>
      </c>
      <c r="D202" s="2" t="s">
        <v>4556</v>
      </c>
      <c r="E202" s="2" t="s">
        <v>1505</v>
      </c>
      <c r="F202" s="2" t="s">
        <v>543</v>
      </c>
      <c r="G202" s="2" t="s">
        <v>270</v>
      </c>
      <c r="H202" s="2" t="s">
        <v>2049</v>
      </c>
      <c r="I202" s="2" t="s">
        <v>271</v>
      </c>
      <c r="J202" s="2" t="s">
        <v>31</v>
      </c>
      <c r="K202" s="2" t="s">
        <v>2059</v>
      </c>
      <c r="L202" s="3">
        <v>42696</v>
      </c>
      <c r="M202" s="2" t="s">
        <v>2051</v>
      </c>
      <c r="N202" s="2" t="s">
        <v>1299</v>
      </c>
      <c r="O202" s="2" t="s">
        <v>757</v>
      </c>
      <c r="P202" s="2" t="s">
        <v>4569</v>
      </c>
      <c r="Q202" s="2" t="s">
        <v>757</v>
      </c>
      <c r="R202" s="2" t="s">
        <v>4572</v>
      </c>
      <c r="S202" s="2" t="s">
        <v>332</v>
      </c>
      <c r="T202" s="2" t="s">
        <v>333</v>
      </c>
      <c r="U202" s="2" t="s">
        <v>3332</v>
      </c>
      <c r="V202" s="2" t="s">
        <v>43</v>
      </c>
      <c r="W202" s="2" t="s">
        <v>42</v>
      </c>
      <c r="X202" s="2" t="s">
        <v>4571</v>
      </c>
      <c r="Y202" s="4" t="s">
        <v>198</v>
      </c>
    </row>
    <row r="203" spans="1:25" x14ac:dyDescent="0.25">
      <c r="A203" s="2">
        <v>2016</v>
      </c>
      <c r="B203" s="2">
        <v>1939</v>
      </c>
      <c r="C203" s="2" t="s">
        <v>2047</v>
      </c>
      <c r="D203" s="2" t="s">
        <v>4556</v>
      </c>
      <c r="E203" s="2" t="s">
        <v>1505</v>
      </c>
      <c r="F203" s="2" t="s">
        <v>543</v>
      </c>
      <c r="G203" s="2" t="s">
        <v>270</v>
      </c>
      <c r="H203" s="2" t="s">
        <v>2049</v>
      </c>
      <c r="I203" s="2" t="s">
        <v>271</v>
      </c>
      <c r="J203" s="2" t="s">
        <v>203</v>
      </c>
      <c r="K203" s="2" t="s">
        <v>2065</v>
      </c>
      <c r="L203" s="3">
        <v>42696</v>
      </c>
      <c r="M203" s="2" t="s">
        <v>2051</v>
      </c>
      <c r="N203" s="2" t="s">
        <v>1299</v>
      </c>
      <c r="O203" s="2" t="s">
        <v>757</v>
      </c>
      <c r="P203" s="2" t="s">
        <v>4569</v>
      </c>
      <c r="Q203" s="2" t="s">
        <v>4573</v>
      </c>
      <c r="R203" s="2" t="s">
        <v>4574</v>
      </c>
      <c r="S203" s="2" t="s">
        <v>332</v>
      </c>
      <c r="T203" s="2" t="s">
        <v>333</v>
      </c>
      <c r="U203" s="2" t="s">
        <v>3332</v>
      </c>
      <c r="V203" s="2" t="s">
        <v>43</v>
      </c>
      <c r="W203" s="2" t="s">
        <v>42</v>
      </c>
      <c r="X203" s="2" t="s">
        <v>4571</v>
      </c>
      <c r="Y203" s="4" t="s">
        <v>198</v>
      </c>
    </row>
    <row r="204" spans="1:25" x14ac:dyDescent="0.25">
      <c r="A204" s="2">
        <v>2016</v>
      </c>
      <c r="B204" s="2">
        <v>1952</v>
      </c>
      <c r="C204" s="2" t="s">
        <v>2047</v>
      </c>
      <c r="D204" s="2" t="s">
        <v>4556</v>
      </c>
      <c r="E204" s="2" t="s">
        <v>1505</v>
      </c>
      <c r="F204" s="2" t="s">
        <v>543</v>
      </c>
      <c r="G204" s="2" t="s">
        <v>270</v>
      </c>
      <c r="H204" s="2" t="s">
        <v>2049</v>
      </c>
      <c r="I204" s="2" t="s">
        <v>271</v>
      </c>
      <c r="J204" s="2" t="s">
        <v>31</v>
      </c>
      <c r="K204" s="2" t="s">
        <v>2059</v>
      </c>
      <c r="L204" s="3">
        <v>42677</v>
      </c>
      <c r="M204" s="2" t="s">
        <v>2051</v>
      </c>
      <c r="N204" s="2" t="s">
        <v>1299</v>
      </c>
      <c r="O204" s="2" t="s">
        <v>757</v>
      </c>
      <c r="P204" s="2" t="s">
        <v>4579</v>
      </c>
      <c r="Q204" s="2" t="s">
        <v>974</v>
      </c>
      <c r="R204" s="2" t="s">
        <v>4580</v>
      </c>
      <c r="S204" s="2" t="s">
        <v>332</v>
      </c>
      <c r="T204" s="2" t="s">
        <v>333</v>
      </c>
      <c r="U204" s="2" t="s">
        <v>3332</v>
      </c>
      <c r="V204" s="2" t="s">
        <v>43</v>
      </c>
      <c r="W204" s="2" t="s">
        <v>42</v>
      </c>
      <c r="X204" s="2" t="s">
        <v>4581</v>
      </c>
      <c r="Y204" s="4" t="s">
        <v>198</v>
      </c>
    </row>
    <row r="205" spans="1:25" x14ac:dyDescent="0.25">
      <c r="A205" s="2">
        <v>2016</v>
      </c>
      <c r="B205" s="2">
        <v>1955</v>
      </c>
      <c r="C205" s="2" t="s">
        <v>2047</v>
      </c>
      <c r="D205" s="2" t="s">
        <v>4556</v>
      </c>
      <c r="E205" s="2" t="s">
        <v>1505</v>
      </c>
      <c r="F205" s="2" t="s">
        <v>543</v>
      </c>
      <c r="G205" s="2" t="s">
        <v>270</v>
      </c>
      <c r="H205" s="2" t="s">
        <v>2049</v>
      </c>
      <c r="I205" s="2" t="s">
        <v>271</v>
      </c>
      <c r="J205" s="2" t="s">
        <v>50</v>
      </c>
      <c r="K205" s="2" t="s">
        <v>2050</v>
      </c>
      <c r="L205" s="3">
        <v>42676</v>
      </c>
      <c r="M205" s="2" t="s">
        <v>2051</v>
      </c>
      <c r="N205" s="2" t="s">
        <v>1299</v>
      </c>
      <c r="O205" s="2" t="s">
        <v>757</v>
      </c>
      <c r="P205" s="2" t="s">
        <v>4586</v>
      </c>
      <c r="Q205" s="2" t="s">
        <v>835</v>
      </c>
      <c r="R205" s="2" t="s">
        <v>4587</v>
      </c>
      <c r="S205" s="2" t="s">
        <v>332</v>
      </c>
      <c r="T205" s="2" t="s">
        <v>333</v>
      </c>
      <c r="U205" s="2" t="s">
        <v>3332</v>
      </c>
      <c r="V205" s="2" t="s">
        <v>43</v>
      </c>
      <c r="W205" s="2" t="s">
        <v>42</v>
      </c>
      <c r="X205" s="2" t="s">
        <v>4588</v>
      </c>
      <c r="Y205" s="4" t="s">
        <v>198</v>
      </c>
    </row>
    <row r="206" spans="1:25" x14ac:dyDescent="0.25">
      <c r="A206" s="2">
        <v>2016</v>
      </c>
      <c r="B206" s="2">
        <v>1956</v>
      </c>
      <c r="C206" s="2" t="s">
        <v>2047</v>
      </c>
      <c r="D206" s="2" t="s">
        <v>4556</v>
      </c>
      <c r="E206" s="2" t="s">
        <v>1505</v>
      </c>
      <c r="F206" s="2" t="s">
        <v>543</v>
      </c>
      <c r="G206" s="2" t="s">
        <v>270</v>
      </c>
      <c r="H206" s="2" t="s">
        <v>2049</v>
      </c>
      <c r="I206" s="2" t="s">
        <v>271</v>
      </c>
      <c r="J206" s="2" t="s">
        <v>203</v>
      </c>
      <c r="K206" s="2" t="s">
        <v>2065</v>
      </c>
      <c r="L206" s="3">
        <v>42679</v>
      </c>
      <c r="M206" s="2" t="s">
        <v>2051</v>
      </c>
      <c r="N206" s="2" t="s">
        <v>1299</v>
      </c>
      <c r="O206" s="2" t="s">
        <v>757</v>
      </c>
      <c r="P206" s="2" t="s">
        <v>4586</v>
      </c>
      <c r="Q206" s="2" t="s">
        <v>4573</v>
      </c>
      <c r="R206" s="2" t="s">
        <v>4589</v>
      </c>
      <c r="S206" s="2" t="s">
        <v>332</v>
      </c>
      <c r="T206" s="2" t="s">
        <v>333</v>
      </c>
      <c r="U206" s="2" t="s">
        <v>3332</v>
      </c>
      <c r="V206" s="2" t="s">
        <v>43</v>
      </c>
      <c r="W206" s="2" t="s">
        <v>42</v>
      </c>
      <c r="X206" s="2" t="s">
        <v>4590</v>
      </c>
      <c r="Y206" s="4" t="s">
        <v>198</v>
      </c>
    </row>
    <row r="207" spans="1:25" x14ac:dyDescent="0.25">
      <c r="A207" s="2">
        <v>2016</v>
      </c>
      <c r="B207" s="2">
        <v>2342</v>
      </c>
      <c r="C207" s="2" t="s">
        <v>316</v>
      </c>
      <c r="D207" s="2" t="s">
        <v>317</v>
      </c>
      <c r="E207" s="2" t="s">
        <v>318</v>
      </c>
      <c r="F207" s="2" t="s">
        <v>319</v>
      </c>
      <c r="G207" s="2" t="s">
        <v>320</v>
      </c>
      <c r="H207" s="2"/>
      <c r="I207" s="2" t="s">
        <v>321</v>
      </c>
      <c r="J207" s="2" t="s">
        <v>289</v>
      </c>
      <c r="K207" s="2" t="s">
        <v>4613</v>
      </c>
      <c r="L207" s="3">
        <v>42683</v>
      </c>
      <c r="M207" s="2" t="s">
        <v>4617</v>
      </c>
      <c r="N207" s="2" t="s">
        <v>1100</v>
      </c>
      <c r="O207" s="2" t="s">
        <v>4614</v>
      </c>
      <c r="P207" s="2" t="s">
        <v>4622</v>
      </c>
      <c r="Q207" s="2" t="s">
        <v>4619</v>
      </c>
      <c r="R207" s="2" t="s">
        <v>4623</v>
      </c>
      <c r="S207" s="2" t="s">
        <v>332</v>
      </c>
      <c r="T207" s="2" t="s">
        <v>333</v>
      </c>
      <c r="U207" s="2" t="s">
        <v>3332</v>
      </c>
      <c r="V207" s="2" t="s">
        <v>43</v>
      </c>
      <c r="W207" s="2" t="s">
        <v>42</v>
      </c>
      <c r="X207" s="2" t="s">
        <v>4621</v>
      </c>
      <c r="Y207" s="4"/>
    </row>
  </sheetData>
  <autoFilter ref="A1:Y207" xr:uid="{00000000-0001-0000-0500-000000000000}"/>
  <pageMargins left="0.7" right="0.7" top="0.75" bottom="0.75" header="0.3" footer="0.3"/>
  <pageSetup paperSize="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dimension ref="A1:AE40"/>
  <sheetViews>
    <sheetView topLeftCell="F1" workbookViewId="0">
      <pane ySplit="1" topLeftCell="A31" activePane="bottomLeft" state="frozen"/>
      <selection pane="bottomLeft" activeCell="N40" sqref="N40"/>
    </sheetView>
  </sheetViews>
  <sheetFormatPr defaultRowHeight="15" x14ac:dyDescent="0.25"/>
  <cols>
    <col min="1" max="1" width="16.42578125" bestFit="1" customWidth="1"/>
    <col min="2" max="2" width="17.42578125" bestFit="1" customWidth="1"/>
    <col min="3" max="3" width="16.28515625" customWidth="1"/>
    <col min="4" max="4" width="29" customWidth="1"/>
    <col min="5" max="5" width="24" customWidth="1"/>
    <col min="6" max="6" width="19.85546875" customWidth="1"/>
    <col min="9" max="9" width="13.28515625" customWidth="1"/>
    <col min="10" max="10" width="11.42578125" customWidth="1"/>
    <col min="11" max="11" width="31.28515625" customWidth="1"/>
    <col min="12" max="12" width="15.5703125" customWidth="1"/>
    <col min="13" max="13" width="18.7109375" customWidth="1"/>
    <col min="14" max="14" width="27" customWidth="1"/>
    <col min="15" max="15" width="30.140625" customWidth="1"/>
    <col min="16" max="16" width="21.5703125" customWidth="1"/>
    <col min="17" max="17" width="24.28515625" customWidth="1"/>
    <col min="18" max="18" width="30.42578125" customWidth="1"/>
    <col min="19" max="21" width="25.7109375" customWidth="1"/>
    <col min="22" max="22" width="18.5703125" customWidth="1"/>
    <col min="23" max="23" width="26.140625" customWidth="1"/>
    <col min="24" max="24" width="25.7109375" bestFit="1" customWidth="1"/>
    <col min="25" max="25" width="19.140625" customWidth="1"/>
    <col min="26" max="26" width="26.7109375" customWidth="1"/>
    <col min="27" max="27" width="20.5703125" customWidth="1"/>
    <col min="28" max="28" width="21.28515625" customWidth="1"/>
    <col min="29" max="29" width="12.140625" customWidth="1"/>
    <col min="30" max="30" width="26" customWidth="1"/>
    <col min="31" max="31" width="22.28515625" style="1" customWidth="1"/>
  </cols>
  <sheetData>
    <row r="1" spans="1:31" x14ac:dyDescent="0.25">
      <c r="A1" s="5" t="s">
        <v>0</v>
      </c>
      <c r="B1" s="5" t="s">
        <v>1</v>
      </c>
      <c r="C1" s="5" t="s">
        <v>2</v>
      </c>
      <c r="D1" s="5" t="s">
        <v>3</v>
      </c>
      <c r="E1" s="5" t="s">
        <v>4</v>
      </c>
      <c r="F1" s="5" t="s">
        <v>5</v>
      </c>
      <c r="G1" s="5" t="s">
        <v>6</v>
      </c>
      <c r="H1" s="5" t="s">
        <v>7</v>
      </c>
      <c r="I1" s="5" t="s">
        <v>8</v>
      </c>
      <c r="J1" s="5" t="s">
        <v>9</v>
      </c>
      <c r="K1" s="5" t="s">
        <v>10</v>
      </c>
      <c r="L1" s="5" t="s">
        <v>4633</v>
      </c>
      <c r="M1" s="5" t="s">
        <v>11</v>
      </c>
      <c r="N1" s="5" t="s">
        <v>12</v>
      </c>
      <c r="O1" s="5" t="s">
        <v>13</v>
      </c>
      <c r="P1" s="5" t="s">
        <v>14</v>
      </c>
      <c r="Q1" s="5" t="s">
        <v>15</v>
      </c>
      <c r="R1" s="5" t="s">
        <v>16</v>
      </c>
      <c r="S1" s="5" t="s">
        <v>17</v>
      </c>
      <c r="T1" s="5" t="s">
        <v>4640</v>
      </c>
      <c r="U1" s="5" t="s">
        <v>4639</v>
      </c>
      <c r="V1" s="5" t="s">
        <v>4638</v>
      </c>
      <c r="W1" s="5" t="s">
        <v>4632</v>
      </c>
      <c r="X1" s="5" t="s">
        <v>4634</v>
      </c>
      <c r="Y1" s="5" t="s">
        <v>18</v>
      </c>
      <c r="Z1" s="5" t="s">
        <v>19</v>
      </c>
      <c r="AA1" s="5" t="s">
        <v>20</v>
      </c>
      <c r="AB1" s="5" t="s">
        <v>21</v>
      </c>
      <c r="AC1" s="5" t="s">
        <v>22</v>
      </c>
      <c r="AD1" s="5" t="s">
        <v>23</v>
      </c>
      <c r="AE1" s="6" t="s">
        <v>24</v>
      </c>
    </row>
    <row r="2" spans="1:31" x14ac:dyDescent="0.25">
      <c r="A2" s="2">
        <v>2004</v>
      </c>
      <c r="B2" s="2">
        <v>799</v>
      </c>
      <c r="C2" s="2" t="s">
        <v>498</v>
      </c>
      <c r="D2" s="2" t="s">
        <v>499</v>
      </c>
      <c r="E2" s="2" t="s">
        <v>500</v>
      </c>
      <c r="F2" s="2" t="s">
        <v>501</v>
      </c>
      <c r="G2" s="2" t="s">
        <v>502</v>
      </c>
      <c r="H2" s="2" t="s">
        <v>152</v>
      </c>
      <c r="I2" s="2" t="s">
        <v>495</v>
      </c>
      <c r="J2" s="2" t="s">
        <v>310</v>
      </c>
      <c r="K2" s="2" t="s">
        <v>503</v>
      </c>
      <c r="L2" s="2"/>
      <c r="M2" s="3">
        <v>38055</v>
      </c>
      <c r="N2" s="2" t="s">
        <v>71</v>
      </c>
      <c r="O2" s="2" t="s">
        <v>155</v>
      </c>
      <c r="P2" s="2" t="s">
        <v>504</v>
      </c>
      <c r="Q2" s="2" t="s">
        <v>508</v>
      </c>
      <c r="R2" s="2" t="s">
        <v>506</v>
      </c>
      <c r="S2" s="2" t="s">
        <v>509</v>
      </c>
      <c r="T2" s="2" t="s">
        <v>4641</v>
      </c>
      <c r="U2" s="2">
        <v>0.23</v>
      </c>
      <c r="V2" s="2">
        <v>10600</v>
      </c>
      <c r="W2" s="2">
        <f>U2*454/V2</f>
        <v>9.8509433962264154E-3</v>
      </c>
      <c r="X2" s="2">
        <v>10600</v>
      </c>
      <c r="Y2" s="2" t="s">
        <v>410</v>
      </c>
      <c r="Z2" s="2" t="s">
        <v>335</v>
      </c>
      <c r="AA2" s="2" t="s">
        <v>41</v>
      </c>
      <c r="AB2" s="2" t="s">
        <v>42</v>
      </c>
      <c r="AC2" s="2" t="s">
        <v>43</v>
      </c>
      <c r="AD2" s="2"/>
      <c r="AE2" s="4"/>
    </row>
    <row r="3" spans="1:31" x14ac:dyDescent="0.25">
      <c r="A3" s="2">
        <v>2005</v>
      </c>
      <c r="B3" s="2">
        <v>551</v>
      </c>
      <c r="C3" s="2" t="s">
        <v>634</v>
      </c>
      <c r="D3" s="2" t="s">
        <v>635</v>
      </c>
      <c r="E3" s="2" t="s">
        <v>636</v>
      </c>
      <c r="F3" s="2" t="s">
        <v>637</v>
      </c>
      <c r="G3" s="2" t="s">
        <v>638</v>
      </c>
      <c r="H3" s="2"/>
      <c r="I3" s="2" t="s">
        <v>49</v>
      </c>
      <c r="J3" s="2" t="s">
        <v>50</v>
      </c>
      <c r="K3" s="2" t="s">
        <v>639</v>
      </c>
      <c r="L3" s="2"/>
      <c r="M3" s="3">
        <v>38546</v>
      </c>
      <c r="N3" s="2" t="s">
        <v>71</v>
      </c>
      <c r="O3" s="2" t="s">
        <v>640</v>
      </c>
      <c r="P3" s="2" t="s">
        <v>641</v>
      </c>
      <c r="Q3" s="2" t="s">
        <v>646</v>
      </c>
      <c r="R3" s="2" t="s">
        <v>643</v>
      </c>
      <c r="S3" s="2" t="s">
        <v>647</v>
      </c>
      <c r="T3" s="2" t="s">
        <v>4641</v>
      </c>
      <c r="U3" s="2">
        <v>0</v>
      </c>
      <c r="V3" s="2"/>
      <c r="W3" s="2"/>
      <c r="X3" s="2"/>
      <c r="Y3" s="2" t="s">
        <v>334</v>
      </c>
      <c r="Z3" s="2" t="s">
        <v>335</v>
      </c>
      <c r="AA3" s="2" t="s">
        <v>41</v>
      </c>
      <c r="AB3" s="2" t="s">
        <v>42</v>
      </c>
      <c r="AC3" s="2" t="s">
        <v>43</v>
      </c>
      <c r="AD3" s="2" t="s">
        <v>645</v>
      </c>
      <c r="AE3" s="4"/>
    </row>
    <row r="4" spans="1:31" x14ac:dyDescent="0.25">
      <c r="A4" s="2">
        <v>2005</v>
      </c>
      <c r="B4" s="2">
        <v>553</v>
      </c>
      <c r="C4" s="2" t="s">
        <v>634</v>
      </c>
      <c r="D4" s="2" t="s">
        <v>635</v>
      </c>
      <c r="E4" s="2" t="s">
        <v>636</v>
      </c>
      <c r="F4" s="2" t="s">
        <v>637</v>
      </c>
      <c r="G4" s="2" t="s">
        <v>638</v>
      </c>
      <c r="H4" s="2"/>
      <c r="I4" s="2" t="s">
        <v>49</v>
      </c>
      <c r="J4" s="2" t="s">
        <v>50</v>
      </c>
      <c r="K4" s="2" t="s">
        <v>639</v>
      </c>
      <c r="L4" s="2"/>
      <c r="M4" s="3">
        <v>38547</v>
      </c>
      <c r="N4" s="2" t="s">
        <v>71</v>
      </c>
      <c r="O4" s="2" t="s">
        <v>640</v>
      </c>
      <c r="P4" s="2" t="s">
        <v>648</v>
      </c>
      <c r="Q4" s="2" t="s">
        <v>649</v>
      </c>
      <c r="R4" s="2" t="s">
        <v>650</v>
      </c>
      <c r="S4" s="2" t="s">
        <v>651</v>
      </c>
      <c r="T4" s="2" t="s">
        <v>4641</v>
      </c>
      <c r="U4" s="2">
        <v>0.19</v>
      </c>
      <c r="V4" s="2"/>
      <c r="W4" s="2"/>
      <c r="X4" s="2"/>
      <c r="Y4" s="2" t="s">
        <v>334</v>
      </c>
      <c r="Z4" s="2" t="s">
        <v>335</v>
      </c>
      <c r="AA4" s="2" t="s">
        <v>41</v>
      </c>
      <c r="AB4" s="2" t="s">
        <v>42</v>
      </c>
      <c r="AC4" s="2" t="s">
        <v>43</v>
      </c>
      <c r="AD4" s="2" t="s">
        <v>652</v>
      </c>
      <c r="AE4" s="4"/>
    </row>
    <row r="5" spans="1:31" x14ac:dyDescent="0.25">
      <c r="A5" s="2">
        <v>2005</v>
      </c>
      <c r="B5" s="2">
        <v>559</v>
      </c>
      <c r="C5" s="2" t="s">
        <v>634</v>
      </c>
      <c r="D5" s="2" t="s">
        <v>635</v>
      </c>
      <c r="E5" s="2" t="s">
        <v>636</v>
      </c>
      <c r="F5" s="2" t="s">
        <v>637</v>
      </c>
      <c r="G5" s="2" t="s">
        <v>638</v>
      </c>
      <c r="H5" s="2"/>
      <c r="I5" s="2" t="s">
        <v>49</v>
      </c>
      <c r="J5" s="2" t="s">
        <v>31</v>
      </c>
      <c r="K5" s="2" t="s">
        <v>639</v>
      </c>
      <c r="L5" s="2"/>
      <c r="M5" s="3">
        <v>38548</v>
      </c>
      <c r="N5" s="2" t="s">
        <v>71</v>
      </c>
      <c r="O5" s="2" t="s">
        <v>640</v>
      </c>
      <c r="P5" s="2" t="s">
        <v>641</v>
      </c>
      <c r="Q5" s="2" t="s">
        <v>646</v>
      </c>
      <c r="R5" s="2" t="s">
        <v>655</v>
      </c>
      <c r="S5" s="2" t="s">
        <v>657</v>
      </c>
      <c r="T5" s="2" t="s">
        <v>4641</v>
      </c>
      <c r="U5" s="2">
        <v>0.32</v>
      </c>
      <c r="V5" s="2"/>
      <c r="W5" s="2"/>
      <c r="X5" s="2"/>
      <c r="Y5" s="2" t="s">
        <v>334</v>
      </c>
      <c r="Z5" s="2" t="s">
        <v>335</v>
      </c>
      <c r="AA5" s="2" t="s">
        <v>41</v>
      </c>
      <c r="AB5" s="2" t="s">
        <v>42</v>
      </c>
      <c r="AC5" s="2" t="s">
        <v>43</v>
      </c>
      <c r="AD5" s="2" t="s">
        <v>645</v>
      </c>
      <c r="AE5" s="4"/>
    </row>
    <row r="6" spans="1:31" x14ac:dyDescent="0.25">
      <c r="A6" s="2">
        <v>2005</v>
      </c>
      <c r="B6" s="2">
        <v>563</v>
      </c>
      <c r="C6" s="2" t="s">
        <v>634</v>
      </c>
      <c r="D6" s="2" t="s">
        <v>635</v>
      </c>
      <c r="E6" s="2" t="s">
        <v>636</v>
      </c>
      <c r="F6" s="2" t="s">
        <v>637</v>
      </c>
      <c r="G6" s="2" t="s">
        <v>638</v>
      </c>
      <c r="H6" s="2"/>
      <c r="I6" s="2" t="s">
        <v>49</v>
      </c>
      <c r="J6" s="2" t="s">
        <v>31</v>
      </c>
      <c r="K6" s="2" t="s">
        <v>639</v>
      </c>
      <c r="L6" s="2"/>
      <c r="M6" s="3">
        <v>38551</v>
      </c>
      <c r="N6" s="2" t="s">
        <v>71</v>
      </c>
      <c r="O6" s="2" t="s">
        <v>640</v>
      </c>
      <c r="P6" s="2" t="s">
        <v>648</v>
      </c>
      <c r="Q6" s="2" t="s">
        <v>649</v>
      </c>
      <c r="R6" s="2" t="s">
        <v>658</v>
      </c>
      <c r="S6" s="2" t="s">
        <v>660</v>
      </c>
      <c r="T6" s="2" t="s">
        <v>4641</v>
      </c>
      <c r="U6" s="2">
        <v>-0.28999999999999998</v>
      </c>
      <c r="V6" s="2"/>
      <c r="W6" s="2"/>
      <c r="X6" s="2"/>
      <c r="Y6" s="2" t="s">
        <v>334</v>
      </c>
      <c r="Z6" s="2" t="s">
        <v>335</v>
      </c>
      <c r="AA6" s="2" t="s">
        <v>41</v>
      </c>
      <c r="AB6" s="2" t="s">
        <v>42</v>
      </c>
      <c r="AC6" s="2" t="s">
        <v>43</v>
      </c>
      <c r="AD6" s="2" t="s">
        <v>652</v>
      </c>
      <c r="AE6" s="4"/>
    </row>
    <row r="7" spans="1:31" x14ac:dyDescent="0.25">
      <c r="A7" s="2">
        <v>2005</v>
      </c>
      <c r="B7" s="2">
        <v>567</v>
      </c>
      <c r="C7" s="2" t="s">
        <v>634</v>
      </c>
      <c r="D7" s="2" t="s">
        <v>635</v>
      </c>
      <c r="E7" s="2" t="s">
        <v>636</v>
      </c>
      <c r="F7" s="2" t="s">
        <v>637</v>
      </c>
      <c r="G7" s="2" t="s">
        <v>638</v>
      </c>
      <c r="H7" s="2"/>
      <c r="I7" s="2" t="s">
        <v>49</v>
      </c>
      <c r="J7" s="2" t="s">
        <v>111</v>
      </c>
      <c r="K7" s="2" t="s">
        <v>639</v>
      </c>
      <c r="L7" s="2"/>
      <c r="M7" s="3">
        <v>38552</v>
      </c>
      <c r="N7" s="2" t="s">
        <v>71</v>
      </c>
      <c r="O7" s="2" t="s">
        <v>640</v>
      </c>
      <c r="P7" s="2" t="s">
        <v>648</v>
      </c>
      <c r="Q7" s="2" t="s">
        <v>649</v>
      </c>
      <c r="R7" s="2" t="s">
        <v>661</v>
      </c>
      <c r="S7" s="2" t="s">
        <v>663</v>
      </c>
      <c r="T7" s="2" t="s">
        <v>4641</v>
      </c>
      <c r="U7" s="2">
        <v>-0.75</v>
      </c>
      <c r="V7" s="2"/>
      <c r="W7" s="2"/>
      <c r="X7" s="2"/>
      <c r="Y7" s="2" t="s">
        <v>334</v>
      </c>
      <c r="Z7" s="2" t="s">
        <v>335</v>
      </c>
      <c r="AA7" s="2" t="s">
        <v>41</v>
      </c>
      <c r="AB7" s="2" t="s">
        <v>42</v>
      </c>
      <c r="AC7" s="2" t="s">
        <v>43</v>
      </c>
      <c r="AD7" s="2" t="s">
        <v>652</v>
      </c>
      <c r="AE7" s="4"/>
    </row>
    <row r="8" spans="1:31" x14ac:dyDescent="0.25">
      <c r="A8" s="2">
        <v>2005</v>
      </c>
      <c r="B8" s="2">
        <v>568</v>
      </c>
      <c r="C8" s="2" t="s">
        <v>634</v>
      </c>
      <c r="D8" s="2" t="s">
        <v>635</v>
      </c>
      <c r="E8" s="2" t="s">
        <v>636</v>
      </c>
      <c r="F8" s="2" t="s">
        <v>637</v>
      </c>
      <c r="G8" s="2" t="s">
        <v>638</v>
      </c>
      <c r="H8" s="2"/>
      <c r="I8" s="2" t="s">
        <v>49</v>
      </c>
      <c r="J8" s="2" t="s">
        <v>111</v>
      </c>
      <c r="K8" s="2" t="s">
        <v>639</v>
      </c>
      <c r="L8" s="2"/>
      <c r="M8" s="3">
        <v>38553</v>
      </c>
      <c r="N8" s="2" t="s">
        <v>71</v>
      </c>
      <c r="O8" s="2" t="s">
        <v>640</v>
      </c>
      <c r="P8" s="2" t="s">
        <v>641</v>
      </c>
      <c r="Q8" s="2" t="s">
        <v>646</v>
      </c>
      <c r="R8" s="2" t="s">
        <v>664</v>
      </c>
      <c r="S8" s="2" t="s">
        <v>665</v>
      </c>
      <c r="T8" s="2" t="s">
        <v>4641</v>
      </c>
      <c r="U8" s="2">
        <v>-0.36</v>
      </c>
      <c r="V8" s="2"/>
      <c r="W8" s="2"/>
      <c r="X8" s="2"/>
      <c r="Y8" s="2" t="s">
        <v>334</v>
      </c>
      <c r="Z8" s="2" t="s">
        <v>335</v>
      </c>
      <c r="AA8" s="2" t="s">
        <v>41</v>
      </c>
      <c r="AB8" s="2" t="s">
        <v>42</v>
      </c>
      <c r="AC8" s="2" t="s">
        <v>43</v>
      </c>
      <c r="AD8" s="2" t="s">
        <v>645</v>
      </c>
      <c r="AE8" s="4"/>
    </row>
    <row r="9" spans="1:31" x14ac:dyDescent="0.25">
      <c r="A9" s="2">
        <v>2005</v>
      </c>
      <c r="B9" s="2">
        <v>576</v>
      </c>
      <c r="C9" s="2" t="s">
        <v>634</v>
      </c>
      <c r="D9" s="2" t="s">
        <v>635</v>
      </c>
      <c r="E9" s="2" t="s">
        <v>636</v>
      </c>
      <c r="F9" s="2" t="s">
        <v>637</v>
      </c>
      <c r="G9" s="2" t="s">
        <v>638</v>
      </c>
      <c r="H9" s="2"/>
      <c r="I9" s="2" t="s">
        <v>49</v>
      </c>
      <c r="J9" s="2" t="s">
        <v>203</v>
      </c>
      <c r="K9" s="2" t="s">
        <v>639</v>
      </c>
      <c r="L9" s="2"/>
      <c r="M9" s="3">
        <v>38554</v>
      </c>
      <c r="N9" s="2" t="s">
        <v>71</v>
      </c>
      <c r="O9" s="2" t="s">
        <v>640</v>
      </c>
      <c r="P9" s="2" t="s">
        <v>641</v>
      </c>
      <c r="Q9" s="2" t="s">
        <v>646</v>
      </c>
      <c r="R9" s="2" t="s">
        <v>668</v>
      </c>
      <c r="S9" s="2" t="s">
        <v>670</v>
      </c>
      <c r="T9" s="2" t="s">
        <v>4641</v>
      </c>
      <c r="U9" s="2">
        <v>0.66</v>
      </c>
      <c r="V9" s="2"/>
      <c r="W9" s="2"/>
      <c r="X9" s="2"/>
      <c r="Y9" s="2" t="s">
        <v>334</v>
      </c>
      <c r="Z9" s="2" t="s">
        <v>335</v>
      </c>
      <c r="AA9" s="2" t="s">
        <v>41</v>
      </c>
      <c r="AB9" s="2" t="s">
        <v>42</v>
      </c>
      <c r="AC9" s="2" t="s">
        <v>43</v>
      </c>
      <c r="AD9" s="2" t="s">
        <v>645</v>
      </c>
      <c r="AE9" s="4"/>
    </row>
    <row r="10" spans="1:31" x14ac:dyDescent="0.25">
      <c r="A10" s="2">
        <v>2005</v>
      </c>
      <c r="B10" s="2">
        <v>580</v>
      </c>
      <c r="C10" s="2" t="s">
        <v>634</v>
      </c>
      <c r="D10" s="2" t="s">
        <v>635</v>
      </c>
      <c r="E10" s="2" t="s">
        <v>636</v>
      </c>
      <c r="F10" s="2" t="s">
        <v>637</v>
      </c>
      <c r="G10" s="2" t="s">
        <v>638</v>
      </c>
      <c r="H10" s="2"/>
      <c r="I10" s="2" t="s">
        <v>49</v>
      </c>
      <c r="J10" s="2" t="s">
        <v>203</v>
      </c>
      <c r="K10" s="2" t="s">
        <v>639</v>
      </c>
      <c r="L10" s="2"/>
      <c r="M10" s="3">
        <v>38555</v>
      </c>
      <c r="N10" s="2" t="s">
        <v>71</v>
      </c>
      <c r="O10" s="2" t="s">
        <v>640</v>
      </c>
      <c r="P10" s="2" t="s">
        <v>648</v>
      </c>
      <c r="Q10" s="2" t="s">
        <v>649</v>
      </c>
      <c r="R10" s="2" t="s">
        <v>672</v>
      </c>
      <c r="S10" s="2" t="s">
        <v>676</v>
      </c>
      <c r="T10" s="2" t="s">
        <v>4641</v>
      </c>
      <c r="U10" s="2">
        <v>-0.14000000000000001</v>
      </c>
      <c r="V10" s="2"/>
      <c r="W10" s="2"/>
      <c r="X10" s="2"/>
      <c r="Y10" s="2" t="s">
        <v>334</v>
      </c>
      <c r="Z10" s="2" t="s">
        <v>335</v>
      </c>
      <c r="AA10" s="2" t="s">
        <v>41</v>
      </c>
      <c r="AB10" s="2" t="s">
        <v>42</v>
      </c>
      <c r="AC10" s="2" t="s">
        <v>43</v>
      </c>
      <c r="AD10" s="2" t="s">
        <v>652</v>
      </c>
      <c r="AE10" s="4"/>
    </row>
    <row r="11" spans="1:31" x14ac:dyDescent="0.25">
      <c r="A11" s="2">
        <v>2012</v>
      </c>
      <c r="B11" s="2">
        <v>49</v>
      </c>
      <c r="C11" s="2" t="s">
        <v>53</v>
      </c>
      <c r="D11" s="2" t="s">
        <v>54</v>
      </c>
      <c r="E11" s="2" t="s">
        <v>55</v>
      </c>
      <c r="F11" s="2" t="s">
        <v>56</v>
      </c>
      <c r="G11" s="2" t="s">
        <v>57</v>
      </c>
      <c r="H11" s="2"/>
      <c r="I11" s="2" t="s">
        <v>58</v>
      </c>
      <c r="J11" s="2" t="s">
        <v>59</v>
      </c>
      <c r="K11" s="2" t="s">
        <v>60</v>
      </c>
      <c r="L11" s="2"/>
      <c r="M11" s="3">
        <v>41009</v>
      </c>
      <c r="N11" s="2" t="s">
        <v>303</v>
      </c>
      <c r="O11" s="2" t="s">
        <v>1281</v>
      </c>
      <c r="P11" s="2" t="s">
        <v>1107</v>
      </c>
      <c r="Q11" s="2" t="s">
        <v>708</v>
      </c>
      <c r="R11" s="2" t="s">
        <v>1282</v>
      </c>
      <c r="S11" s="2" t="s">
        <v>626</v>
      </c>
      <c r="T11" s="2" t="s">
        <v>4641</v>
      </c>
      <c r="U11" s="2">
        <v>0.28000000000000003</v>
      </c>
      <c r="V11" s="2">
        <v>5500</v>
      </c>
      <c r="W11" s="2">
        <f t="shared" ref="W11:W15" si="0">U11*454/V11</f>
        <v>2.3112727272727278E-2</v>
      </c>
      <c r="X11" s="2">
        <v>5500</v>
      </c>
      <c r="Y11" s="2" t="s">
        <v>342</v>
      </c>
      <c r="Z11" s="2" t="s">
        <v>343</v>
      </c>
      <c r="AA11" s="2" t="s">
        <v>41</v>
      </c>
      <c r="AB11" s="2" t="s">
        <v>42</v>
      </c>
      <c r="AC11" s="2" t="s">
        <v>43</v>
      </c>
      <c r="AD11" s="2" t="s">
        <v>1286</v>
      </c>
      <c r="AE11" s="4"/>
    </row>
    <row r="12" spans="1:31" x14ac:dyDescent="0.25">
      <c r="A12" s="2">
        <v>2012</v>
      </c>
      <c r="B12" s="2">
        <v>53</v>
      </c>
      <c r="C12" s="2" t="s">
        <v>53</v>
      </c>
      <c r="D12" s="2" t="s">
        <v>54</v>
      </c>
      <c r="E12" s="2" t="s">
        <v>55</v>
      </c>
      <c r="F12" s="2" t="s">
        <v>56</v>
      </c>
      <c r="G12" s="2" t="s">
        <v>57</v>
      </c>
      <c r="H12" s="2"/>
      <c r="I12" s="2" t="s">
        <v>58</v>
      </c>
      <c r="J12" s="2" t="s">
        <v>69</v>
      </c>
      <c r="K12" s="2" t="s">
        <v>70</v>
      </c>
      <c r="L12" s="2"/>
      <c r="M12" s="3">
        <v>41009</v>
      </c>
      <c r="N12" s="2" t="s">
        <v>303</v>
      </c>
      <c r="O12" s="2" t="s">
        <v>1281</v>
      </c>
      <c r="P12" s="2" t="s">
        <v>1107</v>
      </c>
      <c r="Q12" s="2" t="s">
        <v>708</v>
      </c>
      <c r="R12" s="2" t="s">
        <v>1282</v>
      </c>
      <c r="S12" s="2" t="s">
        <v>446</v>
      </c>
      <c r="T12" s="2" t="s">
        <v>4641</v>
      </c>
      <c r="U12" s="2">
        <v>0.22</v>
      </c>
      <c r="V12" s="2">
        <v>5500</v>
      </c>
      <c r="W12" s="2">
        <f t="shared" si="0"/>
        <v>1.8159999999999999E-2</v>
      </c>
      <c r="X12" s="2">
        <v>5500</v>
      </c>
      <c r="Y12" s="2" t="s">
        <v>342</v>
      </c>
      <c r="Z12" s="2" t="s">
        <v>343</v>
      </c>
      <c r="AA12" s="2" t="s">
        <v>41</v>
      </c>
      <c r="AB12" s="2" t="s">
        <v>42</v>
      </c>
      <c r="AC12" s="2" t="s">
        <v>43</v>
      </c>
      <c r="AD12" s="2" t="s">
        <v>1288</v>
      </c>
      <c r="AE12" s="4"/>
    </row>
    <row r="13" spans="1:31" x14ac:dyDescent="0.25">
      <c r="A13" s="2">
        <v>2012</v>
      </c>
      <c r="B13" s="2">
        <v>85</v>
      </c>
      <c r="C13" s="2" t="s">
        <v>53</v>
      </c>
      <c r="D13" s="2" t="s">
        <v>54</v>
      </c>
      <c r="E13" s="2" t="s">
        <v>55</v>
      </c>
      <c r="F13" s="2" t="s">
        <v>56</v>
      </c>
      <c r="G13" s="2" t="s">
        <v>57</v>
      </c>
      <c r="H13" s="2"/>
      <c r="I13" s="2" t="s">
        <v>58</v>
      </c>
      <c r="J13" s="2" t="s">
        <v>84</v>
      </c>
      <c r="K13" s="2" t="s">
        <v>85</v>
      </c>
      <c r="L13" s="2"/>
      <c r="M13" s="3">
        <v>41010</v>
      </c>
      <c r="N13" s="2" t="s">
        <v>303</v>
      </c>
      <c r="O13" s="2" t="s">
        <v>1281</v>
      </c>
      <c r="P13" s="2" t="s">
        <v>1107</v>
      </c>
      <c r="Q13" s="2" t="s">
        <v>708</v>
      </c>
      <c r="R13" s="2" t="s">
        <v>1282</v>
      </c>
      <c r="S13" s="2" t="s">
        <v>52</v>
      </c>
      <c r="T13" s="2" t="s">
        <v>4641</v>
      </c>
      <c r="U13" s="2">
        <v>0.3</v>
      </c>
      <c r="V13" s="2">
        <v>5500</v>
      </c>
      <c r="W13" s="2">
        <f t="shared" si="0"/>
        <v>2.4763636363636363E-2</v>
      </c>
      <c r="X13" s="2">
        <v>5500</v>
      </c>
      <c r="Y13" s="2" t="s">
        <v>342</v>
      </c>
      <c r="Z13" s="2" t="s">
        <v>343</v>
      </c>
      <c r="AA13" s="2" t="s">
        <v>41</v>
      </c>
      <c r="AB13" s="2" t="s">
        <v>42</v>
      </c>
      <c r="AC13" s="2" t="s">
        <v>43</v>
      </c>
      <c r="AD13" s="2" t="s">
        <v>1293</v>
      </c>
      <c r="AE13" s="4"/>
    </row>
    <row r="14" spans="1:31" x14ac:dyDescent="0.25">
      <c r="A14" s="2">
        <v>2012</v>
      </c>
      <c r="B14" s="2">
        <v>143</v>
      </c>
      <c r="C14" s="2" t="s">
        <v>75</v>
      </c>
      <c r="D14" s="2" t="s">
        <v>76</v>
      </c>
      <c r="E14" s="2" t="s">
        <v>77</v>
      </c>
      <c r="F14" s="2" t="s">
        <v>78</v>
      </c>
      <c r="G14" s="2" t="s">
        <v>79</v>
      </c>
      <c r="H14" s="2"/>
      <c r="I14" s="2" t="s">
        <v>80</v>
      </c>
      <c r="J14" s="2" t="s">
        <v>69</v>
      </c>
      <c r="K14" s="2" t="s">
        <v>70</v>
      </c>
      <c r="L14" s="2"/>
      <c r="M14" s="3">
        <v>41002</v>
      </c>
      <c r="N14" s="2" t="s">
        <v>71</v>
      </c>
      <c r="O14" s="2" t="s">
        <v>62</v>
      </c>
      <c r="P14" s="2" t="s">
        <v>63</v>
      </c>
      <c r="Q14" s="2" t="s">
        <v>667</v>
      </c>
      <c r="R14" s="2" t="s">
        <v>101</v>
      </c>
      <c r="S14" s="2" t="s">
        <v>417</v>
      </c>
      <c r="T14" s="2" t="s">
        <v>4641</v>
      </c>
      <c r="U14" s="2">
        <v>0.31</v>
      </c>
      <c r="V14" s="2">
        <v>5500</v>
      </c>
      <c r="W14" s="2">
        <f t="shared" si="0"/>
        <v>2.5589090909090912E-2</v>
      </c>
      <c r="X14" s="2">
        <v>5500</v>
      </c>
      <c r="Y14" s="2" t="s">
        <v>342</v>
      </c>
      <c r="Z14" s="2" t="s">
        <v>343</v>
      </c>
      <c r="AA14" s="2" t="s">
        <v>41</v>
      </c>
      <c r="AB14" s="2" t="s">
        <v>42</v>
      </c>
      <c r="AC14" s="2" t="s">
        <v>43</v>
      </c>
      <c r="AD14" s="2" t="s">
        <v>1296</v>
      </c>
      <c r="AE14" s="4"/>
    </row>
    <row r="15" spans="1:31" x14ac:dyDescent="0.25">
      <c r="A15" s="2">
        <v>2012</v>
      </c>
      <c r="B15" s="2">
        <v>148</v>
      </c>
      <c r="C15" s="2" t="s">
        <v>75</v>
      </c>
      <c r="D15" s="2" t="s">
        <v>76</v>
      </c>
      <c r="E15" s="2" t="s">
        <v>77</v>
      </c>
      <c r="F15" s="2" t="s">
        <v>78</v>
      </c>
      <c r="G15" s="2" t="s">
        <v>79</v>
      </c>
      <c r="H15" s="2"/>
      <c r="I15" s="2" t="s">
        <v>80</v>
      </c>
      <c r="J15" s="2" t="s">
        <v>84</v>
      </c>
      <c r="K15" s="2" t="s">
        <v>85</v>
      </c>
      <c r="L15" s="2"/>
      <c r="M15" s="3">
        <v>41002</v>
      </c>
      <c r="N15" s="2" t="s">
        <v>71</v>
      </c>
      <c r="O15" s="2" t="s">
        <v>62</v>
      </c>
      <c r="P15" s="2" t="s">
        <v>63</v>
      </c>
      <c r="Q15" s="2" t="s">
        <v>667</v>
      </c>
      <c r="R15" s="2" t="s">
        <v>101</v>
      </c>
      <c r="S15" s="2" t="s">
        <v>783</v>
      </c>
      <c r="T15" s="2" t="s">
        <v>4641</v>
      </c>
      <c r="U15" s="2">
        <v>1.21</v>
      </c>
      <c r="V15" s="2">
        <v>5500</v>
      </c>
      <c r="W15" s="2">
        <f t="shared" si="0"/>
        <v>9.988000000000001E-2</v>
      </c>
      <c r="X15" s="2">
        <v>5500</v>
      </c>
      <c r="Y15" s="2" t="s">
        <v>342</v>
      </c>
      <c r="Z15" s="2" t="s">
        <v>343</v>
      </c>
      <c r="AA15" s="2" t="s">
        <v>41</v>
      </c>
      <c r="AB15" s="2" t="s">
        <v>42</v>
      </c>
      <c r="AC15" s="2" t="s">
        <v>43</v>
      </c>
      <c r="AD15" s="2" t="s">
        <v>1296</v>
      </c>
      <c r="AE15" s="4"/>
    </row>
    <row r="16" spans="1:31" x14ac:dyDescent="0.25">
      <c r="A16" s="2">
        <v>2014</v>
      </c>
      <c r="B16" s="2">
        <v>2174</v>
      </c>
      <c r="C16" s="2" t="s">
        <v>3160</v>
      </c>
      <c r="D16" s="2" t="s">
        <v>3161</v>
      </c>
      <c r="E16" s="2" t="s">
        <v>3162</v>
      </c>
      <c r="F16" s="2" t="s">
        <v>3163</v>
      </c>
      <c r="G16" s="2" t="s">
        <v>3164</v>
      </c>
      <c r="H16" s="2" t="s">
        <v>3165</v>
      </c>
      <c r="I16" s="2" t="s">
        <v>215</v>
      </c>
      <c r="J16" s="2" t="s">
        <v>50</v>
      </c>
      <c r="K16" s="2" t="s">
        <v>3166</v>
      </c>
      <c r="L16" s="2"/>
      <c r="M16" s="3">
        <v>41975</v>
      </c>
      <c r="N16" s="2" t="s">
        <v>3167</v>
      </c>
      <c r="O16" s="2" t="s">
        <v>1299</v>
      </c>
      <c r="P16" s="2" t="s">
        <v>1448</v>
      </c>
      <c r="Q16" s="2" t="s">
        <v>457</v>
      </c>
      <c r="R16" s="2" t="s">
        <v>3168</v>
      </c>
      <c r="S16" s="2" t="s">
        <v>3169</v>
      </c>
      <c r="T16" s="2" t="s">
        <v>4641</v>
      </c>
      <c r="U16" s="2">
        <v>1.0900000000000001</v>
      </c>
      <c r="V16" s="2"/>
      <c r="W16" s="2"/>
      <c r="X16" s="2"/>
      <c r="Y16" s="2" t="s">
        <v>2180</v>
      </c>
      <c r="Z16" s="2" t="s">
        <v>335</v>
      </c>
      <c r="AA16" s="2" t="s">
        <v>41</v>
      </c>
      <c r="AB16" s="2" t="s">
        <v>42</v>
      </c>
      <c r="AC16" s="2" t="s">
        <v>43</v>
      </c>
      <c r="AD16" s="2" t="s">
        <v>3170</v>
      </c>
      <c r="AE16" s="4" t="s">
        <v>198</v>
      </c>
    </row>
    <row r="17" spans="1:31" x14ac:dyDescent="0.25">
      <c r="A17" s="2">
        <v>2014</v>
      </c>
      <c r="B17" s="2">
        <v>2178</v>
      </c>
      <c r="C17" s="2" t="s">
        <v>3160</v>
      </c>
      <c r="D17" s="2" t="s">
        <v>3161</v>
      </c>
      <c r="E17" s="2" t="s">
        <v>3162</v>
      </c>
      <c r="F17" s="2" t="s">
        <v>3163</v>
      </c>
      <c r="G17" s="2" t="s">
        <v>3164</v>
      </c>
      <c r="H17" s="2" t="s">
        <v>3165</v>
      </c>
      <c r="I17" s="2" t="s">
        <v>215</v>
      </c>
      <c r="J17" s="2" t="s">
        <v>50</v>
      </c>
      <c r="K17" s="2" t="s">
        <v>3166</v>
      </c>
      <c r="L17" s="2"/>
      <c r="M17" s="3">
        <v>41976</v>
      </c>
      <c r="N17" s="2" t="s">
        <v>3167</v>
      </c>
      <c r="O17" s="2" t="s">
        <v>1299</v>
      </c>
      <c r="P17" s="2" t="s">
        <v>1448</v>
      </c>
      <c r="Q17" s="2" t="s">
        <v>454</v>
      </c>
      <c r="R17" s="2" t="s">
        <v>3176</v>
      </c>
      <c r="S17" s="2" t="s">
        <v>598</v>
      </c>
      <c r="T17" s="2" t="s">
        <v>4641</v>
      </c>
      <c r="U17" s="2">
        <v>0.44</v>
      </c>
      <c r="V17" s="2"/>
      <c r="W17" s="2"/>
      <c r="X17" s="2"/>
      <c r="Y17" s="2" t="s">
        <v>2180</v>
      </c>
      <c r="Z17" s="2" t="s">
        <v>335</v>
      </c>
      <c r="AA17" s="2" t="s">
        <v>41</v>
      </c>
      <c r="AB17" s="2" t="s">
        <v>42</v>
      </c>
      <c r="AC17" s="2" t="s">
        <v>43</v>
      </c>
      <c r="AD17" s="2" t="s">
        <v>3178</v>
      </c>
      <c r="AE17" s="4" t="s">
        <v>198</v>
      </c>
    </row>
    <row r="18" spans="1:31" x14ac:dyDescent="0.25">
      <c r="A18" s="2">
        <v>2014</v>
      </c>
      <c r="B18" s="2">
        <v>2183</v>
      </c>
      <c r="C18" s="2" t="s">
        <v>3160</v>
      </c>
      <c r="D18" s="2" t="s">
        <v>3161</v>
      </c>
      <c r="E18" s="2" t="s">
        <v>3162</v>
      </c>
      <c r="F18" s="2" t="s">
        <v>3163</v>
      </c>
      <c r="G18" s="2" t="s">
        <v>3164</v>
      </c>
      <c r="H18" s="2" t="s">
        <v>3165</v>
      </c>
      <c r="I18" s="2" t="s">
        <v>215</v>
      </c>
      <c r="J18" s="2" t="s">
        <v>31</v>
      </c>
      <c r="K18" s="2" t="s">
        <v>3181</v>
      </c>
      <c r="L18" s="2"/>
      <c r="M18" s="3">
        <v>41977</v>
      </c>
      <c r="N18" s="2" t="s">
        <v>3182</v>
      </c>
      <c r="O18" s="2" t="s">
        <v>1299</v>
      </c>
      <c r="P18" s="2" t="s">
        <v>1448</v>
      </c>
      <c r="Q18" s="2" t="s">
        <v>457</v>
      </c>
      <c r="R18" s="2" t="s">
        <v>915</v>
      </c>
      <c r="S18" s="2" t="s">
        <v>691</v>
      </c>
      <c r="T18" s="2" t="s">
        <v>4641</v>
      </c>
      <c r="U18" s="2">
        <v>0.15</v>
      </c>
      <c r="V18" s="2"/>
      <c r="W18" s="2"/>
      <c r="X18" s="2"/>
      <c r="Y18" s="2" t="s">
        <v>2180</v>
      </c>
      <c r="Z18" s="2" t="s">
        <v>335</v>
      </c>
      <c r="AA18" s="2" t="s">
        <v>41</v>
      </c>
      <c r="AB18" s="2" t="s">
        <v>42</v>
      </c>
      <c r="AC18" s="2" t="s">
        <v>43</v>
      </c>
      <c r="AD18" s="2" t="s">
        <v>3183</v>
      </c>
      <c r="AE18" s="4" t="s">
        <v>198</v>
      </c>
    </row>
    <row r="19" spans="1:31" x14ac:dyDescent="0.25">
      <c r="A19" s="2">
        <v>2014</v>
      </c>
      <c r="B19" s="2">
        <v>2185</v>
      </c>
      <c r="C19" s="2" t="s">
        <v>3160</v>
      </c>
      <c r="D19" s="2" t="s">
        <v>3161</v>
      </c>
      <c r="E19" s="2" t="s">
        <v>3162</v>
      </c>
      <c r="F19" s="2" t="s">
        <v>3163</v>
      </c>
      <c r="G19" s="2" t="s">
        <v>3164</v>
      </c>
      <c r="H19" s="2" t="s">
        <v>3165</v>
      </c>
      <c r="I19" s="2" t="s">
        <v>215</v>
      </c>
      <c r="J19" s="2" t="s">
        <v>31</v>
      </c>
      <c r="K19" s="2" t="s">
        <v>3181</v>
      </c>
      <c r="L19" s="2"/>
      <c r="M19" s="3">
        <v>41978</v>
      </c>
      <c r="N19" s="2" t="s">
        <v>3182</v>
      </c>
      <c r="O19" s="2" t="s">
        <v>1299</v>
      </c>
      <c r="P19" s="2" t="s">
        <v>1448</v>
      </c>
      <c r="Q19" s="2" t="s">
        <v>454</v>
      </c>
      <c r="R19" s="2" t="s">
        <v>3168</v>
      </c>
      <c r="S19" s="2" t="s">
        <v>786</v>
      </c>
      <c r="T19" s="2" t="s">
        <v>4641</v>
      </c>
      <c r="U19" s="2">
        <v>0.36</v>
      </c>
      <c r="V19" s="2"/>
      <c r="W19" s="2"/>
      <c r="X19" s="2"/>
      <c r="Y19" s="2" t="s">
        <v>2180</v>
      </c>
      <c r="Z19" s="2" t="s">
        <v>335</v>
      </c>
      <c r="AA19" s="2" t="s">
        <v>41</v>
      </c>
      <c r="AB19" s="2" t="s">
        <v>42</v>
      </c>
      <c r="AC19" s="2" t="s">
        <v>43</v>
      </c>
      <c r="AD19" s="2" t="s">
        <v>3186</v>
      </c>
      <c r="AE19" s="4" t="s">
        <v>198</v>
      </c>
    </row>
    <row r="20" spans="1:31" x14ac:dyDescent="0.25">
      <c r="A20" s="2">
        <v>2016</v>
      </c>
      <c r="B20" s="2">
        <v>332</v>
      </c>
      <c r="C20" s="2" t="s">
        <v>357</v>
      </c>
      <c r="D20" s="2" t="s">
        <v>358</v>
      </c>
      <c r="E20" s="2" t="s">
        <v>359</v>
      </c>
      <c r="F20" s="2" t="s">
        <v>360</v>
      </c>
      <c r="G20" s="2" t="s">
        <v>361</v>
      </c>
      <c r="H20" s="2" t="s">
        <v>362</v>
      </c>
      <c r="I20" s="2" t="s">
        <v>356</v>
      </c>
      <c r="J20" s="2" t="s">
        <v>50</v>
      </c>
      <c r="K20" s="2" t="s">
        <v>363</v>
      </c>
      <c r="L20" s="2"/>
      <c r="M20" s="3">
        <v>42718</v>
      </c>
      <c r="N20" s="2" t="s">
        <v>3741</v>
      </c>
      <c r="O20" s="2" t="s">
        <v>1299</v>
      </c>
      <c r="P20" s="2" t="s">
        <v>3742</v>
      </c>
      <c r="Q20" s="2" t="s">
        <v>441</v>
      </c>
      <c r="R20" s="2" t="s">
        <v>3744</v>
      </c>
      <c r="S20" s="2" t="s">
        <v>494</v>
      </c>
      <c r="T20" s="2" t="s">
        <v>4641</v>
      </c>
      <c r="U20" s="2">
        <v>0.7</v>
      </c>
      <c r="V20" s="2"/>
      <c r="W20" s="2"/>
      <c r="X20" s="2"/>
      <c r="Y20" s="2" t="s">
        <v>342</v>
      </c>
      <c r="Z20" s="2" t="s">
        <v>335</v>
      </c>
      <c r="AA20" s="2" t="s">
        <v>3332</v>
      </c>
      <c r="AB20" s="2" t="s">
        <v>43</v>
      </c>
      <c r="AC20" s="2" t="s">
        <v>42</v>
      </c>
      <c r="AD20" s="2" t="s">
        <v>3755</v>
      </c>
      <c r="AE20" s="4" t="s">
        <v>198</v>
      </c>
    </row>
    <row r="21" spans="1:31" x14ac:dyDescent="0.25">
      <c r="A21" s="2">
        <v>2016</v>
      </c>
      <c r="B21" s="2">
        <v>333</v>
      </c>
      <c r="C21" s="2" t="s">
        <v>357</v>
      </c>
      <c r="D21" s="2" t="s">
        <v>358</v>
      </c>
      <c r="E21" s="2" t="s">
        <v>359</v>
      </c>
      <c r="F21" s="2" t="s">
        <v>360</v>
      </c>
      <c r="G21" s="2" t="s">
        <v>361</v>
      </c>
      <c r="H21" s="2" t="s">
        <v>362</v>
      </c>
      <c r="I21" s="2" t="s">
        <v>356</v>
      </c>
      <c r="J21" s="2" t="s">
        <v>31</v>
      </c>
      <c r="K21" s="2" t="s">
        <v>365</v>
      </c>
      <c r="L21" s="2"/>
      <c r="M21" s="3">
        <v>42718</v>
      </c>
      <c r="N21" s="2" t="s">
        <v>3741</v>
      </c>
      <c r="O21" s="2" t="s">
        <v>1299</v>
      </c>
      <c r="P21" s="2" t="s">
        <v>3742</v>
      </c>
      <c r="Q21" s="2" t="s">
        <v>441</v>
      </c>
      <c r="R21" s="2" t="s">
        <v>3744</v>
      </c>
      <c r="S21" s="2" t="s">
        <v>592</v>
      </c>
      <c r="T21" s="2" t="s">
        <v>4641</v>
      </c>
      <c r="U21" s="2">
        <v>0.1</v>
      </c>
      <c r="V21" s="2"/>
      <c r="W21" s="2"/>
      <c r="X21" s="2"/>
      <c r="Y21" s="2" t="s">
        <v>342</v>
      </c>
      <c r="Z21" s="2" t="s">
        <v>335</v>
      </c>
      <c r="AA21" s="2" t="s">
        <v>3332</v>
      </c>
      <c r="AB21" s="2" t="s">
        <v>43</v>
      </c>
      <c r="AC21" s="2" t="s">
        <v>42</v>
      </c>
      <c r="AD21" s="2" t="s">
        <v>3755</v>
      </c>
      <c r="AE21" s="4" t="s">
        <v>198</v>
      </c>
    </row>
    <row r="22" spans="1:31" x14ac:dyDescent="0.25">
      <c r="A22" s="2">
        <v>2016</v>
      </c>
      <c r="B22" s="2">
        <v>334</v>
      </c>
      <c r="C22" s="2" t="s">
        <v>357</v>
      </c>
      <c r="D22" s="2" t="s">
        <v>358</v>
      </c>
      <c r="E22" s="2" t="s">
        <v>359</v>
      </c>
      <c r="F22" s="2" t="s">
        <v>360</v>
      </c>
      <c r="G22" s="2" t="s">
        <v>361</v>
      </c>
      <c r="H22" s="2" t="s">
        <v>362</v>
      </c>
      <c r="I22" s="2" t="s">
        <v>356</v>
      </c>
      <c r="J22" s="2" t="s">
        <v>111</v>
      </c>
      <c r="K22" s="2" t="s">
        <v>367</v>
      </c>
      <c r="L22" s="2"/>
      <c r="M22" s="3">
        <v>42718</v>
      </c>
      <c r="N22" s="2" t="s">
        <v>3741</v>
      </c>
      <c r="O22" s="2" t="s">
        <v>1299</v>
      </c>
      <c r="P22" s="2" t="s">
        <v>3742</v>
      </c>
      <c r="Q22" s="2" t="s">
        <v>441</v>
      </c>
      <c r="R22" s="2" t="s">
        <v>3748</v>
      </c>
      <c r="S22" s="2" t="s">
        <v>494</v>
      </c>
      <c r="T22" s="2" t="s">
        <v>4641</v>
      </c>
      <c r="U22" s="2">
        <v>0.7</v>
      </c>
      <c r="V22" s="2"/>
      <c r="W22" s="2"/>
      <c r="X22" s="2"/>
      <c r="Y22" s="2" t="s">
        <v>342</v>
      </c>
      <c r="Z22" s="2" t="s">
        <v>335</v>
      </c>
      <c r="AA22" s="2" t="s">
        <v>3332</v>
      </c>
      <c r="AB22" s="2" t="s">
        <v>43</v>
      </c>
      <c r="AC22" s="2" t="s">
        <v>42</v>
      </c>
      <c r="AD22" s="2" t="s">
        <v>3755</v>
      </c>
      <c r="AE22" s="4" t="s">
        <v>198</v>
      </c>
    </row>
    <row r="23" spans="1:31" x14ac:dyDescent="0.25">
      <c r="A23" s="2">
        <v>2016</v>
      </c>
      <c r="B23" s="2">
        <v>335</v>
      </c>
      <c r="C23" s="2" t="s">
        <v>357</v>
      </c>
      <c r="D23" s="2" t="s">
        <v>358</v>
      </c>
      <c r="E23" s="2" t="s">
        <v>359</v>
      </c>
      <c r="F23" s="2" t="s">
        <v>360</v>
      </c>
      <c r="G23" s="2" t="s">
        <v>361</v>
      </c>
      <c r="H23" s="2" t="s">
        <v>362</v>
      </c>
      <c r="I23" s="2" t="s">
        <v>356</v>
      </c>
      <c r="J23" s="2" t="s">
        <v>203</v>
      </c>
      <c r="K23" s="2" t="s">
        <v>368</v>
      </c>
      <c r="L23" s="2"/>
      <c r="M23" s="3">
        <v>42718</v>
      </c>
      <c r="N23" s="2" t="s">
        <v>3741</v>
      </c>
      <c r="O23" s="2" t="s">
        <v>1299</v>
      </c>
      <c r="P23" s="2" t="s">
        <v>3742</v>
      </c>
      <c r="Q23" s="2" t="s">
        <v>441</v>
      </c>
      <c r="R23" s="2" t="s">
        <v>3750</v>
      </c>
      <c r="S23" s="2" t="s">
        <v>437</v>
      </c>
      <c r="T23" s="2" t="s">
        <v>4641</v>
      </c>
      <c r="U23" s="2">
        <v>0.3</v>
      </c>
      <c r="V23" s="2"/>
      <c r="W23" s="2"/>
      <c r="X23" s="2"/>
      <c r="Y23" s="2" t="s">
        <v>342</v>
      </c>
      <c r="Z23" s="2" t="s">
        <v>335</v>
      </c>
      <c r="AA23" s="2" t="s">
        <v>3332</v>
      </c>
      <c r="AB23" s="2" t="s">
        <v>43</v>
      </c>
      <c r="AC23" s="2" t="s">
        <v>42</v>
      </c>
      <c r="AD23" s="2" t="s">
        <v>3755</v>
      </c>
      <c r="AE23" s="4" t="s">
        <v>198</v>
      </c>
    </row>
    <row r="24" spans="1:31" x14ac:dyDescent="0.25">
      <c r="A24" s="2">
        <v>2016</v>
      </c>
      <c r="B24" s="2">
        <v>340</v>
      </c>
      <c r="C24" s="2" t="s">
        <v>357</v>
      </c>
      <c r="D24" s="2" t="s">
        <v>358</v>
      </c>
      <c r="E24" s="2" t="s">
        <v>359</v>
      </c>
      <c r="F24" s="2" t="s">
        <v>360</v>
      </c>
      <c r="G24" s="2" t="s">
        <v>361</v>
      </c>
      <c r="H24" s="2" t="s">
        <v>362</v>
      </c>
      <c r="I24" s="2" t="s">
        <v>356</v>
      </c>
      <c r="J24" s="2" t="s">
        <v>206</v>
      </c>
      <c r="K24" s="2" t="s">
        <v>369</v>
      </c>
      <c r="L24" s="2"/>
      <c r="M24" s="3">
        <v>42718</v>
      </c>
      <c r="N24" s="2" t="s">
        <v>3756</v>
      </c>
      <c r="O24" s="2" t="s">
        <v>1299</v>
      </c>
      <c r="P24" s="2" t="s">
        <v>3742</v>
      </c>
      <c r="Q24" s="2" t="s">
        <v>441</v>
      </c>
      <c r="R24" s="2" t="s">
        <v>3748</v>
      </c>
      <c r="S24" s="2" t="s">
        <v>3763</v>
      </c>
      <c r="T24" s="2" t="s">
        <v>4641</v>
      </c>
      <c r="U24" s="2">
        <v>1.3</v>
      </c>
      <c r="V24" s="2"/>
      <c r="W24" s="2"/>
      <c r="X24" s="2"/>
      <c r="Y24" s="2" t="s">
        <v>342</v>
      </c>
      <c r="Z24" s="2" t="s">
        <v>335</v>
      </c>
      <c r="AA24" s="2" t="s">
        <v>3332</v>
      </c>
      <c r="AB24" s="2" t="s">
        <v>43</v>
      </c>
      <c r="AC24" s="2" t="s">
        <v>42</v>
      </c>
      <c r="AD24" s="2" t="s">
        <v>3755</v>
      </c>
      <c r="AE24" s="4" t="s">
        <v>198</v>
      </c>
    </row>
    <row r="25" spans="1:31" x14ac:dyDescent="0.25">
      <c r="A25" s="2">
        <v>2016</v>
      </c>
      <c r="B25" s="2">
        <v>341</v>
      </c>
      <c r="C25" s="2" t="s">
        <v>357</v>
      </c>
      <c r="D25" s="2" t="s">
        <v>358</v>
      </c>
      <c r="E25" s="2" t="s">
        <v>359</v>
      </c>
      <c r="F25" s="2" t="s">
        <v>360</v>
      </c>
      <c r="G25" s="2" t="s">
        <v>361</v>
      </c>
      <c r="H25" s="2" t="s">
        <v>362</v>
      </c>
      <c r="I25" s="2" t="s">
        <v>356</v>
      </c>
      <c r="J25" s="2" t="s">
        <v>289</v>
      </c>
      <c r="K25" s="2" t="s">
        <v>370</v>
      </c>
      <c r="L25" s="2"/>
      <c r="M25" s="3">
        <v>42718</v>
      </c>
      <c r="N25" s="2" t="s">
        <v>3756</v>
      </c>
      <c r="O25" s="2" t="s">
        <v>1299</v>
      </c>
      <c r="P25" s="2" t="s">
        <v>3742</v>
      </c>
      <c r="Q25" s="2" t="s">
        <v>441</v>
      </c>
      <c r="R25" s="2" t="s">
        <v>3748</v>
      </c>
      <c r="S25" s="2" t="s">
        <v>3764</v>
      </c>
      <c r="T25" s="2" t="s">
        <v>4641</v>
      </c>
      <c r="U25" s="2">
        <v>1.1000000000000001</v>
      </c>
      <c r="V25" s="2"/>
      <c r="W25" s="2"/>
      <c r="X25" s="2"/>
      <c r="Y25" s="2" t="s">
        <v>342</v>
      </c>
      <c r="Z25" s="2" t="s">
        <v>335</v>
      </c>
      <c r="AA25" s="2" t="s">
        <v>3332</v>
      </c>
      <c r="AB25" s="2" t="s">
        <v>43</v>
      </c>
      <c r="AC25" s="2" t="s">
        <v>42</v>
      </c>
      <c r="AD25" s="2" t="s">
        <v>3755</v>
      </c>
      <c r="AE25" s="4" t="s">
        <v>198</v>
      </c>
    </row>
    <row r="26" spans="1:31" x14ac:dyDescent="0.25">
      <c r="A26" s="2">
        <v>2016</v>
      </c>
      <c r="B26" s="2">
        <v>912</v>
      </c>
      <c r="C26" s="2" t="s">
        <v>234</v>
      </c>
      <c r="D26" s="2" t="s">
        <v>235</v>
      </c>
      <c r="E26" s="2" t="s">
        <v>236</v>
      </c>
      <c r="F26" s="2" t="s">
        <v>237</v>
      </c>
      <c r="G26" s="2" t="s">
        <v>238</v>
      </c>
      <c r="H26" s="2"/>
      <c r="I26" s="2" t="s">
        <v>239</v>
      </c>
      <c r="J26" s="2" t="s">
        <v>111</v>
      </c>
      <c r="K26" s="2" t="s">
        <v>4067</v>
      </c>
      <c r="L26" s="2"/>
      <c r="M26" s="3">
        <v>42468</v>
      </c>
      <c r="N26" s="2" t="s">
        <v>4068</v>
      </c>
      <c r="O26" s="2" t="s">
        <v>1299</v>
      </c>
      <c r="P26" s="2" t="s">
        <v>4069</v>
      </c>
      <c r="Q26" s="2" t="s">
        <v>4070</v>
      </c>
      <c r="R26" s="2" t="s">
        <v>4071</v>
      </c>
      <c r="S26" s="2" t="s">
        <v>1243</v>
      </c>
      <c r="T26" s="2" t="s">
        <v>4641</v>
      </c>
      <c r="U26" s="2">
        <v>0</v>
      </c>
      <c r="V26" s="2"/>
      <c r="W26" s="2"/>
      <c r="X26" s="2"/>
      <c r="Y26" s="2" t="s">
        <v>342</v>
      </c>
      <c r="Z26" s="2" t="s">
        <v>335</v>
      </c>
      <c r="AA26" s="2" t="s">
        <v>3332</v>
      </c>
      <c r="AB26" s="2" t="s">
        <v>43</v>
      </c>
      <c r="AC26" s="2" t="s">
        <v>42</v>
      </c>
      <c r="AD26" s="2" t="s">
        <v>4072</v>
      </c>
      <c r="AE26" s="4"/>
    </row>
    <row r="27" spans="1:31" x14ac:dyDescent="0.25">
      <c r="A27" s="2">
        <v>2016</v>
      </c>
      <c r="B27" s="2">
        <v>913</v>
      </c>
      <c r="C27" s="2" t="s">
        <v>234</v>
      </c>
      <c r="D27" s="2" t="s">
        <v>235</v>
      </c>
      <c r="E27" s="2" t="s">
        <v>236</v>
      </c>
      <c r="F27" s="2" t="s">
        <v>237</v>
      </c>
      <c r="G27" s="2" t="s">
        <v>238</v>
      </c>
      <c r="H27" s="2"/>
      <c r="I27" s="2" t="s">
        <v>239</v>
      </c>
      <c r="J27" s="2" t="s">
        <v>203</v>
      </c>
      <c r="K27" s="2" t="s">
        <v>4073</v>
      </c>
      <c r="L27" s="2"/>
      <c r="M27" s="3">
        <v>42468</v>
      </c>
      <c r="N27" s="2" t="s">
        <v>4068</v>
      </c>
      <c r="O27" s="2" t="s">
        <v>1299</v>
      </c>
      <c r="P27" s="2" t="s">
        <v>4069</v>
      </c>
      <c r="Q27" s="2" t="s">
        <v>4070</v>
      </c>
      <c r="R27" s="2" t="s">
        <v>4074</v>
      </c>
      <c r="S27" s="2" t="s">
        <v>855</v>
      </c>
      <c r="T27" s="2" t="s">
        <v>4641</v>
      </c>
      <c r="U27" s="2">
        <v>0.37</v>
      </c>
      <c r="V27" s="2"/>
      <c r="W27" s="2"/>
      <c r="X27" s="2"/>
      <c r="Y27" s="2" t="s">
        <v>342</v>
      </c>
      <c r="Z27" s="2" t="s">
        <v>335</v>
      </c>
      <c r="AA27" s="2" t="s">
        <v>3332</v>
      </c>
      <c r="AB27" s="2" t="s">
        <v>43</v>
      </c>
      <c r="AC27" s="2" t="s">
        <v>42</v>
      </c>
      <c r="AD27" s="2" t="s">
        <v>4072</v>
      </c>
      <c r="AE27" s="4"/>
    </row>
    <row r="28" spans="1:31" x14ac:dyDescent="0.25">
      <c r="A28" s="2">
        <v>2016</v>
      </c>
      <c r="B28" s="2">
        <v>1771</v>
      </c>
      <c r="C28" s="2" t="s">
        <v>3160</v>
      </c>
      <c r="D28" s="2" t="s">
        <v>3161</v>
      </c>
      <c r="E28" s="2" t="s">
        <v>3162</v>
      </c>
      <c r="F28" s="2" t="s">
        <v>3163</v>
      </c>
      <c r="G28" s="2" t="s">
        <v>3164</v>
      </c>
      <c r="H28" s="2" t="s">
        <v>3165</v>
      </c>
      <c r="I28" s="2" t="s">
        <v>215</v>
      </c>
      <c r="J28" s="2" t="s">
        <v>50</v>
      </c>
      <c r="K28" s="2" t="s">
        <v>4484</v>
      </c>
      <c r="L28" s="2"/>
      <c r="M28" s="3">
        <v>42550</v>
      </c>
      <c r="N28" s="2" t="s">
        <v>4485</v>
      </c>
      <c r="O28" s="2" t="s">
        <v>1299</v>
      </c>
      <c r="P28" s="2" t="s">
        <v>4486</v>
      </c>
      <c r="Q28" s="2" t="s">
        <v>4497</v>
      </c>
      <c r="R28" s="2" t="s">
        <v>4487</v>
      </c>
      <c r="S28" s="2" t="s">
        <v>4498</v>
      </c>
      <c r="T28" s="2" t="s">
        <v>4641</v>
      </c>
      <c r="U28" s="2">
        <v>0</v>
      </c>
      <c r="V28" s="2"/>
      <c r="W28" s="2"/>
      <c r="X28" s="2"/>
      <c r="Y28" s="2" t="s">
        <v>342</v>
      </c>
      <c r="Z28" s="2" t="s">
        <v>335</v>
      </c>
      <c r="AA28" s="2" t="s">
        <v>3332</v>
      </c>
      <c r="AB28" s="2" t="s">
        <v>43</v>
      </c>
      <c r="AC28" s="2" t="s">
        <v>42</v>
      </c>
      <c r="AD28" s="2"/>
      <c r="AE28" s="4" t="s">
        <v>198</v>
      </c>
    </row>
    <row r="29" spans="1:31" x14ac:dyDescent="0.25">
      <c r="A29" s="2">
        <v>2016</v>
      </c>
      <c r="B29" s="2">
        <v>1772</v>
      </c>
      <c r="C29" s="2" t="s">
        <v>3160</v>
      </c>
      <c r="D29" s="2" t="s">
        <v>3161</v>
      </c>
      <c r="E29" s="2" t="s">
        <v>3162</v>
      </c>
      <c r="F29" s="2" t="s">
        <v>3163</v>
      </c>
      <c r="G29" s="2" t="s">
        <v>3164</v>
      </c>
      <c r="H29" s="2" t="s">
        <v>3165</v>
      </c>
      <c r="I29" s="2" t="s">
        <v>215</v>
      </c>
      <c r="J29" s="2" t="s">
        <v>31</v>
      </c>
      <c r="K29" s="2" t="s">
        <v>4484</v>
      </c>
      <c r="L29" s="2"/>
      <c r="M29" s="3">
        <v>42550</v>
      </c>
      <c r="N29" s="2" t="s">
        <v>4485</v>
      </c>
      <c r="O29" s="2" t="s">
        <v>1299</v>
      </c>
      <c r="P29" s="2" t="s">
        <v>4486</v>
      </c>
      <c r="Q29" s="2" t="s">
        <v>4497</v>
      </c>
      <c r="R29" s="2" t="s">
        <v>4488</v>
      </c>
      <c r="S29" s="2" t="s">
        <v>4499</v>
      </c>
      <c r="T29" s="2" t="s">
        <v>4641</v>
      </c>
      <c r="U29" s="2">
        <v>0.19</v>
      </c>
      <c r="V29" s="2"/>
      <c r="W29" s="2"/>
      <c r="X29" s="2"/>
      <c r="Y29" s="2" t="s">
        <v>342</v>
      </c>
      <c r="Z29" s="2" t="s">
        <v>335</v>
      </c>
      <c r="AA29" s="2" t="s">
        <v>3332</v>
      </c>
      <c r="AB29" s="2" t="s">
        <v>43</v>
      </c>
      <c r="AC29" s="2" t="s">
        <v>42</v>
      </c>
      <c r="AD29" s="2"/>
      <c r="AE29" s="4" t="s">
        <v>198</v>
      </c>
    </row>
    <row r="30" spans="1:31" x14ac:dyDescent="0.25">
      <c r="A30" s="2">
        <v>2016</v>
      </c>
      <c r="B30" s="2">
        <v>1808</v>
      </c>
      <c r="C30" s="2" t="s">
        <v>234</v>
      </c>
      <c r="D30" s="2" t="s">
        <v>235</v>
      </c>
      <c r="E30" s="2" t="s">
        <v>236</v>
      </c>
      <c r="F30" s="2" t="s">
        <v>237</v>
      </c>
      <c r="G30" s="2" t="s">
        <v>238</v>
      </c>
      <c r="H30" s="2"/>
      <c r="I30" s="2" t="s">
        <v>239</v>
      </c>
      <c r="J30" s="2" t="s">
        <v>50</v>
      </c>
      <c r="K30" s="2" t="s">
        <v>4075</v>
      </c>
      <c r="L30" s="2"/>
      <c r="M30" s="3">
        <v>42467</v>
      </c>
      <c r="N30" s="2" t="s">
        <v>4068</v>
      </c>
      <c r="O30" s="2" t="s">
        <v>1299</v>
      </c>
      <c r="P30" s="2" t="s">
        <v>4512</v>
      </c>
      <c r="Q30" s="2" t="s">
        <v>4522</v>
      </c>
      <c r="R30" s="2" t="s">
        <v>4503</v>
      </c>
      <c r="S30" s="2" t="s">
        <v>433</v>
      </c>
      <c r="T30" s="2" t="s">
        <v>4641</v>
      </c>
      <c r="U30" s="2">
        <v>2</v>
      </c>
      <c r="V30" s="2"/>
      <c r="W30" s="2"/>
      <c r="X30" s="2"/>
      <c r="Y30" s="2" t="s">
        <v>342</v>
      </c>
      <c r="Z30" s="2" t="s">
        <v>335</v>
      </c>
      <c r="AA30" s="2" t="s">
        <v>3332</v>
      </c>
      <c r="AB30" s="2" t="s">
        <v>43</v>
      </c>
      <c r="AC30" s="2" t="s">
        <v>42</v>
      </c>
      <c r="AD30" s="2" t="s">
        <v>4523</v>
      </c>
      <c r="AE30" s="4"/>
    </row>
    <row r="31" spans="1:31" x14ac:dyDescent="0.25">
      <c r="A31" s="2">
        <v>2016</v>
      </c>
      <c r="B31" s="2">
        <v>1809</v>
      </c>
      <c r="C31" s="2" t="s">
        <v>234</v>
      </c>
      <c r="D31" s="2" t="s">
        <v>235</v>
      </c>
      <c r="E31" s="2" t="s">
        <v>236</v>
      </c>
      <c r="F31" s="2" t="s">
        <v>237</v>
      </c>
      <c r="G31" s="2" t="s">
        <v>238</v>
      </c>
      <c r="H31" s="2"/>
      <c r="I31" s="2" t="s">
        <v>239</v>
      </c>
      <c r="J31" s="2" t="s">
        <v>31</v>
      </c>
      <c r="K31" s="2" t="s">
        <v>4077</v>
      </c>
      <c r="L31" s="2"/>
      <c r="M31" s="3">
        <v>42467</v>
      </c>
      <c r="N31" s="2" t="s">
        <v>4068</v>
      </c>
      <c r="O31" s="2" t="s">
        <v>1299</v>
      </c>
      <c r="P31" s="2" t="s">
        <v>4512</v>
      </c>
      <c r="Q31" s="2" t="s">
        <v>4522</v>
      </c>
      <c r="R31" s="2" t="s">
        <v>4506</v>
      </c>
      <c r="S31" s="2" t="s">
        <v>997</v>
      </c>
      <c r="T31" s="2" t="s">
        <v>4641</v>
      </c>
      <c r="U31" s="2">
        <v>1.31</v>
      </c>
      <c r="V31" s="2"/>
      <c r="W31" s="2"/>
      <c r="X31" s="2"/>
      <c r="Y31" s="2" t="s">
        <v>342</v>
      </c>
      <c r="Z31" s="2" t="s">
        <v>335</v>
      </c>
      <c r="AA31" s="2" t="s">
        <v>3332</v>
      </c>
      <c r="AB31" s="2" t="s">
        <v>43</v>
      </c>
      <c r="AC31" s="2" t="s">
        <v>42</v>
      </c>
      <c r="AD31" s="2" t="s">
        <v>4523</v>
      </c>
      <c r="AE31" s="4"/>
    </row>
    <row r="32" spans="1:31" x14ac:dyDescent="0.25">
      <c r="A32" s="2">
        <v>2016</v>
      </c>
      <c r="B32" s="2">
        <v>1810</v>
      </c>
      <c r="C32" s="2" t="s">
        <v>234</v>
      </c>
      <c r="D32" s="2" t="s">
        <v>235</v>
      </c>
      <c r="E32" s="2" t="s">
        <v>236</v>
      </c>
      <c r="F32" s="2" t="s">
        <v>237</v>
      </c>
      <c r="G32" s="2" t="s">
        <v>238</v>
      </c>
      <c r="H32" s="2"/>
      <c r="I32" s="2" t="s">
        <v>239</v>
      </c>
      <c r="J32" s="2" t="s">
        <v>111</v>
      </c>
      <c r="K32" s="2" t="s">
        <v>4067</v>
      </c>
      <c r="L32" s="2"/>
      <c r="M32" s="3">
        <v>42467</v>
      </c>
      <c r="N32" s="2" t="s">
        <v>4068</v>
      </c>
      <c r="O32" s="2" t="s">
        <v>1299</v>
      </c>
      <c r="P32" s="2" t="s">
        <v>4512</v>
      </c>
      <c r="Q32" s="2" t="s">
        <v>4522</v>
      </c>
      <c r="R32" s="2" t="s">
        <v>4524</v>
      </c>
      <c r="S32" s="2" t="s">
        <v>459</v>
      </c>
      <c r="T32" s="2" t="s">
        <v>4641</v>
      </c>
      <c r="U32" s="2">
        <v>1.69</v>
      </c>
      <c r="V32" s="2"/>
      <c r="W32" s="2"/>
      <c r="X32" s="2"/>
      <c r="Y32" s="2" t="s">
        <v>342</v>
      </c>
      <c r="Z32" s="2" t="s">
        <v>335</v>
      </c>
      <c r="AA32" s="2" t="s">
        <v>3332</v>
      </c>
      <c r="AB32" s="2" t="s">
        <v>43</v>
      </c>
      <c r="AC32" s="2" t="s">
        <v>42</v>
      </c>
      <c r="AD32" s="2" t="s">
        <v>4523</v>
      </c>
      <c r="AE32" s="4"/>
    </row>
    <row r="33" spans="1:31" x14ac:dyDescent="0.25">
      <c r="A33" s="2">
        <v>2016</v>
      </c>
      <c r="B33" s="2">
        <v>1811</v>
      </c>
      <c r="C33" s="2" t="s">
        <v>234</v>
      </c>
      <c r="D33" s="2" t="s">
        <v>235</v>
      </c>
      <c r="E33" s="2" t="s">
        <v>236</v>
      </c>
      <c r="F33" s="2" t="s">
        <v>237</v>
      </c>
      <c r="G33" s="2" t="s">
        <v>238</v>
      </c>
      <c r="H33" s="2"/>
      <c r="I33" s="2" t="s">
        <v>239</v>
      </c>
      <c r="J33" s="2" t="s">
        <v>203</v>
      </c>
      <c r="K33" s="2" t="s">
        <v>4073</v>
      </c>
      <c r="L33" s="2"/>
      <c r="M33" s="3">
        <v>42467</v>
      </c>
      <c r="N33" s="2" t="s">
        <v>4068</v>
      </c>
      <c r="O33" s="2" t="s">
        <v>1299</v>
      </c>
      <c r="P33" s="2" t="s">
        <v>4512</v>
      </c>
      <c r="Q33" s="2" t="s">
        <v>4522</v>
      </c>
      <c r="R33" s="2" t="s">
        <v>4510</v>
      </c>
      <c r="S33" s="2" t="s">
        <v>855</v>
      </c>
      <c r="T33" s="2" t="s">
        <v>4641</v>
      </c>
      <c r="U33" s="2">
        <v>0.37</v>
      </c>
      <c r="V33" s="2"/>
      <c r="W33" s="2"/>
      <c r="X33" s="2"/>
      <c r="Y33" s="2" t="s">
        <v>342</v>
      </c>
      <c r="Z33" s="2" t="s">
        <v>335</v>
      </c>
      <c r="AA33" s="2" t="s">
        <v>3332</v>
      </c>
      <c r="AB33" s="2" t="s">
        <v>43</v>
      </c>
      <c r="AC33" s="2" t="s">
        <v>42</v>
      </c>
      <c r="AD33" s="2" t="s">
        <v>4523</v>
      </c>
      <c r="AE33" s="4"/>
    </row>
    <row r="34" spans="1:31" x14ac:dyDescent="0.25">
      <c r="A34" s="2">
        <v>2016</v>
      </c>
      <c r="B34" s="2">
        <v>1828</v>
      </c>
      <c r="C34" s="2" t="s">
        <v>234</v>
      </c>
      <c r="D34" s="2" t="s">
        <v>235</v>
      </c>
      <c r="E34" s="2" t="s">
        <v>236</v>
      </c>
      <c r="F34" s="2" t="s">
        <v>237</v>
      </c>
      <c r="G34" s="2" t="s">
        <v>238</v>
      </c>
      <c r="H34" s="2"/>
      <c r="I34" s="2" t="s">
        <v>239</v>
      </c>
      <c r="J34" s="2" t="s">
        <v>50</v>
      </c>
      <c r="K34" s="2" t="s">
        <v>4075</v>
      </c>
      <c r="L34" s="2"/>
      <c r="M34" s="3">
        <v>42468</v>
      </c>
      <c r="N34" s="2" t="s">
        <v>4068</v>
      </c>
      <c r="O34" s="2" t="s">
        <v>1299</v>
      </c>
      <c r="P34" s="2" t="s">
        <v>4069</v>
      </c>
      <c r="Q34" s="2" t="s">
        <v>4070</v>
      </c>
      <c r="R34" s="2" t="s">
        <v>4527</v>
      </c>
      <c r="S34" s="2" t="s">
        <v>4543</v>
      </c>
      <c r="T34" s="2" t="s">
        <v>4641</v>
      </c>
      <c r="U34" s="2">
        <v>0.59</v>
      </c>
      <c r="V34" s="2"/>
      <c r="W34" s="2"/>
      <c r="X34" s="2"/>
      <c r="Y34" s="2" t="s">
        <v>342</v>
      </c>
      <c r="Z34" s="2" t="s">
        <v>335</v>
      </c>
      <c r="AA34" s="2" t="s">
        <v>3332</v>
      </c>
      <c r="AB34" s="2" t="s">
        <v>43</v>
      </c>
      <c r="AC34" s="2" t="s">
        <v>42</v>
      </c>
      <c r="AD34" s="2" t="s">
        <v>4072</v>
      </c>
      <c r="AE34" s="4"/>
    </row>
    <row r="35" spans="1:31" x14ac:dyDescent="0.25">
      <c r="A35" s="2">
        <v>2016</v>
      </c>
      <c r="B35" s="2">
        <v>1829</v>
      </c>
      <c r="C35" s="2" t="s">
        <v>234</v>
      </c>
      <c r="D35" s="2" t="s">
        <v>235</v>
      </c>
      <c r="E35" s="2" t="s">
        <v>236</v>
      </c>
      <c r="F35" s="2" t="s">
        <v>237</v>
      </c>
      <c r="G35" s="2" t="s">
        <v>238</v>
      </c>
      <c r="H35" s="2"/>
      <c r="I35" s="2" t="s">
        <v>239</v>
      </c>
      <c r="J35" s="2" t="s">
        <v>31</v>
      </c>
      <c r="K35" s="2" t="s">
        <v>4077</v>
      </c>
      <c r="L35" s="2"/>
      <c r="M35" s="3">
        <v>42468</v>
      </c>
      <c r="N35" s="2" t="s">
        <v>4068</v>
      </c>
      <c r="O35" s="2" t="s">
        <v>1299</v>
      </c>
      <c r="P35" s="2" t="s">
        <v>4069</v>
      </c>
      <c r="Q35" s="2" t="s">
        <v>4070</v>
      </c>
      <c r="R35" s="2" t="s">
        <v>4527</v>
      </c>
      <c r="S35" s="2" t="s">
        <v>456</v>
      </c>
      <c r="T35" s="2" t="s">
        <v>4641</v>
      </c>
      <c r="U35" s="2">
        <v>1.41</v>
      </c>
      <c r="V35" s="2"/>
      <c r="W35" s="2"/>
      <c r="X35" s="2"/>
      <c r="Y35" s="2" t="s">
        <v>342</v>
      </c>
      <c r="Z35" s="2" t="s">
        <v>335</v>
      </c>
      <c r="AA35" s="2" t="s">
        <v>3332</v>
      </c>
      <c r="AB35" s="2" t="s">
        <v>43</v>
      </c>
      <c r="AC35" s="2" t="s">
        <v>42</v>
      </c>
      <c r="AD35" s="2" t="s">
        <v>4072</v>
      </c>
      <c r="AE35" s="4"/>
    </row>
    <row r="36" spans="1:31" x14ac:dyDescent="0.25">
      <c r="A36" s="2">
        <v>2016</v>
      </c>
      <c r="B36" s="2">
        <v>1929</v>
      </c>
      <c r="C36" s="2" t="s">
        <v>2047</v>
      </c>
      <c r="D36" s="2" t="s">
        <v>4556</v>
      </c>
      <c r="E36" s="2" t="s">
        <v>1505</v>
      </c>
      <c r="F36" s="2" t="s">
        <v>543</v>
      </c>
      <c r="G36" s="2" t="s">
        <v>270</v>
      </c>
      <c r="H36" s="2" t="s">
        <v>2049</v>
      </c>
      <c r="I36" s="2" t="s">
        <v>271</v>
      </c>
      <c r="J36" s="2" t="s">
        <v>111</v>
      </c>
      <c r="K36" s="2" t="s">
        <v>2063</v>
      </c>
      <c r="L36" s="2"/>
      <c r="M36" s="3">
        <v>42671</v>
      </c>
      <c r="N36" s="2" t="s">
        <v>2051</v>
      </c>
      <c r="O36" s="2" t="s">
        <v>1299</v>
      </c>
      <c r="P36" s="2" t="s">
        <v>757</v>
      </c>
      <c r="Q36" s="2" t="s">
        <v>441</v>
      </c>
      <c r="R36" s="2" t="s">
        <v>853</v>
      </c>
      <c r="S36" s="2" t="s">
        <v>786</v>
      </c>
      <c r="T36" s="2" t="s">
        <v>4641</v>
      </c>
      <c r="U36" s="2">
        <v>0.36</v>
      </c>
      <c r="V36" s="2"/>
      <c r="W36" s="2"/>
      <c r="X36" s="2"/>
      <c r="Y36" s="2" t="s">
        <v>342</v>
      </c>
      <c r="Z36" s="2" t="s">
        <v>335</v>
      </c>
      <c r="AA36" s="2" t="s">
        <v>3332</v>
      </c>
      <c r="AB36" s="2" t="s">
        <v>43</v>
      </c>
      <c r="AC36" s="2" t="s">
        <v>42</v>
      </c>
      <c r="AD36" s="2" t="s">
        <v>4559</v>
      </c>
      <c r="AE36" s="4" t="s">
        <v>198</v>
      </c>
    </row>
    <row r="37" spans="1:31" x14ac:dyDescent="0.25">
      <c r="A37" s="2">
        <v>2016</v>
      </c>
      <c r="B37" s="2">
        <v>1940</v>
      </c>
      <c r="C37" s="2" t="s">
        <v>2047</v>
      </c>
      <c r="D37" s="2" t="s">
        <v>4556</v>
      </c>
      <c r="E37" s="2" t="s">
        <v>1505</v>
      </c>
      <c r="F37" s="2" t="s">
        <v>543</v>
      </c>
      <c r="G37" s="2" t="s">
        <v>270</v>
      </c>
      <c r="H37" s="2" t="s">
        <v>2049</v>
      </c>
      <c r="I37" s="2" t="s">
        <v>271</v>
      </c>
      <c r="J37" s="2" t="s">
        <v>50</v>
      </c>
      <c r="K37" s="2" t="s">
        <v>2050</v>
      </c>
      <c r="L37" s="2"/>
      <c r="M37" s="3">
        <v>42696</v>
      </c>
      <c r="N37" s="2" t="s">
        <v>2051</v>
      </c>
      <c r="O37" s="2" t="s">
        <v>1299</v>
      </c>
      <c r="P37" s="2" t="s">
        <v>757</v>
      </c>
      <c r="Q37" s="2" t="s">
        <v>441</v>
      </c>
      <c r="R37" s="2" t="s">
        <v>835</v>
      </c>
      <c r="S37" s="2" t="s">
        <v>864</v>
      </c>
      <c r="T37" s="2" t="s">
        <v>4641</v>
      </c>
      <c r="U37" s="2">
        <v>0.55000000000000004</v>
      </c>
      <c r="V37" s="2"/>
      <c r="W37" s="2"/>
      <c r="X37" s="2"/>
      <c r="Y37" s="2" t="s">
        <v>342</v>
      </c>
      <c r="Z37" s="2" t="s">
        <v>335</v>
      </c>
      <c r="AA37" s="2" t="s">
        <v>3332</v>
      </c>
      <c r="AB37" s="2" t="s">
        <v>43</v>
      </c>
      <c r="AC37" s="2" t="s">
        <v>42</v>
      </c>
      <c r="AD37" s="2" t="s">
        <v>4571</v>
      </c>
      <c r="AE37" s="4" t="s">
        <v>198</v>
      </c>
    </row>
    <row r="38" spans="1:31" x14ac:dyDescent="0.25">
      <c r="A38" s="2">
        <v>2016</v>
      </c>
      <c r="B38" s="2">
        <v>1941</v>
      </c>
      <c r="C38" s="2" t="s">
        <v>2047</v>
      </c>
      <c r="D38" s="2" t="s">
        <v>4556</v>
      </c>
      <c r="E38" s="2" t="s">
        <v>1505</v>
      </c>
      <c r="F38" s="2" t="s">
        <v>543</v>
      </c>
      <c r="G38" s="2" t="s">
        <v>270</v>
      </c>
      <c r="H38" s="2" t="s">
        <v>2049</v>
      </c>
      <c r="I38" s="2" t="s">
        <v>271</v>
      </c>
      <c r="J38" s="2" t="s">
        <v>31</v>
      </c>
      <c r="K38" s="2" t="s">
        <v>2059</v>
      </c>
      <c r="L38" s="2"/>
      <c r="M38" s="3">
        <v>42696</v>
      </c>
      <c r="N38" s="2" t="s">
        <v>2051</v>
      </c>
      <c r="O38" s="2" t="s">
        <v>1299</v>
      </c>
      <c r="P38" s="2" t="s">
        <v>757</v>
      </c>
      <c r="Q38" s="2" t="s">
        <v>441</v>
      </c>
      <c r="R38" s="2" t="s">
        <v>757</v>
      </c>
      <c r="S38" s="2" t="s">
        <v>833</v>
      </c>
      <c r="T38" s="2" t="s">
        <v>4641</v>
      </c>
      <c r="U38" s="2">
        <v>0.45</v>
      </c>
      <c r="V38" s="2"/>
      <c r="W38" s="2"/>
      <c r="X38" s="2"/>
      <c r="Y38" s="2" t="s">
        <v>342</v>
      </c>
      <c r="Z38" s="2" t="s">
        <v>335</v>
      </c>
      <c r="AA38" s="2" t="s">
        <v>3332</v>
      </c>
      <c r="AB38" s="2" t="s">
        <v>43</v>
      </c>
      <c r="AC38" s="2" t="s">
        <v>42</v>
      </c>
      <c r="AD38" s="2" t="s">
        <v>4571</v>
      </c>
      <c r="AE38" s="4" t="s">
        <v>198</v>
      </c>
    </row>
    <row r="39" spans="1:31" x14ac:dyDescent="0.25">
      <c r="A39" s="2">
        <v>2016</v>
      </c>
      <c r="B39" s="2">
        <v>1942</v>
      </c>
      <c r="C39" s="2" t="s">
        <v>2047</v>
      </c>
      <c r="D39" s="2" t="s">
        <v>4556</v>
      </c>
      <c r="E39" s="2" t="s">
        <v>1505</v>
      </c>
      <c r="F39" s="2" t="s">
        <v>543</v>
      </c>
      <c r="G39" s="2" t="s">
        <v>270</v>
      </c>
      <c r="H39" s="2" t="s">
        <v>2049</v>
      </c>
      <c r="I39" s="2" t="s">
        <v>271</v>
      </c>
      <c r="J39" s="2" t="s">
        <v>203</v>
      </c>
      <c r="K39" s="2" t="s">
        <v>2065</v>
      </c>
      <c r="L39" s="2"/>
      <c r="M39" s="3">
        <v>42696</v>
      </c>
      <c r="N39" s="2" t="s">
        <v>2051</v>
      </c>
      <c r="O39" s="2" t="s">
        <v>1299</v>
      </c>
      <c r="P39" s="2" t="s">
        <v>757</v>
      </c>
      <c r="Q39" s="2" t="s">
        <v>441</v>
      </c>
      <c r="R39" s="2" t="s">
        <v>4573</v>
      </c>
      <c r="S39" s="2" t="s">
        <v>1437</v>
      </c>
      <c r="T39" s="2" t="s">
        <v>4641</v>
      </c>
      <c r="U39" s="2">
        <v>0.48</v>
      </c>
      <c r="V39" s="2"/>
      <c r="W39" s="2"/>
      <c r="X39" s="2"/>
      <c r="Y39" s="2" t="s">
        <v>342</v>
      </c>
      <c r="Z39" s="2" t="s">
        <v>335</v>
      </c>
      <c r="AA39" s="2" t="s">
        <v>3332</v>
      </c>
      <c r="AB39" s="2" t="s">
        <v>43</v>
      </c>
      <c r="AC39" s="2" t="s">
        <v>42</v>
      </c>
      <c r="AD39" s="2" t="s">
        <v>4571</v>
      </c>
      <c r="AE39" s="4" t="s">
        <v>198</v>
      </c>
    </row>
    <row r="40" spans="1:31" x14ac:dyDescent="0.25">
      <c r="A40" s="2">
        <v>2016</v>
      </c>
      <c r="B40" s="2">
        <v>2343</v>
      </c>
      <c r="C40" s="2" t="s">
        <v>316</v>
      </c>
      <c r="D40" s="2" t="s">
        <v>317</v>
      </c>
      <c r="E40" s="2" t="s">
        <v>318</v>
      </c>
      <c r="F40" s="2" t="s">
        <v>319</v>
      </c>
      <c r="G40" s="2" t="s">
        <v>320</v>
      </c>
      <c r="H40" s="2"/>
      <c r="I40" s="2" t="s">
        <v>321</v>
      </c>
      <c r="J40" s="2" t="s">
        <v>289</v>
      </c>
      <c r="K40" s="2" t="s">
        <v>4613</v>
      </c>
      <c r="L40" s="2"/>
      <c r="M40" s="3">
        <v>42683</v>
      </c>
      <c r="N40" s="2" t="s">
        <v>4617</v>
      </c>
      <c r="O40" s="2" t="s">
        <v>1100</v>
      </c>
      <c r="P40" s="2" t="s">
        <v>4614</v>
      </c>
      <c r="Q40" s="2" t="s">
        <v>4622</v>
      </c>
      <c r="R40" s="2" t="s">
        <v>4624</v>
      </c>
      <c r="S40" s="2" t="s">
        <v>4625</v>
      </c>
      <c r="T40" s="2"/>
      <c r="U40" s="2"/>
      <c r="V40" s="2"/>
      <c r="W40" s="2"/>
      <c r="X40" s="2"/>
      <c r="Y40" s="2" t="s">
        <v>342</v>
      </c>
      <c r="Z40" s="2" t="s">
        <v>335</v>
      </c>
      <c r="AA40" s="2" t="s">
        <v>3332</v>
      </c>
      <c r="AB40" s="2" t="s">
        <v>43</v>
      </c>
      <c r="AC40" s="2" t="s">
        <v>42</v>
      </c>
      <c r="AD40" s="2" t="s">
        <v>4621</v>
      </c>
      <c r="AE40" s="4"/>
    </row>
  </sheetData>
  <autoFilter ref="A1:AE40" xr:uid="{00000000-0001-0000-0700-000000000000}"/>
  <sortState xmlns:xlrd2="http://schemas.microsoft.com/office/spreadsheetml/2017/richdata2" ref="A2:AE40">
    <sortCondition ref="A2:A40"/>
    <sortCondition ref="B2:B40"/>
  </sortState>
  <pageMargins left="0.7" right="0.7" top="0.75" bottom="0.75" header="0.3" footer="0.3"/>
  <pageSetup paperSize="5"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43C92-E02D-4D1C-8964-92560D86B590}">
  <sheetPr codeName="Sheet7"/>
  <dimension ref="A1:AF515"/>
  <sheetViews>
    <sheetView tabSelected="1" workbookViewId="0">
      <pane ySplit="1" topLeftCell="A478" activePane="bottomLeft" state="frozen"/>
      <selection pane="bottomLeft" activeCell="A509" sqref="A509"/>
    </sheetView>
  </sheetViews>
  <sheetFormatPr defaultRowHeight="15" x14ac:dyDescent="0.25"/>
  <cols>
    <col min="1" max="1" width="16.42578125" bestFit="1" customWidth="1"/>
    <col min="2" max="2" width="17.42578125" bestFit="1" customWidth="1"/>
    <col min="3" max="3" width="10.85546875" bestFit="1" customWidth="1"/>
    <col min="4" max="4" width="14.7109375" bestFit="1" customWidth="1"/>
    <col min="5" max="5" width="9" bestFit="1" customWidth="1"/>
    <col min="6" max="6" width="4.85546875" bestFit="1" customWidth="1"/>
    <col min="7" max="8" width="4.7109375" bestFit="1" customWidth="1"/>
    <col min="9" max="9" width="8.5703125" bestFit="1" customWidth="1"/>
    <col min="10" max="10" width="5.28515625" bestFit="1" customWidth="1"/>
    <col min="11" max="11" width="17.7109375" bestFit="1" customWidth="1"/>
    <col min="12" max="12" width="13.28515625" bestFit="1" customWidth="1"/>
    <col min="13" max="13" width="17.85546875" bestFit="1" customWidth="1"/>
    <col min="14" max="14" width="20.42578125" bestFit="1" customWidth="1"/>
    <col min="15" max="15" width="28" bestFit="1" customWidth="1"/>
    <col min="16" max="16" width="10.140625" bestFit="1" customWidth="1"/>
    <col min="17" max="17" width="16.7109375" bestFit="1" customWidth="1"/>
    <col min="18" max="18" width="23.42578125" bestFit="1" customWidth="1"/>
    <col min="19" max="19" width="21.85546875" bestFit="1" customWidth="1"/>
    <col min="20" max="20" width="23" bestFit="1" customWidth="1"/>
    <col min="21" max="21" width="24.42578125" bestFit="1" customWidth="1"/>
    <col min="22" max="22" width="16.28515625" bestFit="1" customWidth="1"/>
    <col min="23" max="23" width="23.85546875" bestFit="1" customWidth="1"/>
    <col min="24" max="24" width="23.42578125" bestFit="1" customWidth="1"/>
    <col min="25" max="25" width="17.5703125" bestFit="1" customWidth="1"/>
    <col min="26" max="26" width="12.42578125" bestFit="1" customWidth="1"/>
    <col min="27" max="27" width="8.42578125" bestFit="1" customWidth="1"/>
    <col min="28" max="28" width="10.42578125" bestFit="1" customWidth="1"/>
    <col min="29" max="29" width="6.5703125" bestFit="1" customWidth="1"/>
    <col min="30" max="30" width="6.85546875" bestFit="1" customWidth="1"/>
    <col min="31" max="31" width="22.5703125" bestFit="1" customWidth="1"/>
    <col min="32" max="32" width="12.5703125" customWidth="1"/>
  </cols>
  <sheetData>
    <row r="1" spans="1:32" x14ac:dyDescent="0.25">
      <c r="A1" s="5" t="s">
        <v>0</v>
      </c>
      <c r="B1" s="5" t="s">
        <v>1</v>
      </c>
      <c r="C1" s="5" t="s">
        <v>2</v>
      </c>
      <c r="D1" s="5" t="s">
        <v>3</v>
      </c>
      <c r="E1" s="5" t="s">
        <v>4</v>
      </c>
      <c r="F1" s="5" t="s">
        <v>5</v>
      </c>
      <c r="G1" s="5" t="s">
        <v>6</v>
      </c>
      <c r="H1" s="5" t="s">
        <v>7</v>
      </c>
      <c r="I1" s="5" t="s">
        <v>8</v>
      </c>
      <c r="J1" s="5" t="s">
        <v>9</v>
      </c>
      <c r="K1" s="5" t="s">
        <v>10</v>
      </c>
      <c r="L1" s="5" t="s">
        <v>4633</v>
      </c>
      <c r="M1" s="5" t="s">
        <v>11</v>
      </c>
      <c r="N1" s="5" t="s">
        <v>12</v>
      </c>
      <c r="O1" s="5" t="s">
        <v>13</v>
      </c>
      <c r="P1" s="5" t="s">
        <v>14</v>
      </c>
      <c r="Q1" s="5" t="s">
        <v>15</v>
      </c>
      <c r="R1" s="5" t="s">
        <v>16</v>
      </c>
      <c r="S1" s="5" t="s">
        <v>17</v>
      </c>
      <c r="T1" s="5" t="s">
        <v>4640</v>
      </c>
      <c r="U1" s="5" t="s">
        <v>4639</v>
      </c>
      <c r="V1" s="5" t="s">
        <v>4638</v>
      </c>
      <c r="W1" s="5" t="s">
        <v>4632</v>
      </c>
      <c r="X1" s="8" t="s">
        <v>4634</v>
      </c>
      <c r="Y1" s="5" t="s">
        <v>18</v>
      </c>
      <c r="Z1" s="5" t="s">
        <v>19</v>
      </c>
      <c r="AA1" s="5" t="s">
        <v>20</v>
      </c>
      <c r="AB1" s="5" t="s">
        <v>21</v>
      </c>
      <c r="AC1" s="5" t="s">
        <v>22</v>
      </c>
      <c r="AD1" s="5" t="s">
        <v>23</v>
      </c>
      <c r="AE1" s="6" t="s">
        <v>24</v>
      </c>
      <c r="AF1" s="5" t="s">
        <v>4678</v>
      </c>
    </row>
    <row r="2" spans="1:32" x14ac:dyDescent="0.25">
      <c r="A2" s="2">
        <v>2004</v>
      </c>
      <c r="B2" s="2">
        <v>371</v>
      </c>
      <c r="C2" s="2" t="s">
        <v>419</v>
      </c>
      <c r="D2" s="2" t="s">
        <v>420</v>
      </c>
      <c r="E2" s="2" t="s">
        <v>421</v>
      </c>
      <c r="F2" s="2" t="s">
        <v>422</v>
      </c>
      <c r="G2" s="2" t="s">
        <v>423</v>
      </c>
      <c r="H2" s="2" t="s">
        <v>424</v>
      </c>
      <c r="I2" s="2" t="s">
        <v>425</v>
      </c>
      <c r="J2" s="2" t="s">
        <v>50</v>
      </c>
      <c r="K2" s="2" t="s">
        <v>426</v>
      </c>
      <c r="L2" s="2"/>
      <c r="M2" s="3">
        <v>38246</v>
      </c>
      <c r="N2" s="2" t="s">
        <v>427</v>
      </c>
      <c r="O2" s="2" t="s">
        <v>428</v>
      </c>
      <c r="P2" s="2" t="s">
        <v>429</v>
      </c>
      <c r="Q2" s="2" t="s">
        <v>430</v>
      </c>
      <c r="R2" s="2" t="s">
        <v>431</v>
      </c>
      <c r="S2" s="2" t="s">
        <v>432</v>
      </c>
      <c r="T2" s="2"/>
      <c r="U2" s="2"/>
      <c r="V2" s="2"/>
      <c r="W2" s="2"/>
      <c r="X2" s="2"/>
      <c r="Y2" s="2" t="s">
        <v>39</v>
      </c>
      <c r="Z2" s="2" t="s">
        <v>40</v>
      </c>
      <c r="AA2" s="2" t="s">
        <v>41</v>
      </c>
      <c r="AB2" s="2" t="s">
        <v>42</v>
      </c>
      <c r="AC2" s="2" t="s">
        <v>43</v>
      </c>
      <c r="AD2" s="2"/>
      <c r="AE2" s="4"/>
      <c r="AF2" s="2" t="s">
        <v>4679</v>
      </c>
    </row>
    <row r="3" spans="1:32" x14ac:dyDescent="0.25">
      <c r="A3" s="2">
        <v>2005</v>
      </c>
      <c r="B3" s="2">
        <v>1134</v>
      </c>
      <c r="C3" s="2" t="s">
        <v>719</v>
      </c>
      <c r="D3" s="2" t="s">
        <v>720</v>
      </c>
      <c r="E3" s="2" t="s">
        <v>721</v>
      </c>
      <c r="F3" s="2" t="s">
        <v>530</v>
      </c>
      <c r="G3" s="2" t="s">
        <v>722</v>
      </c>
      <c r="H3" s="2"/>
      <c r="I3" s="2" t="s">
        <v>281</v>
      </c>
      <c r="J3" s="2" t="s">
        <v>310</v>
      </c>
      <c r="K3" s="2" t="s">
        <v>723</v>
      </c>
      <c r="L3" s="2"/>
      <c r="M3" s="3">
        <v>38715</v>
      </c>
      <c r="N3" s="2" t="s">
        <v>516</v>
      </c>
      <c r="O3" s="2" t="s">
        <v>527</v>
      </c>
      <c r="P3" s="2"/>
      <c r="Q3" s="2"/>
      <c r="R3" s="2"/>
      <c r="S3" s="2"/>
      <c r="T3" s="2"/>
      <c r="U3" s="2"/>
      <c r="V3" s="2"/>
      <c r="W3" s="2"/>
      <c r="X3" s="2"/>
      <c r="Y3" s="2" t="s">
        <v>39</v>
      </c>
      <c r="Z3" s="2" t="s">
        <v>40</v>
      </c>
      <c r="AA3" s="2" t="s">
        <v>41</v>
      </c>
      <c r="AB3" s="2" t="s">
        <v>42</v>
      </c>
      <c r="AC3" s="2" t="s">
        <v>43</v>
      </c>
      <c r="AD3" s="2"/>
      <c r="AE3" s="4"/>
      <c r="AF3" s="2" t="s">
        <v>4679</v>
      </c>
    </row>
    <row r="4" spans="1:32" x14ac:dyDescent="0.25">
      <c r="A4" s="2">
        <v>2005</v>
      </c>
      <c r="B4" s="2">
        <v>1136</v>
      </c>
      <c r="C4" s="2" t="s">
        <v>719</v>
      </c>
      <c r="D4" s="2" t="s">
        <v>720</v>
      </c>
      <c r="E4" s="2" t="s">
        <v>721</v>
      </c>
      <c r="F4" s="2" t="s">
        <v>530</v>
      </c>
      <c r="G4" s="2" t="s">
        <v>722</v>
      </c>
      <c r="H4" s="2"/>
      <c r="I4" s="2" t="s">
        <v>281</v>
      </c>
      <c r="J4" s="2" t="s">
        <v>310</v>
      </c>
      <c r="K4" s="2" t="s">
        <v>723</v>
      </c>
      <c r="L4" s="2"/>
      <c r="M4" s="3">
        <v>38715</v>
      </c>
      <c r="N4" s="2" t="s">
        <v>516</v>
      </c>
      <c r="O4" s="2" t="s">
        <v>527</v>
      </c>
      <c r="P4" s="2"/>
      <c r="Q4" s="2"/>
      <c r="R4" s="2"/>
      <c r="S4" s="2"/>
      <c r="T4" s="2"/>
      <c r="U4" s="2"/>
      <c r="V4" s="2"/>
      <c r="W4" s="2"/>
      <c r="X4" s="2"/>
      <c r="Y4" s="2" t="s">
        <v>39</v>
      </c>
      <c r="Z4" s="2" t="s">
        <v>275</v>
      </c>
      <c r="AA4" s="2" t="s">
        <v>41</v>
      </c>
      <c r="AB4" s="2" t="s">
        <v>42</v>
      </c>
      <c r="AC4" s="2" t="s">
        <v>43</v>
      </c>
      <c r="AD4" s="2"/>
      <c r="AE4" s="4"/>
      <c r="AF4" s="2" t="s">
        <v>4679</v>
      </c>
    </row>
    <row r="5" spans="1:32" x14ac:dyDescent="0.25">
      <c r="A5" s="2">
        <v>2005</v>
      </c>
      <c r="B5" s="2">
        <v>1141</v>
      </c>
      <c r="C5" s="2" t="s">
        <v>536</v>
      </c>
      <c r="D5" s="2" t="s">
        <v>537</v>
      </c>
      <c r="E5" s="2" t="s">
        <v>538</v>
      </c>
      <c r="F5" s="2" t="s">
        <v>539</v>
      </c>
      <c r="G5" s="2" t="s">
        <v>540</v>
      </c>
      <c r="H5" s="2"/>
      <c r="I5" s="2" t="s">
        <v>281</v>
      </c>
      <c r="J5" s="2" t="s">
        <v>31</v>
      </c>
      <c r="K5" s="2" t="s">
        <v>724</v>
      </c>
      <c r="L5" s="2"/>
      <c r="M5" s="3">
        <v>38581</v>
      </c>
      <c r="N5" s="2" t="s">
        <v>725</v>
      </c>
      <c r="O5" s="2" t="s">
        <v>434</v>
      </c>
      <c r="P5" s="2"/>
      <c r="Q5" s="2"/>
      <c r="R5" s="2"/>
      <c r="S5" s="2"/>
      <c r="T5" s="2"/>
      <c r="U5" s="2"/>
      <c r="V5" s="2"/>
      <c r="W5" s="2"/>
      <c r="X5" s="2"/>
      <c r="Y5" s="2" t="s">
        <v>39</v>
      </c>
      <c r="Z5" s="2" t="s">
        <v>40</v>
      </c>
      <c r="AA5" s="2" t="s">
        <v>41</v>
      </c>
      <c r="AB5" s="2" t="s">
        <v>42</v>
      </c>
      <c r="AC5" s="2" t="s">
        <v>43</v>
      </c>
      <c r="AD5" s="2"/>
      <c r="AE5" s="4" t="s">
        <v>198</v>
      </c>
      <c r="AF5" s="2" t="s">
        <v>4674</v>
      </c>
    </row>
    <row r="6" spans="1:32" x14ac:dyDescent="0.25">
      <c r="A6" s="2">
        <v>2005</v>
      </c>
      <c r="B6" s="2">
        <v>1144</v>
      </c>
      <c r="C6" s="2" t="s">
        <v>536</v>
      </c>
      <c r="D6" s="2" t="s">
        <v>537</v>
      </c>
      <c r="E6" s="2" t="s">
        <v>538</v>
      </c>
      <c r="F6" s="2" t="s">
        <v>539</v>
      </c>
      <c r="G6" s="2" t="s">
        <v>540</v>
      </c>
      <c r="H6" s="2"/>
      <c r="I6" s="2" t="s">
        <v>281</v>
      </c>
      <c r="J6" s="2" t="s">
        <v>31</v>
      </c>
      <c r="K6" s="2" t="s">
        <v>724</v>
      </c>
      <c r="L6" s="2"/>
      <c r="M6" s="3">
        <v>38581</v>
      </c>
      <c r="N6" s="2" t="s">
        <v>725</v>
      </c>
      <c r="O6" s="2" t="s">
        <v>434</v>
      </c>
      <c r="P6" s="2"/>
      <c r="Q6" s="2"/>
      <c r="R6" s="2"/>
      <c r="S6" s="2"/>
      <c r="T6" s="2"/>
      <c r="U6" s="2"/>
      <c r="V6" s="2"/>
      <c r="W6" s="2"/>
      <c r="X6" s="2"/>
      <c r="Y6" s="2" t="s">
        <v>39</v>
      </c>
      <c r="Z6" s="2" t="s">
        <v>275</v>
      </c>
      <c r="AA6" s="2" t="s">
        <v>41</v>
      </c>
      <c r="AB6" s="2" t="s">
        <v>42</v>
      </c>
      <c r="AC6" s="2" t="s">
        <v>43</v>
      </c>
      <c r="AD6" s="2"/>
      <c r="AE6" s="4" t="s">
        <v>198</v>
      </c>
      <c r="AF6" s="2" t="s">
        <v>4674</v>
      </c>
    </row>
    <row r="7" spans="1:32" x14ac:dyDescent="0.25">
      <c r="A7" s="2">
        <v>2005</v>
      </c>
      <c r="B7" s="2">
        <v>1146</v>
      </c>
      <c r="C7" s="2" t="s">
        <v>536</v>
      </c>
      <c r="D7" s="2" t="s">
        <v>537</v>
      </c>
      <c r="E7" s="2" t="s">
        <v>538</v>
      </c>
      <c r="F7" s="2" t="s">
        <v>539</v>
      </c>
      <c r="G7" s="2" t="s">
        <v>540</v>
      </c>
      <c r="H7" s="2"/>
      <c r="I7" s="2" t="s">
        <v>281</v>
      </c>
      <c r="J7" s="2" t="s">
        <v>50</v>
      </c>
      <c r="K7" s="2" t="s">
        <v>724</v>
      </c>
      <c r="L7" s="2"/>
      <c r="M7" s="3">
        <v>38582</v>
      </c>
      <c r="N7" s="2" t="s">
        <v>725</v>
      </c>
      <c r="O7" s="2" t="s">
        <v>434</v>
      </c>
      <c r="P7" s="2"/>
      <c r="Q7" s="2"/>
      <c r="R7" s="2"/>
      <c r="S7" s="2"/>
      <c r="T7" s="2"/>
      <c r="U7" s="2"/>
      <c r="V7" s="2"/>
      <c r="W7" s="2"/>
      <c r="X7" s="2"/>
      <c r="Y7" s="2" t="s">
        <v>39</v>
      </c>
      <c r="Z7" s="2" t="s">
        <v>40</v>
      </c>
      <c r="AA7" s="2" t="s">
        <v>41</v>
      </c>
      <c r="AB7" s="2" t="s">
        <v>42</v>
      </c>
      <c r="AC7" s="2" t="s">
        <v>43</v>
      </c>
      <c r="AD7" s="2"/>
      <c r="AE7" s="4" t="s">
        <v>198</v>
      </c>
      <c r="AF7" s="2" t="s">
        <v>4674</v>
      </c>
    </row>
    <row r="8" spans="1:32" x14ac:dyDescent="0.25">
      <c r="A8" s="2">
        <v>2005</v>
      </c>
      <c r="B8" s="2">
        <v>1147</v>
      </c>
      <c r="C8" s="2" t="s">
        <v>536</v>
      </c>
      <c r="D8" s="2" t="s">
        <v>537</v>
      </c>
      <c r="E8" s="2" t="s">
        <v>538</v>
      </c>
      <c r="F8" s="2" t="s">
        <v>539</v>
      </c>
      <c r="G8" s="2" t="s">
        <v>540</v>
      </c>
      <c r="H8" s="2"/>
      <c r="I8" s="2" t="s">
        <v>281</v>
      </c>
      <c r="J8" s="2" t="s">
        <v>50</v>
      </c>
      <c r="K8" s="2" t="s">
        <v>724</v>
      </c>
      <c r="L8" s="2"/>
      <c r="M8" s="3">
        <v>38582</v>
      </c>
      <c r="N8" s="2" t="s">
        <v>725</v>
      </c>
      <c r="O8" s="2" t="s">
        <v>434</v>
      </c>
      <c r="P8" s="2"/>
      <c r="Q8" s="2"/>
      <c r="R8" s="2"/>
      <c r="S8" s="2"/>
      <c r="T8" s="2"/>
      <c r="U8" s="2"/>
      <c r="V8" s="2"/>
      <c r="W8" s="2"/>
      <c r="X8" s="2"/>
      <c r="Y8" s="2" t="s">
        <v>39</v>
      </c>
      <c r="Z8" s="2" t="s">
        <v>275</v>
      </c>
      <c r="AA8" s="2" t="s">
        <v>41</v>
      </c>
      <c r="AB8" s="2" t="s">
        <v>42</v>
      </c>
      <c r="AC8" s="2" t="s">
        <v>43</v>
      </c>
      <c r="AD8" s="2"/>
      <c r="AE8" s="4" t="s">
        <v>198</v>
      </c>
      <c r="AF8" s="2" t="s">
        <v>4674</v>
      </c>
    </row>
    <row r="9" spans="1:32" x14ac:dyDescent="0.25">
      <c r="A9" s="2">
        <v>2006</v>
      </c>
      <c r="B9" s="2">
        <v>536</v>
      </c>
      <c r="C9" s="2" t="s">
        <v>419</v>
      </c>
      <c r="D9" s="2" t="s">
        <v>420</v>
      </c>
      <c r="E9" s="2" t="s">
        <v>421</v>
      </c>
      <c r="F9" s="2" t="s">
        <v>422</v>
      </c>
      <c r="G9" s="2" t="s">
        <v>423</v>
      </c>
      <c r="H9" s="2" t="s">
        <v>424</v>
      </c>
      <c r="I9" s="2" t="s">
        <v>425</v>
      </c>
      <c r="J9" s="2" t="s">
        <v>50</v>
      </c>
      <c r="K9" s="2" t="s">
        <v>426</v>
      </c>
      <c r="L9" s="2"/>
      <c r="M9" s="3">
        <v>38856</v>
      </c>
      <c r="N9" s="2" t="s">
        <v>798</v>
      </c>
      <c r="O9" s="2" t="s">
        <v>795</v>
      </c>
      <c r="P9" s="2"/>
      <c r="Q9" s="2"/>
      <c r="R9" s="2"/>
      <c r="S9" s="2"/>
      <c r="T9" s="2"/>
      <c r="U9" s="2"/>
      <c r="V9" s="2"/>
      <c r="W9" s="2"/>
      <c r="X9" s="2"/>
      <c r="Y9" s="2" t="s">
        <v>39</v>
      </c>
      <c r="Z9" s="2" t="s">
        <v>40</v>
      </c>
      <c r="AA9" s="2" t="s">
        <v>41</v>
      </c>
      <c r="AB9" s="2" t="s">
        <v>42</v>
      </c>
      <c r="AC9" s="2" t="s">
        <v>43</v>
      </c>
      <c r="AD9" s="2"/>
      <c r="AE9" s="4"/>
      <c r="AF9" s="2" t="s">
        <v>4679</v>
      </c>
    </row>
    <row r="10" spans="1:32" x14ac:dyDescent="0.25">
      <c r="A10" s="2">
        <v>2006</v>
      </c>
      <c r="B10" s="2">
        <v>538</v>
      </c>
      <c r="C10" s="2" t="s">
        <v>419</v>
      </c>
      <c r="D10" s="2" t="s">
        <v>420</v>
      </c>
      <c r="E10" s="2" t="s">
        <v>421</v>
      </c>
      <c r="F10" s="2" t="s">
        <v>422</v>
      </c>
      <c r="G10" s="2" t="s">
        <v>423</v>
      </c>
      <c r="H10" s="2" t="s">
        <v>424</v>
      </c>
      <c r="I10" s="2" t="s">
        <v>425</v>
      </c>
      <c r="J10" s="2" t="s">
        <v>50</v>
      </c>
      <c r="K10" s="2" t="s">
        <v>426</v>
      </c>
      <c r="L10" s="2"/>
      <c r="M10" s="3">
        <v>38856</v>
      </c>
      <c r="N10" s="2" t="s">
        <v>798</v>
      </c>
      <c r="O10" s="2" t="s">
        <v>795</v>
      </c>
      <c r="P10" s="2"/>
      <c r="Q10" s="2"/>
      <c r="R10" s="2"/>
      <c r="S10" s="2"/>
      <c r="T10" s="2"/>
      <c r="U10" s="2"/>
      <c r="V10" s="2"/>
      <c r="W10" s="2"/>
      <c r="X10" s="2"/>
      <c r="Y10" s="2" t="s">
        <v>39</v>
      </c>
      <c r="Z10" s="2" t="s">
        <v>275</v>
      </c>
      <c r="AA10" s="2" t="s">
        <v>41</v>
      </c>
      <c r="AB10" s="2" t="s">
        <v>42</v>
      </c>
      <c r="AC10" s="2" t="s">
        <v>43</v>
      </c>
      <c r="AD10" s="2"/>
      <c r="AE10" s="4"/>
      <c r="AF10" s="2" t="s">
        <v>4679</v>
      </c>
    </row>
    <row r="11" spans="1:32" x14ac:dyDescent="0.25">
      <c r="A11" s="2">
        <v>2006</v>
      </c>
      <c r="B11" s="2">
        <v>1397</v>
      </c>
      <c r="C11" s="2" t="s">
        <v>559</v>
      </c>
      <c r="D11" s="2" t="s">
        <v>560</v>
      </c>
      <c r="E11" s="2" t="s">
        <v>561</v>
      </c>
      <c r="F11" s="2" t="s">
        <v>558</v>
      </c>
      <c r="G11" s="2" t="s">
        <v>562</v>
      </c>
      <c r="H11" s="2"/>
      <c r="I11" s="2" t="s">
        <v>530</v>
      </c>
      <c r="J11" s="2" t="s">
        <v>291</v>
      </c>
      <c r="K11" s="2" t="s">
        <v>839</v>
      </c>
      <c r="L11" s="2"/>
      <c r="M11" s="3">
        <v>38914</v>
      </c>
      <c r="N11" s="2" t="s">
        <v>548</v>
      </c>
      <c r="O11" s="2" t="s">
        <v>352</v>
      </c>
      <c r="P11" s="2"/>
      <c r="Q11" s="2"/>
      <c r="R11" s="2"/>
      <c r="S11" s="2"/>
      <c r="T11" s="2"/>
      <c r="U11" s="2"/>
      <c r="V11" s="2"/>
      <c r="W11" s="2"/>
      <c r="X11" s="2"/>
      <c r="Y11" s="2" t="s">
        <v>39</v>
      </c>
      <c r="Z11" s="2" t="s">
        <v>275</v>
      </c>
      <c r="AA11" s="2" t="s">
        <v>41</v>
      </c>
      <c r="AB11" s="2" t="s">
        <v>42</v>
      </c>
      <c r="AC11" s="2" t="s">
        <v>43</v>
      </c>
      <c r="AD11" s="2"/>
      <c r="AE11" s="4" t="s">
        <v>198</v>
      </c>
      <c r="AF11" s="2" t="s">
        <v>4674</v>
      </c>
    </row>
    <row r="12" spans="1:32" x14ac:dyDescent="0.25">
      <c r="A12" s="2">
        <v>2006</v>
      </c>
      <c r="B12" s="2">
        <v>1398</v>
      </c>
      <c r="C12" s="2" t="s">
        <v>559</v>
      </c>
      <c r="D12" s="2" t="s">
        <v>560</v>
      </c>
      <c r="E12" s="2" t="s">
        <v>561</v>
      </c>
      <c r="F12" s="2" t="s">
        <v>558</v>
      </c>
      <c r="G12" s="2" t="s">
        <v>562</v>
      </c>
      <c r="H12" s="2"/>
      <c r="I12" s="2" t="s">
        <v>530</v>
      </c>
      <c r="J12" s="2" t="s">
        <v>291</v>
      </c>
      <c r="K12" s="2" t="s">
        <v>839</v>
      </c>
      <c r="L12" s="2"/>
      <c r="M12" s="3">
        <v>38914</v>
      </c>
      <c r="N12" s="2" t="s">
        <v>548</v>
      </c>
      <c r="O12" s="2" t="s">
        <v>352</v>
      </c>
      <c r="P12" s="2"/>
      <c r="Q12" s="2"/>
      <c r="R12" s="2"/>
      <c r="S12" s="2"/>
      <c r="T12" s="2"/>
      <c r="U12" s="2"/>
      <c r="V12" s="2"/>
      <c r="W12" s="2"/>
      <c r="X12" s="2"/>
      <c r="Y12" s="2" t="s">
        <v>39</v>
      </c>
      <c r="Z12" s="2" t="s">
        <v>40</v>
      </c>
      <c r="AA12" s="2" t="s">
        <v>41</v>
      </c>
      <c r="AB12" s="2" t="s">
        <v>42</v>
      </c>
      <c r="AC12" s="2" t="s">
        <v>43</v>
      </c>
      <c r="AD12" s="2"/>
      <c r="AE12" s="4" t="s">
        <v>198</v>
      </c>
      <c r="AF12" s="2" t="s">
        <v>4674</v>
      </c>
    </row>
    <row r="13" spans="1:32" x14ac:dyDescent="0.25">
      <c r="A13" s="2">
        <v>2006</v>
      </c>
      <c r="B13" s="2">
        <v>1403</v>
      </c>
      <c r="C13" s="2" t="s">
        <v>559</v>
      </c>
      <c r="D13" s="2" t="s">
        <v>560</v>
      </c>
      <c r="E13" s="2" t="s">
        <v>561</v>
      </c>
      <c r="F13" s="2" t="s">
        <v>558</v>
      </c>
      <c r="G13" s="2" t="s">
        <v>562</v>
      </c>
      <c r="H13" s="2"/>
      <c r="I13" s="2" t="s">
        <v>530</v>
      </c>
      <c r="J13" s="2" t="s">
        <v>293</v>
      </c>
      <c r="K13" s="2" t="s">
        <v>844</v>
      </c>
      <c r="L13" s="2"/>
      <c r="M13" s="3">
        <v>38944</v>
      </c>
      <c r="N13" s="2" t="s">
        <v>548</v>
      </c>
      <c r="O13" s="2" t="s">
        <v>352</v>
      </c>
      <c r="P13" s="2"/>
      <c r="Q13" s="2"/>
      <c r="R13" s="2"/>
      <c r="S13" s="2"/>
      <c r="T13" s="2"/>
      <c r="U13" s="2"/>
      <c r="V13" s="2"/>
      <c r="W13" s="2"/>
      <c r="X13" s="2"/>
      <c r="Y13" s="2" t="s">
        <v>39</v>
      </c>
      <c r="Z13" s="2" t="s">
        <v>40</v>
      </c>
      <c r="AA13" s="2" t="s">
        <v>41</v>
      </c>
      <c r="AB13" s="2" t="s">
        <v>42</v>
      </c>
      <c r="AC13" s="2" t="s">
        <v>43</v>
      </c>
      <c r="AD13" s="2"/>
      <c r="AE13" s="4" t="s">
        <v>198</v>
      </c>
      <c r="AF13" s="2" t="s">
        <v>4674</v>
      </c>
    </row>
    <row r="14" spans="1:32" x14ac:dyDescent="0.25">
      <c r="A14" s="2">
        <v>2006</v>
      </c>
      <c r="B14" s="2">
        <v>1404</v>
      </c>
      <c r="C14" s="2" t="s">
        <v>559</v>
      </c>
      <c r="D14" s="2" t="s">
        <v>560</v>
      </c>
      <c r="E14" s="2" t="s">
        <v>561</v>
      </c>
      <c r="F14" s="2" t="s">
        <v>558</v>
      </c>
      <c r="G14" s="2" t="s">
        <v>562</v>
      </c>
      <c r="H14" s="2"/>
      <c r="I14" s="2" t="s">
        <v>530</v>
      </c>
      <c r="J14" s="2" t="s">
        <v>293</v>
      </c>
      <c r="K14" s="2" t="s">
        <v>844</v>
      </c>
      <c r="L14" s="2"/>
      <c r="M14" s="3">
        <v>38944</v>
      </c>
      <c r="N14" s="2" t="s">
        <v>548</v>
      </c>
      <c r="O14" s="2" t="s">
        <v>352</v>
      </c>
      <c r="P14" s="2"/>
      <c r="Q14" s="2"/>
      <c r="R14" s="2"/>
      <c r="S14" s="2"/>
      <c r="T14" s="2"/>
      <c r="U14" s="2"/>
      <c r="V14" s="2"/>
      <c r="W14" s="2"/>
      <c r="X14" s="2"/>
      <c r="Y14" s="2" t="s">
        <v>39</v>
      </c>
      <c r="Z14" s="2" t="s">
        <v>275</v>
      </c>
      <c r="AA14" s="2" t="s">
        <v>41</v>
      </c>
      <c r="AB14" s="2" t="s">
        <v>42</v>
      </c>
      <c r="AC14" s="2" t="s">
        <v>43</v>
      </c>
      <c r="AD14" s="2"/>
      <c r="AE14" s="4" t="s">
        <v>198</v>
      </c>
      <c r="AF14" s="2" t="s">
        <v>4674</v>
      </c>
    </row>
    <row r="15" spans="1:32" x14ac:dyDescent="0.25">
      <c r="A15" s="2">
        <v>2007</v>
      </c>
      <c r="B15" s="2">
        <v>1492</v>
      </c>
      <c r="C15" s="2" t="s">
        <v>952</v>
      </c>
      <c r="D15" s="2" t="s">
        <v>953</v>
      </c>
      <c r="E15" s="2" t="s">
        <v>954</v>
      </c>
      <c r="F15" s="2" t="s">
        <v>955</v>
      </c>
      <c r="G15" s="2" t="s">
        <v>956</v>
      </c>
      <c r="H15" s="2"/>
      <c r="I15" s="2" t="s">
        <v>550</v>
      </c>
      <c r="J15" s="2" t="s">
        <v>111</v>
      </c>
      <c r="K15" s="2" t="s">
        <v>957</v>
      </c>
      <c r="L15" s="2"/>
      <c r="M15" s="3">
        <v>39331</v>
      </c>
      <c r="N15" s="2" t="s">
        <v>273</v>
      </c>
      <c r="O15" s="2" t="s">
        <v>958</v>
      </c>
      <c r="P15" s="2"/>
      <c r="Q15" s="2"/>
      <c r="R15" s="2"/>
      <c r="S15" s="2"/>
      <c r="T15" s="2"/>
      <c r="U15" s="2"/>
      <c r="V15" s="2"/>
      <c r="W15" s="2"/>
      <c r="X15" s="2"/>
      <c r="Y15" s="2" t="s">
        <v>351</v>
      </c>
      <c r="Z15" s="2" t="s">
        <v>275</v>
      </c>
      <c r="AA15" s="2" t="s">
        <v>41</v>
      </c>
      <c r="AB15" s="2" t="s">
        <v>42</v>
      </c>
      <c r="AC15" s="2" t="s">
        <v>43</v>
      </c>
      <c r="AD15" s="2"/>
      <c r="AE15" s="4"/>
      <c r="AF15" s="2" t="s">
        <v>4674</v>
      </c>
    </row>
    <row r="16" spans="1:32" x14ac:dyDescent="0.25">
      <c r="A16" s="2">
        <v>2007</v>
      </c>
      <c r="B16" s="2">
        <v>1494</v>
      </c>
      <c r="C16" s="2" t="s">
        <v>952</v>
      </c>
      <c r="D16" s="2" t="s">
        <v>953</v>
      </c>
      <c r="E16" s="2" t="s">
        <v>954</v>
      </c>
      <c r="F16" s="2" t="s">
        <v>955</v>
      </c>
      <c r="G16" s="2" t="s">
        <v>956</v>
      </c>
      <c r="H16" s="2"/>
      <c r="I16" s="2" t="s">
        <v>550</v>
      </c>
      <c r="J16" s="2" t="s">
        <v>111</v>
      </c>
      <c r="K16" s="2" t="s">
        <v>957</v>
      </c>
      <c r="L16" s="2"/>
      <c r="M16" s="3">
        <v>39331</v>
      </c>
      <c r="N16" s="2" t="s">
        <v>273</v>
      </c>
      <c r="O16" s="2" t="s">
        <v>958</v>
      </c>
      <c r="P16" s="2"/>
      <c r="Q16" s="2"/>
      <c r="R16" s="2"/>
      <c r="S16" s="2"/>
      <c r="T16" s="2"/>
      <c r="U16" s="2"/>
      <c r="V16" s="2"/>
      <c r="W16" s="2"/>
      <c r="X16" s="2"/>
      <c r="Y16" s="2" t="s">
        <v>351</v>
      </c>
      <c r="Z16" s="2" t="s">
        <v>40</v>
      </c>
      <c r="AA16" s="2" t="s">
        <v>41</v>
      </c>
      <c r="AB16" s="2" t="s">
        <v>42</v>
      </c>
      <c r="AC16" s="2" t="s">
        <v>43</v>
      </c>
      <c r="AD16" s="2"/>
      <c r="AE16" s="4"/>
      <c r="AF16" s="2" t="s">
        <v>4674</v>
      </c>
    </row>
    <row r="17" spans="1:32" x14ac:dyDescent="0.25">
      <c r="A17" s="2">
        <v>2007</v>
      </c>
      <c r="B17" s="2">
        <v>1497</v>
      </c>
      <c r="C17" s="2" t="s">
        <v>952</v>
      </c>
      <c r="D17" s="2" t="s">
        <v>953</v>
      </c>
      <c r="E17" s="2" t="s">
        <v>954</v>
      </c>
      <c r="F17" s="2" t="s">
        <v>955</v>
      </c>
      <c r="G17" s="2" t="s">
        <v>956</v>
      </c>
      <c r="H17" s="2"/>
      <c r="I17" s="2" t="s">
        <v>550</v>
      </c>
      <c r="J17" s="2" t="s">
        <v>203</v>
      </c>
      <c r="K17" s="2" t="s">
        <v>957</v>
      </c>
      <c r="L17" s="2"/>
      <c r="M17" s="3">
        <v>39331</v>
      </c>
      <c r="N17" s="2" t="s">
        <v>273</v>
      </c>
      <c r="O17" s="2" t="s">
        <v>958</v>
      </c>
      <c r="P17" s="2"/>
      <c r="Q17" s="2"/>
      <c r="R17" s="2"/>
      <c r="S17" s="2"/>
      <c r="T17" s="2"/>
      <c r="U17" s="2"/>
      <c r="V17" s="2"/>
      <c r="W17" s="2"/>
      <c r="X17" s="2"/>
      <c r="Y17" s="2" t="s">
        <v>351</v>
      </c>
      <c r="Z17" s="2" t="s">
        <v>40</v>
      </c>
      <c r="AA17" s="2" t="s">
        <v>41</v>
      </c>
      <c r="AB17" s="2" t="s">
        <v>42</v>
      </c>
      <c r="AC17" s="2" t="s">
        <v>43</v>
      </c>
      <c r="AD17" s="2"/>
      <c r="AE17" s="4"/>
      <c r="AF17" s="2" t="s">
        <v>4674</v>
      </c>
    </row>
    <row r="18" spans="1:32" x14ac:dyDescent="0.25">
      <c r="A18" s="2">
        <v>2007</v>
      </c>
      <c r="B18" s="2">
        <v>1499</v>
      </c>
      <c r="C18" s="2" t="s">
        <v>952</v>
      </c>
      <c r="D18" s="2" t="s">
        <v>953</v>
      </c>
      <c r="E18" s="2" t="s">
        <v>954</v>
      </c>
      <c r="F18" s="2" t="s">
        <v>955</v>
      </c>
      <c r="G18" s="2" t="s">
        <v>956</v>
      </c>
      <c r="H18" s="2"/>
      <c r="I18" s="2" t="s">
        <v>550</v>
      </c>
      <c r="J18" s="2" t="s">
        <v>203</v>
      </c>
      <c r="K18" s="2" t="s">
        <v>957</v>
      </c>
      <c r="L18" s="2"/>
      <c r="M18" s="3">
        <v>39331</v>
      </c>
      <c r="N18" s="2" t="s">
        <v>273</v>
      </c>
      <c r="O18" s="2" t="s">
        <v>958</v>
      </c>
      <c r="P18" s="2"/>
      <c r="Q18" s="2"/>
      <c r="R18" s="2"/>
      <c r="S18" s="2"/>
      <c r="T18" s="2"/>
      <c r="U18" s="2"/>
      <c r="V18" s="2"/>
      <c r="W18" s="2"/>
      <c r="X18" s="2"/>
      <c r="Y18" s="2" t="s">
        <v>351</v>
      </c>
      <c r="Z18" s="2" t="s">
        <v>275</v>
      </c>
      <c r="AA18" s="2" t="s">
        <v>41</v>
      </c>
      <c r="AB18" s="2" t="s">
        <v>42</v>
      </c>
      <c r="AC18" s="2" t="s">
        <v>43</v>
      </c>
      <c r="AD18" s="2"/>
      <c r="AE18" s="4"/>
      <c r="AF18" s="2" t="s">
        <v>4674</v>
      </c>
    </row>
    <row r="19" spans="1:32" x14ac:dyDescent="0.25">
      <c r="A19" s="2">
        <v>2011</v>
      </c>
      <c r="B19" s="2">
        <v>776</v>
      </c>
      <c r="C19" s="2" t="s">
        <v>917</v>
      </c>
      <c r="D19" s="2" t="s">
        <v>918</v>
      </c>
      <c r="E19" s="2" t="s">
        <v>919</v>
      </c>
      <c r="F19" s="2" t="s">
        <v>496</v>
      </c>
      <c r="G19" s="2" t="s">
        <v>497</v>
      </c>
      <c r="H19" s="2"/>
      <c r="I19" s="2" t="s">
        <v>495</v>
      </c>
      <c r="J19" s="2" t="s">
        <v>203</v>
      </c>
      <c r="K19" s="2" t="s">
        <v>1210</v>
      </c>
      <c r="L19" s="2"/>
      <c r="M19" s="3">
        <v>40687</v>
      </c>
      <c r="N19" s="2" t="s">
        <v>42</v>
      </c>
      <c r="O19" s="2" t="s">
        <v>1211</v>
      </c>
      <c r="P19" s="2"/>
      <c r="Q19" s="2"/>
      <c r="R19" s="2"/>
      <c r="S19" s="2"/>
      <c r="T19" s="2"/>
      <c r="U19" s="2"/>
      <c r="V19" s="2"/>
      <c r="W19" s="2"/>
      <c r="X19" s="7">
        <v>1148</v>
      </c>
      <c r="Y19" s="2" t="s">
        <v>351</v>
      </c>
      <c r="Z19" s="2" t="s">
        <v>275</v>
      </c>
      <c r="AA19" s="2" t="s">
        <v>41</v>
      </c>
      <c r="AB19" s="2" t="s">
        <v>42</v>
      </c>
      <c r="AC19" s="2" t="s">
        <v>43</v>
      </c>
      <c r="AD19" s="2" t="s">
        <v>1212</v>
      </c>
      <c r="AE19" s="4"/>
      <c r="AF19" s="2" t="s">
        <v>4674</v>
      </c>
    </row>
    <row r="20" spans="1:32" x14ac:dyDescent="0.25">
      <c r="A20" s="2">
        <v>2011</v>
      </c>
      <c r="B20" s="2">
        <v>779</v>
      </c>
      <c r="C20" s="2" t="s">
        <v>917</v>
      </c>
      <c r="D20" s="2" t="s">
        <v>918</v>
      </c>
      <c r="E20" s="2" t="s">
        <v>919</v>
      </c>
      <c r="F20" s="2" t="s">
        <v>496</v>
      </c>
      <c r="G20" s="2" t="s">
        <v>497</v>
      </c>
      <c r="H20" s="2"/>
      <c r="I20" s="2" t="s">
        <v>495</v>
      </c>
      <c r="J20" s="2" t="s">
        <v>203</v>
      </c>
      <c r="K20" s="2" t="s">
        <v>1210</v>
      </c>
      <c r="L20" s="2"/>
      <c r="M20" s="3">
        <v>40687</v>
      </c>
      <c r="N20" s="2" t="s">
        <v>42</v>
      </c>
      <c r="O20" s="2" t="s">
        <v>1211</v>
      </c>
      <c r="P20" s="2"/>
      <c r="Q20" s="2"/>
      <c r="R20" s="2"/>
      <c r="S20" s="2"/>
      <c r="T20" s="2"/>
      <c r="U20" s="2"/>
      <c r="V20" s="2"/>
      <c r="W20" s="2"/>
      <c r="X20" s="7">
        <v>1148</v>
      </c>
      <c r="Y20" s="2" t="s">
        <v>351</v>
      </c>
      <c r="Z20" s="2" t="s">
        <v>40</v>
      </c>
      <c r="AA20" s="2" t="s">
        <v>41</v>
      </c>
      <c r="AB20" s="2" t="s">
        <v>42</v>
      </c>
      <c r="AC20" s="2" t="s">
        <v>43</v>
      </c>
      <c r="AD20" s="2" t="s">
        <v>1212</v>
      </c>
      <c r="AE20" s="4"/>
      <c r="AF20" s="2" t="s">
        <v>4674</v>
      </c>
    </row>
    <row r="21" spans="1:32" x14ac:dyDescent="0.25">
      <c r="A21" s="2">
        <v>2011</v>
      </c>
      <c r="B21" s="2">
        <v>782</v>
      </c>
      <c r="C21" s="2" t="s">
        <v>917</v>
      </c>
      <c r="D21" s="2" t="s">
        <v>918</v>
      </c>
      <c r="E21" s="2" t="s">
        <v>919</v>
      </c>
      <c r="F21" s="2" t="s">
        <v>496</v>
      </c>
      <c r="G21" s="2" t="s">
        <v>497</v>
      </c>
      <c r="H21" s="2"/>
      <c r="I21" s="2" t="s">
        <v>495</v>
      </c>
      <c r="J21" s="2" t="s">
        <v>289</v>
      </c>
      <c r="K21" s="2" t="s">
        <v>1210</v>
      </c>
      <c r="L21" s="2"/>
      <c r="M21" s="3">
        <v>40688</v>
      </c>
      <c r="N21" s="2" t="s">
        <v>42</v>
      </c>
      <c r="O21" s="2" t="s">
        <v>1211</v>
      </c>
      <c r="P21" s="2"/>
      <c r="Q21" s="2"/>
      <c r="R21" s="2"/>
      <c r="S21" s="2"/>
      <c r="T21" s="2"/>
      <c r="U21" s="2"/>
      <c r="V21" s="2"/>
      <c r="W21" s="2"/>
      <c r="X21" s="7">
        <v>1148</v>
      </c>
      <c r="Y21" s="2" t="s">
        <v>351</v>
      </c>
      <c r="Z21" s="2" t="s">
        <v>275</v>
      </c>
      <c r="AA21" s="2" t="s">
        <v>41</v>
      </c>
      <c r="AB21" s="2" t="s">
        <v>42</v>
      </c>
      <c r="AC21" s="2" t="s">
        <v>43</v>
      </c>
      <c r="AD21" s="2" t="s">
        <v>1219</v>
      </c>
      <c r="AE21" s="4"/>
      <c r="AF21" s="2" t="s">
        <v>4674</v>
      </c>
    </row>
    <row r="22" spans="1:32" x14ac:dyDescent="0.25">
      <c r="A22" s="2">
        <v>2011</v>
      </c>
      <c r="B22" s="2">
        <v>783</v>
      </c>
      <c r="C22" s="2" t="s">
        <v>917</v>
      </c>
      <c r="D22" s="2" t="s">
        <v>918</v>
      </c>
      <c r="E22" s="2" t="s">
        <v>919</v>
      </c>
      <c r="F22" s="2" t="s">
        <v>496</v>
      </c>
      <c r="G22" s="2" t="s">
        <v>497</v>
      </c>
      <c r="H22" s="2"/>
      <c r="I22" s="2" t="s">
        <v>495</v>
      </c>
      <c r="J22" s="2" t="s">
        <v>289</v>
      </c>
      <c r="K22" s="2" t="s">
        <v>1210</v>
      </c>
      <c r="L22" s="2"/>
      <c r="M22" s="3">
        <v>40688</v>
      </c>
      <c r="N22" s="2" t="s">
        <v>42</v>
      </c>
      <c r="O22" s="2" t="s">
        <v>1211</v>
      </c>
      <c r="P22" s="2"/>
      <c r="Q22" s="2"/>
      <c r="R22" s="2"/>
      <c r="S22" s="2"/>
      <c r="T22" s="2"/>
      <c r="U22" s="2"/>
      <c r="V22" s="2"/>
      <c r="W22" s="2"/>
      <c r="X22" s="7">
        <v>1148</v>
      </c>
      <c r="Y22" s="2" t="s">
        <v>351</v>
      </c>
      <c r="Z22" s="2" t="s">
        <v>40</v>
      </c>
      <c r="AA22" s="2" t="s">
        <v>41</v>
      </c>
      <c r="AB22" s="2" t="s">
        <v>42</v>
      </c>
      <c r="AC22" s="2" t="s">
        <v>43</v>
      </c>
      <c r="AD22" s="2" t="s">
        <v>1219</v>
      </c>
      <c r="AE22" s="4"/>
      <c r="AF22" s="2" t="s">
        <v>4674</v>
      </c>
    </row>
    <row r="23" spans="1:32" x14ac:dyDescent="0.25">
      <c r="A23" s="2">
        <v>2011</v>
      </c>
      <c r="B23" s="2">
        <v>784</v>
      </c>
      <c r="C23" s="2" t="s">
        <v>917</v>
      </c>
      <c r="D23" s="2" t="s">
        <v>918</v>
      </c>
      <c r="E23" s="2" t="s">
        <v>919</v>
      </c>
      <c r="F23" s="2" t="s">
        <v>496</v>
      </c>
      <c r="G23" s="2" t="s">
        <v>497</v>
      </c>
      <c r="H23" s="2"/>
      <c r="I23" s="2" t="s">
        <v>495</v>
      </c>
      <c r="J23" s="2" t="s">
        <v>111</v>
      </c>
      <c r="K23" s="2" t="s">
        <v>1210</v>
      </c>
      <c r="L23" s="2"/>
      <c r="M23" s="3">
        <v>40689</v>
      </c>
      <c r="N23" s="2" t="s">
        <v>42</v>
      </c>
      <c r="O23" s="2" t="s">
        <v>1211</v>
      </c>
      <c r="P23" s="2"/>
      <c r="Q23" s="2"/>
      <c r="R23" s="2"/>
      <c r="S23" s="2"/>
      <c r="T23" s="2"/>
      <c r="U23" s="2"/>
      <c r="V23" s="2"/>
      <c r="W23" s="2"/>
      <c r="X23" s="7">
        <v>1148</v>
      </c>
      <c r="Y23" s="2" t="s">
        <v>351</v>
      </c>
      <c r="Z23" s="2" t="s">
        <v>275</v>
      </c>
      <c r="AA23" s="2" t="s">
        <v>41</v>
      </c>
      <c r="AB23" s="2" t="s">
        <v>42</v>
      </c>
      <c r="AC23" s="2" t="s">
        <v>43</v>
      </c>
      <c r="AD23" s="2" t="s">
        <v>1220</v>
      </c>
      <c r="AE23" s="4"/>
      <c r="AF23" s="2" t="s">
        <v>4674</v>
      </c>
    </row>
    <row r="24" spans="1:32" x14ac:dyDescent="0.25">
      <c r="A24" s="2">
        <v>2011</v>
      </c>
      <c r="B24" s="2">
        <v>786</v>
      </c>
      <c r="C24" s="2" t="s">
        <v>917</v>
      </c>
      <c r="D24" s="2" t="s">
        <v>918</v>
      </c>
      <c r="E24" s="2" t="s">
        <v>919</v>
      </c>
      <c r="F24" s="2" t="s">
        <v>496</v>
      </c>
      <c r="G24" s="2" t="s">
        <v>497</v>
      </c>
      <c r="H24" s="2"/>
      <c r="I24" s="2" t="s">
        <v>495</v>
      </c>
      <c r="J24" s="2" t="s">
        <v>111</v>
      </c>
      <c r="K24" s="2" t="s">
        <v>1210</v>
      </c>
      <c r="L24" s="2"/>
      <c r="M24" s="3">
        <v>40689</v>
      </c>
      <c r="N24" s="2" t="s">
        <v>42</v>
      </c>
      <c r="O24" s="2" t="s">
        <v>1211</v>
      </c>
      <c r="P24" s="2"/>
      <c r="Q24" s="2"/>
      <c r="R24" s="2"/>
      <c r="S24" s="2"/>
      <c r="T24" s="2"/>
      <c r="U24" s="2"/>
      <c r="V24" s="2"/>
      <c r="W24" s="2"/>
      <c r="X24" s="7">
        <v>1148</v>
      </c>
      <c r="Y24" s="2" t="s">
        <v>351</v>
      </c>
      <c r="Z24" s="2" t="s">
        <v>40</v>
      </c>
      <c r="AA24" s="2" t="s">
        <v>41</v>
      </c>
      <c r="AB24" s="2" t="s">
        <v>42</v>
      </c>
      <c r="AC24" s="2" t="s">
        <v>43</v>
      </c>
      <c r="AD24" s="2" t="s">
        <v>1220</v>
      </c>
      <c r="AE24" s="4"/>
      <c r="AF24" s="2" t="s">
        <v>4674</v>
      </c>
    </row>
    <row r="25" spans="1:32" x14ac:dyDescent="0.25">
      <c r="A25" s="2">
        <v>2011</v>
      </c>
      <c r="B25" s="2">
        <v>788</v>
      </c>
      <c r="C25" s="2" t="s">
        <v>917</v>
      </c>
      <c r="D25" s="2" t="s">
        <v>918</v>
      </c>
      <c r="E25" s="2" t="s">
        <v>919</v>
      </c>
      <c r="F25" s="2" t="s">
        <v>496</v>
      </c>
      <c r="G25" s="2" t="s">
        <v>497</v>
      </c>
      <c r="H25" s="2"/>
      <c r="I25" s="2" t="s">
        <v>495</v>
      </c>
      <c r="J25" s="2" t="s">
        <v>291</v>
      </c>
      <c r="K25" s="2" t="s">
        <v>1210</v>
      </c>
      <c r="L25" s="2"/>
      <c r="M25" s="3">
        <v>40689</v>
      </c>
      <c r="N25" s="2" t="s">
        <v>42</v>
      </c>
      <c r="O25" s="2" t="s">
        <v>1211</v>
      </c>
      <c r="P25" s="2"/>
      <c r="Q25" s="2"/>
      <c r="R25" s="2"/>
      <c r="S25" s="2"/>
      <c r="T25" s="2"/>
      <c r="U25" s="2"/>
      <c r="V25" s="2"/>
      <c r="W25" s="2"/>
      <c r="X25" s="7">
        <v>1148</v>
      </c>
      <c r="Y25" s="2" t="s">
        <v>351</v>
      </c>
      <c r="Z25" s="2" t="s">
        <v>40</v>
      </c>
      <c r="AA25" s="2" t="s">
        <v>41</v>
      </c>
      <c r="AB25" s="2" t="s">
        <v>42</v>
      </c>
      <c r="AC25" s="2" t="s">
        <v>43</v>
      </c>
      <c r="AD25" s="2" t="s">
        <v>1223</v>
      </c>
      <c r="AE25" s="4"/>
      <c r="AF25" s="2" t="s">
        <v>4674</v>
      </c>
    </row>
    <row r="26" spans="1:32" x14ac:dyDescent="0.25">
      <c r="A26" s="2">
        <v>2011</v>
      </c>
      <c r="B26" s="2">
        <v>791</v>
      </c>
      <c r="C26" s="2" t="s">
        <v>917</v>
      </c>
      <c r="D26" s="2" t="s">
        <v>918</v>
      </c>
      <c r="E26" s="2" t="s">
        <v>919</v>
      </c>
      <c r="F26" s="2" t="s">
        <v>496</v>
      </c>
      <c r="G26" s="2" t="s">
        <v>497</v>
      </c>
      <c r="H26" s="2"/>
      <c r="I26" s="2" t="s">
        <v>495</v>
      </c>
      <c r="J26" s="2" t="s">
        <v>291</v>
      </c>
      <c r="K26" s="2" t="s">
        <v>1210</v>
      </c>
      <c r="L26" s="2"/>
      <c r="M26" s="3">
        <v>40689</v>
      </c>
      <c r="N26" s="2" t="s">
        <v>42</v>
      </c>
      <c r="O26" s="2" t="s">
        <v>1211</v>
      </c>
      <c r="P26" s="2"/>
      <c r="Q26" s="2"/>
      <c r="R26" s="2"/>
      <c r="S26" s="2"/>
      <c r="T26" s="2"/>
      <c r="U26" s="2"/>
      <c r="V26" s="2"/>
      <c r="W26" s="2"/>
      <c r="X26" s="7">
        <v>1148</v>
      </c>
      <c r="Y26" s="2" t="s">
        <v>351</v>
      </c>
      <c r="Z26" s="2" t="s">
        <v>275</v>
      </c>
      <c r="AA26" s="2" t="s">
        <v>41</v>
      </c>
      <c r="AB26" s="2" t="s">
        <v>42</v>
      </c>
      <c r="AC26" s="2" t="s">
        <v>43</v>
      </c>
      <c r="AD26" s="2" t="s">
        <v>1223</v>
      </c>
      <c r="AE26" s="4"/>
      <c r="AF26" s="2" t="s">
        <v>4674</v>
      </c>
    </row>
    <row r="27" spans="1:32" x14ac:dyDescent="0.25">
      <c r="A27" s="2">
        <v>2011</v>
      </c>
      <c r="B27" s="2">
        <v>794</v>
      </c>
      <c r="C27" s="2" t="s">
        <v>917</v>
      </c>
      <c r="D27" s="2" t="s">
        <v>918</v>
      </c>
      <c r="E27" s="2" t="s">
        <v>919</v>
      </c>
      <c r="F27" s="2" t="s">
        <v>496</v>
      </c>
      <c r="G27" s="2" t="s">
        <v>497</v>
      </c>
      <c r="H27" s="2"/>
      <c r="I27" s="2" t="s">
        <v>495</v>
      </c>
      <c r="J27" s="2" t="s">
        <v>293</v>
      </c>
      <c r="K27" s="2" t="s">
        <v>1210</v>
      </c>
      <c r="L27" s="2"/>
      <c r="M27" s="3">
        <v>40689</v>
      </c>
      <c r="N27" s="2" t="s">
        <v>42</v>
      </c>
      <c r="O27" s="2" t="s">
        <v>1211</v>
      </c>
      <c r="P27" s="2"/>
      <c r="Q27" s="2"/>
      <c r="R27" s="2"/>
      <c r="S27" s="2"/>
      <c r="T27" s="2"/>
      <c r="U27" s="2"/>
      <c r="V27" s="2"/>
      <c r="W27" s="2"/>
      <c r="X27" s="7">
        <v>1148</v>
      </c>
      <c r="Y27" s="2" t="s">
        <v>351</v>
      </c>
      <c r="Z27" s="2" t="s">
        <v>40</v>
      </c>
      <c r="AA27" s="2" t="s">
        <v>41</v>
      </c>
      <c r="AB27" s="2" t="s">
        <v>42</v>
      </c>
      <c r="AC27" s="2" t="s">
        <v>43</v>
      </c>
      <c r="AD27" s="2" t="s">
        <v>1227</v>
      </c>
      <c r="AE27" s="4"/>
      <c r="AF27" s="2" t="s">
        <v>4674</v>
      </c>
    </row>
    <row r="28" spans="1:32" x14ac:dyDescent="0.25">
      <c r="A28" s="2">
        <v>2011</v>
      </c>
      <c r="B28" s="2">
        <v>795</v>
      </c>
      <c r="C28" s="2" t="s">
        <v>917</v>
      </c>
      <c r="D28" s="2" t="s">
        <v>918</v>
      </c>
      <c r="E28" s="2" t="s">
        <v>919</v>
      </c>
      <c r="F28" s="2" t="s">
        <v>496</v>
      </c>
      <c r="G28" s="2" t="s">
        <v>497</v>
      </c>
      <c r="H28" s="2"/>
      <c r="I28" s="2" t="s">
        <v>495</v>
      </c>
      <c r="J28" s="2" t="s">
        <v>293</v>
      </c>
      <c r="K28" s="2" t="s">
        <v>1210</v>
      </c>
      <c r="L28" s="2"/>
      <c r="M28" s="3">
        <v>40689</v>
      </c>
      <c r="N28" s="2" t="s">
        <v>42</v>
      </c>
      <c r="O28" s="2" t="s">
        <v>1211</v>
      </c>
      <c r="P28" s="2"/>
      <c r="Q28" s="2"/>
      <c r="R28" s="2"/>
      <c r="S28" s="2"/>
      <c r="T28" s="2"/>
      <c r="U28" s="2"/>
      <c r="V28" s="2"/>
      <c r="W28" s="2"/>
      <c r="X28" s="7">
        <v>1148</v>
      </c>
      <c r="Y28" s="2" t="s">
        <v>351</v>
      </c>
      <c r="Z28" s="2" t="s">
        <v>275</v>
      </c>
      <c r="AA28" s="2" t="s">
        <v>41</v>
      </c>
      <c r="AB28" s="2" t="s">
        <v>42</v>
      </c>
      <c r="AC28" s="2" t="s">
        <v>43</v>
      </c>
      <c r="AD28" s="2" t="s">
        <v>1227</v>
      </c>
      <c r="AE28" s="4"/>
      <c r="AF28" s="2" t="s">
        <v>4674</v>
      </c>
    </row>
    <row r="29" spans="1:32" x14ac:dyDescent="0.25">
      <c r="A29" s="2">
        <v>2011</v>
      </c>
      <c r="B29" s="2">
        <v>797</v>
      </c>
      <c r="C29" s="2" t="s">
        <v>917</v>
      </c>
      <c r="D29" s="2" t="s">
        <v>918</v>
      </c>
      <c r="E29" s="2" t="s">
        <v>919</v>
      </c>
      <c r="F29" s="2" t="s">
        <v>496</v>
      </c>
      <c r="G29" s="2" t="s">
        <v>497</v>
      </c>
      <c r="H29" s="2"/>
      <c r="I29" s="2" t="s">
        <v>495</v>
      </c>
      <c r="J29" s="2" t="s">
        <v>31</v>
      </c>
      <c r="K29" s="2" t="s">
        <v>1210</v>
      </c>
      <c r="L29" s="2"/>
      <c r="M29" s="3">
        <v>40695</v>
      </c>
      <c r="N29" s="2" t="s">
        <v>42</v>
      </c>
      <c r="O29" s="2" t="s">
        <v>1211</v>
      </c>
      <c r="P29" s="2"/>
      <c r="Q29" s="2"/>
      <c r="R29" s="2"/>
      <c r="S29" s="2"/>
      <c r="T29" s="2"/>
      <c r="U29" s="2"/>
      <c r="V29" s="2"/>
      <c r="W29" s="2"/>
      <c r="X29" s="7">
        <v>1148</v>
      </c>
      <c r="Y29" s="2" t="s">
        <v>351</v>
      </c>
      <c r="Z29" s="2" t="s">
        <v>275</v>
      </c>
      <c r="AA29" s="2" t="s">
        <v>41</v>
      </c>
      <c r="AB29" s="2" t="s">
        <v>42</v>
      </c>
      <c r="AC29" s="2" t="s">
        <v>43</v>
      </c>
      <c r="AD29" s="2" t="s">
        <v>1228</v>
      </c>
      <c r="AE29" s="4"/>
      <c r="AF29" s="2" t="s">
        <v>4674</v>
      </c>
    </row>
    <row r="30" spans="1:32" x14ac:dyDescent="0.25">
      <c r="A30" s="2">
        <v>2011</v>
      </c>
      <c r="B30" s="2">
        <v>798</v>
      </c>
      <c r="C30" s="2" t="s">
        <v>917</v>
      </c>
      <c r="D30" s="2" t="s">
        <v>918</v>
      </c>
      <c r="E30" s="2" t="s">
        <v>919</v>
      </c>
      <c r="F30" s="2" t="s">
        <v>496</v>
      </c>
      <c r="G30" s="2" t="s">
        <v>497</v>
      </c>
      <c r="H30" s="2"/>
      <c r="I30" s="2" t="s">
        <v>495</v>
      </c>
      <c r="J30" s="2" t="s">
        <v>31</v>
      </c>
      <c r="K30" s="2" t="s">
        <v>1210</v>
      </c>
      <c r="L30" s="2"/>
      <c r="M30" s="3">
        <v>40695</v>
      </c>
      <c r="N30" s="2" t="s">
        <v>42</v>
      </c>
      <c r="O30" s="2" t="s">
        <v>1211</v>
      </c>
      <c r="P30" s="2"/>
      <c r="Q30" s="2"/>
      <c r="R30" s="2"/>
      <c r="S30" s="2"/>
      <c r="T30" s="2"/>
      <c r="U30" s="2"/>
      <c r="V30" s="2"/>
      <c r="W30" s="2"/>
      <c r="X30" s="7">
        <v>1148</v>
      </c>
      <c r="Y30" s="2" t="s">
        <v>351</v>
      </c>
      <c r="Z30" s="2" t="s">
        <v>40</v>
      </c>
      <c r="AA30" s="2" t="s">
        <v>41</v>
      </c>
      <c r="AB30" s="2" t="s">
        <v>42</v>
      </c>
      <c r="AC30" s="2" t="s">
        <v>43</v>
      </c>
      <c r="AD30" s="2" t="s">
        <v>1228</v>
      </c>
      <c r="AE30" s="4"/>
      <c r="AF30" s="2" t="s">
        <v>4674</v>
      </c>
    </row>
    <row r="31" spans="1:32" x14ac:dyDescent="0.25">
      <c r="A31" s="2">
        <v>2011</v>
      </c>
      <c r="B31" s="2">
        <v>801</v>
      </c>
      <c r="C31" s="2" t="s">
        <v>917</v>
      </c>
      <c r="D31" s="2" t="s">
        <v>918</v>
      </c>
      <c r="E31" s="2" t="s">
        <v>919</v>
      </c>
      <c r="F31" s="2" t="s">
        <v>496</v>
      </c>
      <c r="G31" s="2" t="s">
        <v>497</v>
      </c>
      <c r="H31" s="2"/>
      <c r="I31" s="2" t="s">
        <v>495</v>
      </c>
      <c r="J31" s="2" t="s">
        <v>206</v>
      </c>
      <c r="K31" s="2" t="s">
        <v>1210</v>
      </c>
      <c r="L31" s="2"/>
      <c r="M31" s="3">
        <v>40695</v>
      </c>
      <c r="N31" s="2" t="s">
        <v>42</v>
      </c>
      <c r="O31" s="2" t="s">
        <v>1211</v>
      </c>
      <c r="P31" s="2"/>
      <c r="Q31" s="2"/>
      <c r="R31" s="2"/>
      <c r="S31" s="2"/>
      <c r="T31" s="2"/>
      <c r="U31" s="2"/>
      <c r="V31" s="2"/>
      <c r="W31" s="2"/>
      <c r="X31" s="7">
        <v>1148</v>
      </c>
      <c r="Y31" s="2" t="s">
        <v>351</v>
      </c>
      <c r="Z31" s="2" t="s">
        <v>40</v>
      </c>
      <c r="AA31" s="2" t="s">
        <v>41</v>
      </c>
      <c r="AB31" s="2" t="s">
        <v>42</v>
      </c>
      <c r="AC31" s="2" t="s">
        <v>43</v>
      </c>
      <c r="AD31" s="2" t="s">
        <v>1230</v>
      </c>
      <c r="AE31" s="4"/>
      <c r="AF31" s="2" t="s">
        <v>4674</v>
      </c>
    </row>
    <row r="32" spans="1:32" x14ac:dyDescent="0.25">
      <c r="A32" s="2">
        <v>2011</v>
      </c>
      <c r="B32" s="2">
        <v>802</v>
      </c>
      <c r="C32" s="2" t="s">
        <v>917</v>
      </c>
      <c r="D32" s="2" t="s">
        <v>918</v>
      </c>
      <c r="E32" s="2" t="s">
        <v>919</v>
      </c>
      <c r="F32" s="2" t="s">
        <v>496</v>
      </c>
      <c r="G32" s="2" t="s">
        <v>497</v>
      </c>
      <c r="H32" s="2"/>
      <c r="I32" s="2" t="s">
        <v>495</v>
      </c>
      <c r="J32" s="2" t="s">
        <v>206</v>
      </c>
      <c r="K32" s="2" t="s">
        <v>1210</v>
      </c>
      <c r="L32" s="2"/>
      <c r="M32" s="3">
        <v>40695</v>
      </c>
      <c r="N32" s="2" t="s">
        <v>42</v>
      </c>
      <c r="O32" s="2" t="s">
        <v>1211</v>
      </c>
      <c r="P32" s="2"/>
      <c r="Q32" s="2"/>
      <c r="R32" s="2"/>
      <c r="S32" s="2"/>
      <c r="T32" s="2"/>
      <c r="U32" s="2"/>
      <c r="V32" s="2"/>
      <c r="W32" s="2"/>
      <c r="X32" s="7">
        <v>1148</v>
      </c>
      <c r="Y32" s="2" t="s">
        <v>351</v>
      </c>
      <c r="Z32" s="2" t="s">
        <v>275</v>
      </c>
      <c r="AA32" s="2" t="s">
        <v>41</v>
      </c>
      <c r="AB32" s="2" t="s">
        <v>42</v>
      </c>
      <c r="AC32" s="2" t="s">
        <v>43</v>
      </c>
      <c r="AD32" s="2" t="s">
        <v>1230</v>
      </c>
      <c r="AE32" s="4"/>
      <c r="AF32" s="2" t="s">
        <v>4674</v>
      </c>
    </row>
    <row r="33" spans="1:32" x14ac:dyDescent="0.25">
      <c r="A33" s="2">
        <v>2012</v>
      </c>
      <c r="B33" s="2">
        <v>736</v>
      </c>
      <c r="C33" s="2" t="s">
        <v>917</v>
      </c>
      <c r="D33" s="2" t="s">
        <v>918</v>
      </c>
      <c r="E33" s="2" t="s">
        <v>919</v>
      </c>
      <c r="F33" s="2" t="s">
        <v>496</v>
      </c>
      <c r="G33" s="2" t="s">
        <v>497</v>
      </c>
      <c r="H33" s="2"/>
      <c r="I33" s="2" t="s">
        <v>495</v>
      </c>
      <c r="J33" s="2" t="s">
        <v>293</v>
      </c>
      <c r="K33" s="2" t="s">
        <v>1210</v>
      </c>
      <c r="L33" s="2"/>
      <c r="M33" s="3">
        <v>41001</v>
      </c>
      <c r="N33" s="2" t="s">
        <v>42</v>
      </c>
      <c r="O33" s="2" t="s">
        <v>801</v>
      </c>
      <c r="P33" s="2"/>
      <c r="Q33" s="2"/>
      <c r="R33" s="2"/>
      <c r="S33" s="2"/>
      <c r="T33" s="2"/>
      <c r="U33" s="2"/>
      <c r="V33" s="2"/>
      <c r="W33" s="2"/>
      <c r="X33" s="7">
        <v>1148</v>
      </c>
      <c r="Y33" s="2" t="s">
        <v>351</v>
      </c>
      <c r="Z33" s="2" t="s">
        <v>40</v>
      </c>
      <c r="AA33" s="2" t="s">
        <v>41</v>
      </c>
      <c r="AB33" s="2" t="s">
        <v>42</v>
      </c>
      <c r="AC33" s="2" t="s">
        <v>43</v>
      </c>
      <c r="AD33" s="2" t="s">
        <v>1469</v>
      </c>
      <c r="AE33" s="4"/>
      <c r="AF33" s="2" t="s">
        <v>4674</v>
      </c>
    </row>
    <row r="34" spans="1:32" x14ac:dyDescent="0.25">
      <c r="A34" s="2">
        <v>2012</v>
      </c>
      <c r="B34" s="2">
        <v>739</v>
      </c>
      <c r="C34" s="2" t="s">
        <v>917</v>
      </c>
      <c r="D34" s="2" t="s">
        <v>918</v>
      </c>
      <c r="E34" s="2" t="s">
        <v>919</v>
      </c>
      <c r="F34" s="2" t="s">
        <v>496</v>
      </c>
      <c r="G34" s="2" t="s">
        <v>497</v>
      </c>
      <c r="H34" s="2"/>
      <c r="I34" s="2" t="s">
        <v>495</v>
      </c>
      <c r="J34" s="2" t="s">
        <v>293</v>
      </c>
      <c r="K34" s="2" t="s">
        <v>1210</v>
      </c>
      <c r="L34" s="2"/>
      <c r="M34" s="3">
        <v>41001</v>
      </c>
      <c r="N34" s="2" t="s">
        <v>42</v>
      </c>
      <c r="O34" s="2" t="s">
        <v>801</v>
      </c>
      <c r="P34" s="2"/>
      <c r="Q34" s="2"/>
      <c r="R34" s="2"/>
      <c r="S34" s="2"/>
      <c r="T34" s="2"/>
      <c r="U34" s="2"/>
      <c r="V34" s="2"/>
      <c r="W34" s="2"/>
      <c r="X34" s="7">
        <v>1148</v>
      </c>
      <c r="Y34" s="2" t="s">
        <v>351</v>
      </c>
      <c r="Z34" s="2" t="s">
        <v>275</v>
      </c>
      <c r="AA34" s="2" t="s">
        <v>41</v>
      </c>
      <c r="AB34" s="2" t="s">
        <v>42</v>
      </c>
      <c r="AC34" s="2" t="s">
        <v>43</v>
      </c>
      <c r="AD34" s="2" t="s">
        <v>1469</v>
      </c>
      <c r="AE34" s="4"/>
      <c r="AF34" s="2" t="s">
        <v>4674</v>
      </c>
    </row>
    <row r="35" spans="1:32" x14ac:dyDescent="0.25">
      <c r="A35" s="2">
        <v>2012</v>
      </c>
      <c r="B35" s="2">
        <v>740</v>
      </c>
      <c r="C35" s="2" t="s">
        <v>917</v>
      </c>
      <c r="D35" s="2" t="s">
        <v>918</v>
      </c>
      <c r="E35" s="2" t="s">
        <v>919</v>
      </c>
      <c r="F35" s="2" t="s">
        <v>496</v>
      </c>
      <c r="G35" s="2" t="s">
        <v>497</v>
      </c>
      <c r="H35" s="2"/>
      <c r="I35" s="2" t="s">
        <v>495</v>
      </c>
      <c r="J35" s="2" t="s">
        <v>206</v>
      </c>
      <c r="K35" s="2" t="s">
        <v>1210</v>
      </c>
      <c r="L35" s="2"/>
      <c r="M35" s="3">
        <v>41002</v>
      </c>
      <c r="N35" s="2" t="s">
        <v>42</v>
      </c>
      <c r="O35" s="2" t="s">
        <v>801</v>
      </c>
      <c r="P35" s="2"/>
      <c r="Q35" s="2"/>
      <c r="R35" s="2"/>
      <c r="S35" s="2"/>
      <c r="T35" s="2"/>
      <c r="U35" s="2"/>
      <c r="V35" s="2"/>
      <c r="W35" s="2"/>
      <c r="X35" s="7">
        <v>1148</v>
      </c>
      <c r="Y35" s="2" t="s">
        <v>351</v>
      </c>
      <c r="Z35" s="2" t="s">
        <v>40</v>
      </c>
      <c r="AA35" s="2" t="s">
        <v>41</v>
      </c>
      <c r="AB35" s="2" t="s">
        <v>42</v>
      </c>
      <c r="AC35" s="2" t="s">
        <v>43</v>
      </c>
      <c r="AD35" s="2" t="s">
        <v>1471</v>
      </c>
      <c r="AE35" s="4"/>
      <c r="AF35" s="2" t="s">
        <v>4674</v>
      </c>
    </row>
    <row r="36" spans="1:32" x14ac:dyDescent="0.25">
      <c r="A36" s="2">
        <v>2012</v>
      </c>
      <c r="B36" s="2">
        <v>742</v>
      </c>
      <c r="C36" s="2" t="s">
        <v>917</v>
      </c>
      <c r="D36" s="2" t="s">
        <v>918</v>
      </c>
      <c r="E36" s="2" t="s">
        <v>919</v>
      </c>
      <c r="F36" s="2" t="s">
        <v>496</v>
      </c>
      <c r="G36" s="2" t="s">
        <v>497</v>
      </c>
      <c r="H36" s="2"/>
      <c r="I36" s="2" t="s">
        <v>495</v>
      </c>
      <c r="J36" s="2" t="s">
        <v>206</v>
      </c>
      <c r="K36" s="2" t="s">
        <v>1210</v>
      </c>
      <c r="L36" s="2"/>
      <c r="M36" s="3">
        <v>41002</v>
      </c>
      <c r="N36" s="2" t="s">
        <v>42</v>
      </c>
      <c r="O36" s="2" t="s">
        <v>801</v>
      </c>
      <c r="P36" s="2"/>
      <c r="Q36" s="2"/>
      <c r="R36" s="2"/>
      <c r="S36" s="2"/>
      <c r="T36" s="2"/>
      <c r="U36" s="2"/>
      <c r="V36" s="2"/>
      <c r="W36" s="2"/>
      <c r="X36" s="7">
        <v>1148</v>
      </c>
      <c r="Y36" s="2" t="s">
        <v>351</v>
      </c>
      <c r="Z36" s="2" t="s">
        <v>275</v>
      </c>
      <c r="AA36" s="2" t="s">
        <v>41</v>
      </c>
      <c r="AB36" s="2" t="s">
        <v>42</v>
      </c>
      <c r="AC36" s="2" t="s">
        <v>43</v>
      </c>
      <c r="AD36" s="2" t="s">
        <v>1471</v>
      </c>
      <c r="AE36" s="4"/>
      <c r="AF36" s="2" t="s">
        <v>4674</v>
      </c>
    </row>
    <row r="37" spans="1:32" x14ac:dyDescent="0.25">
      <c r="A37" s="2">
        <v>2012</v>
      </c>
      <c r="B37" s="2">
        <v>744</v>
      </c>
      <c r="C37" s="2" t="s">
        <v>917</v>
      </c>
      <c r="D37" s="2" t="s">
        <v>918</v>
      </c>
      <c r="E37" s="2" t="s">
        <v>919</v>
      </c>
      <c r="F37" s="2" t="s">
        <v>496</v>
      </c>
      <c r="G37" s="2" t="s">
        <v>497</v>
      </c>
      <c r="H37" s="2"/>
      <c r="I37" s="2" t="s">
        <v>495</v>
      </c>
      <c r="J37" s="2" t="s">
        <v>289</v>
      </c>
      <c r="K37" s="2" t="s">
        <v>1210</v>
      </c>
      <c r="L37" s="2"/>
      <c r="M37" s="3">
        <v>41002</v>
      </c>
      <c r="N37" s="2" t="s">
        <v>42</v>
      </c>
      <c r="O37" s="2" t="s">
        <v>801</v>
      </c>
      <c r="P37" s="2"/>
      <c r="Q37" s="2"/>
      <c r="R37" s="2"/>
      <c r="S37" s="2"/>
      <c r="T37" s="2"/>
      <c r="U37" s="2"/>
      <c r="V37" s="2"/>
      <c r="W37" s="2"/>
      <c r="X37" s="7">
        <v>1148</v>
      </c>
      <c r="Y37" s="2" t="s">
        <v>351</v>
      </c>
      <c r="Z37" s="2" t="s">
        <v>40</v>
      </c>
      <c r="AA37" s="2" t="s">
        <v>41</v>
      </c>
      <c r="AB37" s="2" t="s">
        <v>42</v>
      </c>
      <c r="AC37" s="2" t="s">
        <v>43</v>
      </c>
      <c r="AD37" s="2" t="s">
        <v>1474</v>
      </c>
      <c r="AE37" s="4"/>
      <c r="AF37" s="2" t="s">
        <v>4674</v>
      </c>
    </row>
    <row r="38" spans="1:32" x14ac:dyDescent="0.25">
      <c r="A38" s="2">
        <v>2012</v>
      </c>
      <c r="B38" s="2">
        <v>746</v>
      </c>
      <c r="C38" s="2" t="s">
        <v>917</v>
      </c>
      <c r="D38" s="2" t="s">
        <v>918</v>
      </c>
      <c r="E38" s="2" t="s">
        <v>919</v>
      </c>
      <c r="F38" s="2" t="s">
        <v>496</v>
      </c>
      <c r="G38" s="2" t="s">
        <v>497</v>
      </c>
      <c r="H38" s="2"/>
      <c r="I38" s="2" t="s">
        <v>495</v>
      </c>
      <c r="J38" s="2" t="s">
        <v>289</v>
      </c>
      <c r="K38" s="2" t="s">
        <v>1210</v>
      </c>
      <c r="L38" s="2"/>
      <c r="M38" s="3">
        <v>41002</v>
      </c>
      <c r="N38" s="2" t="s">
        <v>42</v>
      </c>
      <c r="O38" s="2" t="s">
        <v>801</v>
      </c>
      <c r="P38" s="2"/>
      <c r="Q38" s="2"/>
      <c r="R38" s="2"/>
      <c r="S38" s="2"/>
      <c r="T38" s="2"/>
      <c r="U38" s="2"/>
      <c r="V38" s="2"/>
      <c r="W38" s="2"/>
      <c r="X38" s="7">
        <v>1148</v>
      </c>
      <c r="Y38" s="2" t="s">
        <v>351</v>
      </c>
      <c r="Z38" s="2" t="s">
        <v>275</v>
      </c>
      <c r="AA38" s="2" t="s">
        <v>41</v>
      </c>
      <c r="AB38" s="2" t="s">
        <v>42</v>
      </c>
      <c r="AC38" s="2" t="s">
        <v>43</v>
      </c>
      <c r="AD38" s="2" t="s">
        <v>1474</v>
      </c>
      <c r="AE38" s="4"/>
      <c r="AF38" s="2" t="s">
        <v>4674</v>
      </c>
    </row>
    <row r="39" spans="1:32" x14ac:dyDescent="0.25">
      <c r="A39" s="2">
        <v>2012</v>
      </c>
      <c r="B39" s="2">
        <v>750</v>
      </c>
      <c r="C39" s="2" t="s">
        <v>917</v>
      </c>
      <c r="D39" s="2" t="s">
        <v>918</v>
      </c>
      <c r="E39" s="2" t="s">
        <v>919</v>
      </c>
      <c r="F39" s="2" t="s">
        <v>496</v>
      </c>
      <c r="G39" s="2" t="s">
        <v>497</v>
      </c>
      <c r="H39" s="2"/>
      <c r="I39" s="2" t="s">
        <v>495</v>
      </c>
      <c r="J39" s="2" t="s">
        <v>291</v>
      </c>
      <c r="K39" s="2" t="s">
        <v>1210</v>
      </c>
      <c r="L39" s="2"/>
      <c r="M39" s="3">
        <v>41002</v>
      </c>
      <c r="N39" s="2" t="s">
        <v>42</v>
      </c>
      <c r="O39" s="2" t="s">
        <v>801</v>
      </c>
      <c r="P39" s="2"/>
      <c r="Q39" s="2"/>
      <c r="R39" s="2"/>
      <c r="S39" s="2"/>
      <c r="T39" s="2"/>
      <c r="U39" s="2"/>
      <c r="V39" s="2"/>
      <c r="W39" s="2"/>
      <c r="X39" s="7">
        <v>1148</v>
      </c>
      <c r="Y39" s="2" t="s">
        <v>351</v>
      </c>
      <c r="Z39" s="2" t="s">
        <v>40</v>
      </c>
      <c r="AA39" s="2" t="s">
        <v>41</v>
      </c>
      <c r="AB39" s="2" t="s">
        <v>42</v>
      </c>
      <c r="AC39" s="2" t="s">
        <v>43</v>
      </c>
      <c r="AD39" s="2" t="s">
        <v>1479</v>
      </c>
      <c r="AE39" s="4"/>
      <c r="AF39" s="2" t="s">
        <v>4674</v>
      </c>
    </row>
    <row r="40" spans="1:32" x14ac:dyDescent="0.25">
      <c r="A40" s="2">
        <v>2012</v>
      </c>
      <c r="B40" s="2">
        <v>751</v>
      </c>
      <c r="C40" s="2" t="s">
        <v>917</v>
      </c>
      <c r="D40" s="2" t="s">
        <v>918</v>
      </c>
      <c r="E40" s="2" t="s">
        <v>919</v>
      </c>
      <c r="F40" s="2" t="s">
        <v>496</v>
      </c>
      <c r="G40" s="2" t="s">
        <v>497</v>
      </c>
      <c r="H40" s="2"/>
      <c r="I40" s="2" t="s">
        <v>495</v>
      </c>
      <c r="J40" s="2" t="s">
        <v>291</v>
      </c>
      <c r="K40" s="2" t="s">
        <v>1210</v>
      </c>
      <c r="L40" s="2"/>
      <c r="M40" s="3">
        <v>41002</v>
      </c>
      <c r="N40" s="2" t="s">
        <v>42</v>
      </c>
      <c r="O40" s="2" t="s">
        <v>801</v>
      </c>
      <c r="P40" s="2"/>
      <c r="Q40" s="2"/>
      <c r="R40" s="2"/>
      <c r="S40" s="2"/>
      <c r="T40" s="2"/>
      <c r="U40" s="2"/>
      <c r="V40" s="2"/>
      <c r="W40" s="2"/>
      <c r="X40" s="7">
        <v>1148</v>
      </c>
      <c r="Y40" s="2" t="s">
        <v>351</v>
      </c>
      <c r="Z40" s="2" t="s">
        <v>275</v>
      </c>
      <c r="AA40" s="2" t="s">
        <v>41</v>
      </c>
      <c r="AB40" s="2" t="s">
        <v>42</v>
      </c>
      <c r="AC40" s="2" t="s">
        <v>43</v>
      </c>
      <c r="AD40" s="2" t="s">
        <v>1479</v>
      </c>
      <c r="AE40" s="4"/>
      <c r="AF40" s="2" t="s">
        <v>4674</v>
      </c>
    </row>
    <row r="41" spans="1:32" x14ac:dyDescent="0.25">
      <c r="A41" s="2">
        <v>2012</v>
      </c>
      <c r="B41" s="2">
        <v>754</v>
      </c>
      <c r="C41" s="2" t="s">
        <v>917</v>
      </c>
      <c r="D41" s="2" t="s">
        <v>918</v>
      </c>
      <c r="E41" s="2" t="s">
        <v>919</v>
      </c>
      <c r="F41" s="2" t="s">
        <v>496</v>
      </c>
      <c r="G41" s="2" t="s">
        <v>497</v>
      </c>
      <c r="H41" s="2"/>
      <c r="I41" s="2" t="s">
        <v>495</v>
      </c>
      <c r="J41" s="2" t="s">
        <v>111</v>
      </c>
      <c r="K41" s="2" t="s">
        <v>1210</v>
      </c>
      <c r="L41" s="2"/>
      <c r="M41" s="3">
        <v>41003</v>
      </c>
      <c r="N41" s="2" t="s">
        <v>42</v>
      </c>
      <c r="O41" s="2" t="s">
        <v>801</v>
      </c>
      <c r="P41" s="2"/>
      <c r="Q41" s="2"/>
      <c r="R41" s="2"/>
      <c r="S41" s="2"/>
      <c r="T41" s="2"/>
      <c r="U41" s="2"/>
      <c r="V41" s="2"/>
      <c r="W41" s="2"/>
      <c r="X41" s="7">
        <v>1148</v>
      </c>
      <c r="Y41" s="2" t="s">
        <v>351</v>
      </c>
      <c r="Z41" s="2" t="s">
        <v>40</v>
      </c>
      <c r="AA41" s="2" t="s">
        <v>41</v>
      </c>
      <c r="AB41" s="2" t="s">
        <v>42</v>
      </c>
      <c r="AC41" s="2" t="s">
        <v>43</v>
      </c>
      <c r="AD41" s="2" t="s">
        <v>1482</v>
      </c>
      <c r="AE41" s="4"/>
      <c r="AF41" s="2" t="s">
        <v>4674</v>
      </c>
    </row>
    <row r="42" spans="1:32" x14ac:dyDescent="0.25">
      <c r="A42" s="2">
        <v>2012</v>
      </c>
      <c r="B42" s="2">
        <v>755</v>
      </c>
      <c r="C42" s="2" t="s">
        <v>917</v>
      </c>
      <c r="D42" s="2" t="s">
        <v>918</v>
      </c>
      <c r="E42" s="2" t="s">
        <v>919</v>
      </c>
      <c r="F42" s="2" t="s">
        <v>496</v>
      </c>
      <c r="G42" s="2" t="s">
        <v>497</v>
      </c>
      <c r="H42" s="2"/>
      <c r="I42" s="2" t="s">
        <v>495</v>
      </c>
      <c r="J42" s="2" t="s">
        <v>111</v>
      </c>
      <c r="K42" s="2" t="s">
        <v>1210</v>
      </c>
      <c r="L42" s="2"/>
      <c r="M42" s="3">
        <v>41003</v>
      </c>
      <c r="N42" s="2" t="s">
        <v>42</v>
      </c>
      <c r="O42" s="2" t="s">
        <v>801</v>
      </c>
      <c r="P42" s="2"/>
      <c r="Q42" s="2"/>
      <c r="R42" s="2"/>
      <c r="S42" s="2"/>
      <c r="T42" s="2"/>
      <c r="U42" s="2"/>
      <c r="V42" s="2"/>
      <c r="W42" s="2"/>
      <c r="X42" s="7">
        <v>1148</v>
      </c>
      <c r="Y42" s="2" t="s">
        <v>351</v>
      </c>
      <c r="Z42" s="2" t="s">
        <v>275</v>
      </c>
      <c r="AA42" s="2" t="s">
        <v>41</v>
      </c>
      <c r="AB42" s="2" t="s">
        <v>42</v>
      </c>
      <c r="AC42" s="2" t="s">
        <v>43</v>
      </c>
      <c r="AD42" s="2" t="s">
        <v>1482</v>
      </c>
      <c r="AE42" s="4"/>
      <c r="AF42" s="2" t="s">
        <v>4674</v>
      </c>
    </row>
    <row r="43" spans="1:32" x14ac:dyDescent="0.25">
      <c r="A43" s="2">
        <v>2012</v>
      </c>
      <c r="B43" s="2">
        <v>758</v>
      </c>
      <c r="C43" s="2" t="s">
        <v>917</v>
      </c>
      <c r="D43" s="2" t="s">
        <v>918</v>
      </c>
      <c r="E43" s="2" t="s">
        <v>919</v>
      </c>
      <c r="F43" s="2" t="s">
        <v>496</v>
      </c>
      <c r="G43" s="2" t="s">
        <v>497</v>
      </c>
      <c r="H43" s="2"/>
      <c r="I43" s="2" t="s">
        <v>495</v>
      </c>
      <c r="J43" s="2" t="s">
        <v>203</v>
      </c>
      <c r="K43" s="2" t="s">
        <v>1210</v>
      </c>
      <c r="L43" s="2"/>
      <c r="M43" s="3">
        <v>41003</v>
      </c>
      <c r="N43" s="2" t="s">
        <v>42</v>
      </c>
      <c r="O43" s="2" t="s">
        <v>801</v>
      </c>
      <c r="P43" s="2"/>
      <c r="Q43" s="2"/>
      <c r="R43" s="2"/>
      <c r="S43" s="2"/>
      <c r="T43" s="2"/>
      <c r="U43" s="2"/>
      <c r="V43" s="2"/>
      <c r="W43" s="2"/>
      <c r="X43" s="7">
        <v>1148</v>
      </c>
      <c r="Y43" s="2" t="s">
        <v>351</v>
      </c>
      <c r="Z43" s="2" t="s">
        <v>275</v>
      </c>
      <c r="AA43" s="2" t="s">
        <v>41</v>
      </c>
      <c r="AB43" s="2" t="s">
        <v>42</v>
      </c>
      <c r="AC43" s="2" t="s">
        <v>43</v>
      </c>
      <c r="AD43" s="2" t="s">
        <v>1485</v>
      </c>
      <c r="AE43" s="4"/>
      <c r="AF43" s="2" t="s">
        <v>4674</v>
      </c>
    </row>
    <row r="44" spans="1:32" x14ac:dyDescent="0.25">
      <c r="A44" s="2">
        <v>2012</v>
      </c>
      <c r="B44" s="2">
        <v>759</v>
      </c>
      <c r="C44" s="2" t="s">
        <v>917</v>
      </c>
      <c r="D44" s="2" t="s">
        <v>918</v>
      </c>
      <c r="E44" s="2" t="s">
        <v>919</v>
      </c>
      <c r="F44" s="2" t="s">
        <v>496</v>
      </c>
      <c r="G44" s="2" t="s">
        <v>497</v>
      </c>
      <c r="H44" s="2"/>
      <c r="I44" s="2" t="s">
        <v>495</v>
      </c>
      <c r="J44" s="2" t="s">
        <v>203</v>
      </c>
      <c r="K44" s="2" t="s">
        <v>1210</v>
      </c>
      <c r="L44" s="2"/>
      <c r="M44" s="3">
        <v>41003</v>
      </c>
      <c r="N44" s="2" t="s">
        <v>42</v>
      </c>
      <c r="O44" s="2" t="s">
        <v>801</v>
      </c>
      <c r="P44" s="2"/>
      <c r="Q44" s="2"/>
      <c r="R44" s="2"/>
      <c r="S44" s="2"/>
      <c r="T44" s="2"/>
      <c r="U44" s="2"/>
      <c r="V44" s="2"/>
      <c r="W44" s="2"/>
      <c r="X44" s="7">
        <v>1148</v>
      </c>
      <c r="Y44" s="2" t="s">
        <v>351</v>
      </c>
      <c r="Z44" s="2" t="s">
        <v>40</v>
      </c>
      <c r="AA44" s="2" t="s">
        <v>41</v>
      </c>
      <c r="AB44" s="2" t="s">
        <v>42</v>
      </c>
      <c r="AC44" s="2" t="s">
        <v>43</v>
      </c>
      <c r="AD44" s="2" t="s">
        <v>1485</v>
      </c>
      <c r="AE44" s="4"/>
      <c r="AF44" s="2" t="s">
        <v>4674</v>
      </c>
    </row>
    <row r="45" spans="1:32" x14ac:dyDescent="0.25">
      <c r="A45" s="2">
        <v>2012</v>
      </c>
      <c r="B45" s="2">
        <v>762</v>
      </c>
      <c r="C45" s="2" t="s">
        <v>917</v>
      </c>
      <c r="D45" s="2" t="s">
        <v>918</v>
      </c>
      <c r="E45" s="2" t="s">
        <v>919</v>
      </c>
      <c r="F45" s="2" t="s">
        <v>496</v>
      </c>
      <c r="G45" s="2" t="s">
        <v>497</v>
      </c>
      <c r="H45" s="2"/>
      <c r="I45" s="2" t="s">
        <v>495</v>
      </c>
      <c r="J45" s="2" t="s">
        <v>31</v>
      </c>
      <c r="K45" s="2" t="s">
        <v>1210</v>
      </c>
      <c r="L45" s="2"/>
      <c r="M45" s="3">
        <v>41004</v>
      </c>
      <c r="N45" s="2" t="s">
        <v>42</v>
      </c>
      <c r="O45" s="2" t="s">
        <v>801</v>
      </c>
      <c r="P45" s="2"/>
      <c r="Q45" s="2"/>
      <c r="R45" s="2"/>
      <c r="S45" s="2"/>
      <c r="T45" s="2"/>
      <c r="U45" s="2"/>
      <c r="V45" s="2"/>
      <c r="W45" s="2"/>
      <c r="X45" s="7">
        <v>1148</v>
      </c>
      <c r="Y45" s="2" t="s">
        <v>351</v>
      </c>
      <c r="Z45" s="2" t="s">
        <v>40</v>
      </c>
      <c r="AA45" s="2" t="s">
        <v>41</v>
      </c>
      <c r="AB45" s="2" t="s">
        <v>42</v>
      </c>
      <c r="AC45" s="2" t="s">
        <v>43</v>
      </c>
      <c r="AD45" s="2" t="s">
        <v>1488</v>
      </c>
      <c r="AE45" s="4"/>
      <c r="AF45" s="2" t="s">
        <v>4674</v>
      </c>
    </row>
    <row r="46" spans="1:32" x14ac:dyDescent="0.25">
      <c r="A46" s="2">
        <v>2012</v>
      </c>
      <c r="B46" s="2">
        <v>763</v>
      </c>
      <c r="C46" s="2" t="s">
        <v>917</v>
      </c>
      <c r="D46" s="2" t="s">
        <v>918</v>
      </c>
      <c r="E46" s="2" t="s">
        <v>919</v>
      </c>
      <c r="F46" s="2" t="s">
        <v>496</v>
      </c>
      <c r="G46" s="2" t="s">
        <v>497</v>
      </c>
      <c r="H46" s="2"/>
      <c r="I46" s="2" t="s">
        <v>495</v>
      </c>
      <c r="J46" s="2" t="s">
        <v>31</v>
      </c>
      <c r="K46" s="2" t="s">
        <v>1210</v>
      </c>
      <c r="L46" s="2"/>
      <c r="M46" s="3">
        <v>41004</v>
      </c>
      <c r="N46" s="2" t="s">
        <v>42</v>
      </c>
      <c r="O46" s="2" t="s">
        <v>801</v>
      </c>
      <c r="P46" s="2"/>
      <c r="Q46" s="2"/>
      <c r="R46" s="2"/>
      <c r="S46" s="2"/>
      <c r="T46" s="2"/>
      <c r="U46" s="2"/>
      <c r="V46" s="2"/>
      <c r="W46" s="2"/>
      <c r="X46" s="7">
        <v>1148</v>
      </c>
      <c r="Y46" s="2" t="s">
        <v>351</v>
      </c>
      <c r="Z46" s="2" t="s">
        <v>275</v>
      </c>
      <c r="AA46" s="2" t="s">
        <v>41</v>
      </c>
      <c r="AB46" s="2" t="s">
        <v>42</v>
      </c>
      <c r="AC46" s="2" t="s">
        <v>43</v>
      </c>
      <c r="AD46" s="2" t="s">
        <v>1488</v>
      </c>
      <c r="AE46" s="4"/>
      <c r="AF46" s="2" t="s">
        <v>4674</v>
      </c>
    </row>
    <row r="47" spans="1:32" x14ac:dyDescent="0.25">
      <c r="A47" s="2">
        <v>2012</v>
      </c>
      <c r="B47" s="2">
        <v>1323</v>
      </c>
      <c r="C47" s="2" t="s">
        <v>559</v>
      </c>
      <c r="D47" s="2" t="s">
        <v>560</v>
      </c>
      <c r="E47" s="2" t="s">
        <v>561</v>
      </c>
      <c r="F47" s="2" t="s">
        <v>558</v>
      </c>
      <c r="G47" s="2" t="s">
        <v>562</v>
      </c>
      <c r="H47" s="2"/>
      <c r="I47" s="2" t="s">
        <v>530</v>
      </c>
      <c r="J47" s="2" t="s">
        <v>1529</v>
      </c>
      <c r="K47" s="2" t="s">
        <v>1530</v>
      </c>
      <c r="L47" s="2"/>
      <c r="M47" s="3">
        <v>41256</v>
      </c>
      <c r="N47" s="2" t="s">
        <v>1531</v>
      </c>
      <c r="O47" s="2" t="s">
        <v>801</v>
      </c>
      <c r="P47" s="2" t="s">
        <v>1533</v>
      </c>
      <c r="Q47" s="2" t="s">
        <v>1534</v>
      </c>
      <c r="R47" s="2" t="s">
        <v>1532</v>
      </c>
      <c r="S47" s="2" t="s">
        <v>1535</v>
      </c>
      <c r="T47" s="2"/>
      <c r="U47" s="2"/>
      <c r="V47" s="2"/>
      <c r="W47" s="2"/>
      <c r="X47" s="2"/>
      <c r="Y47" s="2" t="s">
        <v>351</v>
      </c>
      <c r="Z47" s="2" t="s">
        <v>40</v>
      </c>
      <c r="AA47" s="2" t="s">
        <v>41</v>
      </c>
      <c r="AB47" s="2" t="s">
        <v>42</v>
      </c>
      <c r="AC47" s="2" t="s">
        <v>43</v>
      </c>
      <c r="AD47" s="2" t="s">
        <v>1536</v>
      </c>
      <c r="AE47" s="4"/>
      <c r="AF47" s="2" t="s">
        <v>4674</v>
      </c>
    </row>
    <row r="48" spans="1:32" x14ac:dyDescent="0.25">
      <c r="A48" s="2">
        <v>2012</v>
      </c>
      <c r="B48" s="2">
        <v>1547</v>
      </c>
      <c r="C48" s="2" t="s">
        <v>1545</v>
      </c>
      <c r="D48" s="2" t="s">
        <v>1546</v>
      </c>
      <c r="E48" s="2" t="s">
        <v>1547</v>
      </c>
      <c r="F48" s="2" t="s">
        <v>593</v>
      </c>
      <c r="G48" s="2" t="s">
        <v>749</v>
      </c>
      <c r="H48" s="2"/>
      <c r="I48" s="2" t="s">
        <v>594</v>
      </c>
      <c r="J48" s="2" t="s">
        <v>59</v>
      </c>
      <c r="K48" s="2" t="s">
        <v>1548</v>
      </c>
      <c r="L48" s="2"/>
      <c r="M48" s="3">
        <v>41229</v>
      </c>
      <c r="N48" s="2" t="s">
        <v>303</v>
      </c>
      <c r="O48" s="2" t="s">
        <v>624</v>
      </c>
      <c r="P48" s="2" t="s">
        <v>1549</v>
      </c>
      <c r="Q48" s="2" t="s">
        <v>1557</v>
      </c>
      <c r="R48" s="2" t="s">
        <v>1555</v>
      </c>
      <c r="S48" s="2" t="s">
        <v>1558</v>
      </c>
      <c r="T48" s="2"/>
      <c r="U48" s="2"/>
      <c r="V48" s="2"/>
      <c r="W48" s="2"/>
      <c r="X48" s="2"/>
      <c r="Y48" s="2" t="s">
        <v>351</v>
      </c>
      <c r="Z48" s="2" t="s">
        <v>40</v>
      </c>
      <c r="AA48" s="2" t="s">
        <v>41</v>
      </c>
      <c r="AB48" s="2" t="s">
        <v>42</v>
      </c>
      <c r="AC48" s="2" t="s">
        <v>43</v>
      </c>
      <c r="AD48" s="2" t="s">
        <v>1553</v>
      </c>
      <c r="AE48" s="4" t="s">
        <v>198</v>
      </c>
      <c r="AF48" s="2" t="s">
        <v>4674</v>
      </c>
    </row>
    <row r="49" spans="1:32" x14ac:dyDescent="0.25">
      <c r="A49" s="2">
        <v>2013</v>
      </c>
      <c r="B49" s="2">
        <v>153</v>
      </c>
      <c r="C49" s="2" t="s">
        <v>1564</v>
      </c>
      <c r="D49" s="2" t="s">
        <v>1565</v>
      </c>
      <c r="E49" s="2" t="s">
        <v>1566</v>
      </c>
      <c r="F49" s="2" t="s">
        <v>1567</v>
      </c>
      <c r="G49" s="2" t="s">
        <v>1568</v>
      </c>
      <c r="H49" s="2"/>
      <c r="I49" s="2" t="s">
        <v>393</v>
      </c>
      <c r="J49" s="2" t="s">
        <v>416</v>
      </c>
      <c r="K49" s="2" t="s">
        <v>1583</v>
      </c>
      <c r="L49" s="2"/>
      <c r="M49" s="3">
        <v>41555</v>
      </c>
      <c r="N49" s="2" t="s">
        <v>1570</v>
      </c>
      <c r="O49" s="2" t="s">
        <v>1231</v>
      </c>
      <c r="P49" s="2" t="s">
        <v>1584</v>
      </c>
      <c r="Q49" s="2" t="s">
        <v>1585</v>
      </c>
      <c r="R49" s="2" t="s">
        <v>1586</v>
      </c>
      <c r="S49" s="2" t="s">
        <v>4645</v>
      </c>
      <c r="T49" s="2" t="s">
        <v>4642</v>
      </c>
      <c r="U49" s="2">
        <v>0.1</v>
      </c>
      <c r="V49" s="2">
        <v>551</v>
      </c>
      <c r="W49" s="2">
        <v>0.1</v>
      </c>
      <c r="X49" s="2"/>
      <c r="Y49" s="2" t="s">
        <v>351</v>
      </c>
      <c r="Z49" s="2" t="s">
        <v>275</v>
      </c>
      <c r="AA49" s="2" t="s">
        <v>41</v>
      </c>
      <c r="AB49" s="2" t="s">
        <v>42</v>
      </c>
      <c r="AC49" s="2" t="s">
        <v>43</v>
      </c>
      <c r="AD49" s="2"/>
      <c r="AE49" s="4"/>
      <c r="AF49" s="2" t="s">
        <v>4674</v>
      </c>
    </row>
    <row r="50" spans="1:32" x14ac:dyDescent="0.25">
      <c r="A50" s="2">
        <v>2013</v>
      </c>
      <c r="B50" s="2">
        <v>158</v>
      </c>
      <c r="C50" s="2" t="s">
        <v>1564</v>
      </c>
      <c r="D50" s="2" t="s">
        <v>1565</v>
      </c>
      <c r="E50" s="2" t="s">
        <v>1566</v>
      </c>
      <c r="F50" s="2" t="s">
        <v>1567</v>
      </c>
      <c r="G50" s="2" t="s">
        <v>1568</v>
      </c>
      <c r="H50" s="2"/>
      <c r="I50" s="2" t="s">
        <v>393</v>
      </c>
      <c r="J50" s="2" t="s">
        <v>414</v>
      </c>
      <c r="K50" s="2" t="s">
        <v>1583</v>
      </c>
      <c r="L50" s="2"/>
      <c r="M50" s="3">
        <v>41555</v>
      </c>
      <c r="N50" s="2" t="s">
        <v>1570</v>
      </c>
      <c r="O50" s="2" t="s">
        <v>1231</v>
      </c>
      <c r="P50" s="2" t="s">
        <v>1584</v>
      </c>
      <c r="Q50" s="2" t="s">
        <v>1585</v>
      </c>
      <c r="R50" s="2" t="s">
        <v>1586</v>
      </c>
      <c r="S50" s="2" t="s">
        <v>4646</v>
      </c>
      <c r="T50" s="2" t="s">
        <v>4642</v>
      </c>
      <c r="U50" s="2">
        <v>0.1</v>
      </c>
      <c r="V50" s="2">
        <v>551</v>
      </c>
      <c r="W50" s="2">
        <v>0.1</v>
      </c>
      <c r="X50" s="2"/>
      <c r="Y50" s="2" t="s">
        <v>351</v>
      </c>
      <c r="Z50" s="2" t="s">
        <v>275</v>
      </c>
      <c r="AA50" s="2" t="s">
        <v>41</v>
      </c>
      <c r="AB50" s="2" t="s">
        <v>42</v>
      </c>
      <c r="AC50" s="2" t="s">
        <v>43</v>
      </c>
      <c r="AD50" s="2"/>
      <c r="AE50" s="4"/>
      <c r="AF50" s="2" t="s">
        <v>4674</v>
      </c>
    </row>
    <row r="51" spans="1:32" x14ac:dyDescent="0.25">
      <c r="A51" s="2">
        <v>2013</v>
      </c>
      <c r="B51" s="2">
        <v>289</v>
      </c>
      <c r="C51" s="2" t="s">
        <v>1564</v>
      </c>
      <c r="D51" s="2" t="s">
        <v>1565</v>
      </c>
      <c r="E51" s="2" t="s">
        <v>1566</v>
      </c>
      <c r="F51" s="2" t="s">
        <v>1567</v>
      </c>
      <c r="G51" s="2" t="s">
        <v>1568</v>
      </c>
      <c r="H51" s="2"/>
      <c r="I51" s="2" t="s">
        <v>393</v>
      </c>
      <c r="J51" s="2" t="s">
        <v>416</v>
      </c>
      <c r="K51" s="2" t="s">
        <v>1583</v>
      </c>
      <c r="L51" s="2"/>
      <c r="M51" s="3">
        <v>41556</v>
      </c>
      <c r="N51" s="2" t="s">
        <v>1570</v>
      </c>
      <c r="O51" s="2" t="s">
        <v>1231</v>
      </c>
      <c r="P51" s="2" t="s">
        <v>1584</v>
      </c>
      <c r="Q51" s="2" t="s">
        <v>1585</v>
      </c>
      <c r="R51" s="2" t="s">
        <v>1586</v>
      </c>
      <c r="S51" s="2" t="s">
        <v>1587</v>
      </c>
      <c r="T51" s="2" t="s">
        <v>4642</v>
      </c>
      <c r="U51" s="2">
        <v>0.1</v>
      </c>
      <c r="V51" s="2">
        <v>551</v>
      </c>
      <c r="W51" s="2">
        <v>0.1</v>
      </c>
      <c r="X51" s="2"/>
      <c r="Y51" s="2" t="s">
        <v>351</v>
      </c>
      <c r="Z51" s="2" t="s">
        <v>275</v>
      </c>
      <c r="AA51" s="2" t="s">
        <v>41</v>
      </c>
      <c r="AB51" s="2" t="s">
        <v>42</v>
      </c>
      <c r="AC51" s="2" t="s">
        <v>43</v>
      </c>
      <c r="AD51" s="2"/>
      <c r="AE51" s="4"/>
      <c r="AF51" s="2" t="s">
        <v>4674</v>
      </c>
    </row>
    <row r="52" spans="1:32" x14ac:dyDescent="0.25">
      <c r="A52" s="2">
        <v>2013</v>
      </c>
      <c r="B52" s="2">
        <v>293</v>
      </c>
      <c r="C52" s="2" t="s">
        <v>1564</v>
      </c>
      <c r="D52" s="2" t="s">
        <v>1565</v>
      </c>
      <c r="E52" s="2" t="s">
        <v>1566</v>
      </c>
      <c r="F52" s="2" t="s">
        <v>1567</v>
      </c>
      <c r="G52" s="2" t="s">
        <v>1568</v>
      </c>
      <c r="H52" s="2"/>
      <c r="I52" s="2" t="s">
        <v>393</v>
      </c>
      <c r="J52" s="2" t="s">
        <v>414</v>
      </c>
      <c r="K52" s="2" t="s">
        <v>1583</v>
      </c>
      <c r="L52" s="2"/>
      <c r="M52" s="3">
        <v>41556</v>
      </c>
      <c r="N52" s="2" t="s">
        <v>1570</v>
      </c>
      <c r="O52" s="2" t="s">
        <v>1231</v>
      </c>
      <c r="P52" s="2" t="s">
        <v>1584</v>
      </c>
      <c r="Q52" s="2" t="s">
        <v>1585</v>
      </c>
      <c r="R52" s="2" t="s">
        <v>1586</v>
      </c>
      <c r="S52" s="2" t="s">
        <v>1594</v>
      </c>
      <c r="T52" s="2" t="s">
        <v>4642</v>
      </c>
      <c r="U52" s="2">
        <v>0.1</v>
      </c>
      <c r="V52" s="2">
        <v>551</v>
      </c>
      <c r="W52" s="2">
        <v>0.1</v>
      </c>
      <c r="X52" s="2"/>
      <c r="Y52" s="2" t="s">
        <v>351</v>
      </c>
      <c r="Z52" s="2" t="s">
        <v>275</v>
      </c>
      <c r="AA52" s="2" t="s">
        <v>41</v>
      </c>
      <c r="AB52" s="2" t="s">
        <v>42</v>
      </c>
      <c r="AC52" s="2" t="s">
        <v>43</v>
      </c>
      <c r="AD52" s="2"/>
      <c r="AE52" s="4"/>
      <c r="AF52" s="2" t="s">
        <v>4674</v>
      </c>
    </row>
    <row r="53" spans="1:32" x14ac:dyDescent="0.25">
      <c r="A53" s="2">
        <v>2013</v>
      </c>
      <c r="B53" s="2">
        <v>319</v>
      </c>
      <c r="C53" s="2" t="s">
        <v>1564</v>
      </c>
      <c r="D53" s="2" t="s">
        <v>1565</v>
      </c>
      <c r="E53" s="2" t="s">
        <v>1566</v>
      </c>
      <c r="F53" s="2" t="s">
        <v>1567</v>
      </c>
      <c r="G53" s="2" t="s">
        <v>1568</v>
      </c>
      <c r="H53" s="2"/>
      <c r="I53" s="2" t="s">
        <v>393</v>
      </c>
      <c r="J53" s="2" t="s">
        <v>416</v>
      </c>
      <c r="K53" s="2" t="s">
        <v>1583</v>
      </c>
      <c r="L53" s="2"/>
      <c r="M53" s="3">
        <v>41557</v>
      </c>
      <c r="N53" s="2" t="s">
        <v>1570</v>
      </c>
      <c r="O53" s="2" t="s">
        <v>1231</v>
      </c>
      <c r="P53" s="2" t="s">
        <v>1584</v>
      </c>
      <c r="Q53" s="2" t="s">
        <v>1585</v>
      </c>
      <c r="R53" s="2" t="s">
        <v>1586</v>
      </c>
      <c r="S53" s="2" t="s">
        <v>1587</v>
      </c>
      <c r="T53" s="2" t="s">
        <v>4642</v>
      </c>
      <c r="U53" s="2">
        <v>0.1</v>
      </c>
      <c r="V53" s="2">
        <v>551</v>
      </c>
      <c r="W53" s="2">
        <v>0.1</v>
      </c>
      <c r="X53" s="2"/>
      <c r="Y53" s="2" t="s">
        <v>351</v>
      </c>
      <c r="Z53" s="2" t="s">
        <v>275</v>
      </c>
      <c r="AA53" s="2" t="s">
        <v>41</v>
      </c>
      <c r="AB53" s="2" t="s">
        <v>42</v>
      </c>
      <c r="AC53" s="2" t="s">
        <v>43</v>
      </c>
      <c r="AD53" s="2"/>
      <c r="AE53" s="4"/>
      <c r="AF53" s="2" t="s">
        <v>4674</v>
      </c>
    </row>
    <row r="54" spans="1:32" x14ac:dyDescent="0.25">
      <c r="A54" s="2">
        <v>2013</v>
      </c>
      <c r="B54" s="2">
        <v>324</v>
      </c>
      <c r="C54" s="2" t="s">
        <v>1564</v>
      </c>
      <c r="D54" s="2" t="s">
        <v>1565</v>
      </c>
      <c r="E54" s="2" t="s">
        <v>1566</v>
      </c>
      <c r="F54" s="2" t="s">
        <v>1567</v>
      </c>
      <c r="G54" s="2" t="s">
        <v>1568</v>
      </c>
      <c r="H54" s="2"/>
      <c r="I54" s="2" t="s">
        <v>393</v>
      </c>
      <c r="J54" s="2" t="s">
        <v>414</v>
      </c>
      <c r="K54" s="2" t="s">
        <v>1583</v>
      </c>
      <c r="L54" s="2"/>
      <c r="M54" s="3">
        <v>41557</v>
      </c>
      <c r="N54" s="2" t="s">
        <v>1570</v>
      </c>
      <c r="O54" s="2" t="s">
        <v>1231</v>
      </c>
      <c r="P54" s="2" t="s">
        <v>1584</v>
      </c>
      <c r="Q54" s="2" t="s">
        <v>1585</v>
      </c>
      <c r="R54" s="2" t="s">
        <v>1586</v>
      </c>
      <c r="S54" s="2" t="s">
        <v>1594</v>
      </c>
      <c r="T54" s="2" t="s">
        <v>4642</v>
      </c>
      <c r="U54" s="2">
        <v>0.1</v>
      </c>
      <c r="V54" s="2">
        <v>551</v>
      </c>
      <c r="W54" s="2">
        <v>0.1</v>
      </c>
      <c r="X54" s="2"/>
      <c r="Y54" s="2" t="s">
        <v>351</v>
      </c>
      <c r="Z54" s="2" t="s">
        <v>275</v>
      </c>
      <c r="AA54" s="2" t="s">
        <v>41</v>
      </c>
      <c r="AB54" s="2" t="s">
        <v>42</v>
      </c>
      <c r="AC54" s="2" t="s">
        <v>43</v>
      </c>
      <c r="AD54" s="2"/>
      <c r="AE54" s="4"/>
      <c r="AF54" s="2" t="s">
        <v>4674</v>
      </c>
    </row>
    <row r="55" spans="1:32" x14ac:dyDescent="0.25">
      <c r="A55" s="2">
        <v>2013</v>
      </c>
      <c r="B55" s="2">
        <v>1255</v>
      </c>
      <c r="C55" s="2" t="s">
        <v>917</v>
      </c>
      <c r="D55" s="2" t="s">
        <v>918</v>
      </c>
      <c r="E55" s="2" t="s">
        <v>919</v>
      </c>
      <c r="F55" s="2" t="s">
        <v>496</v>
      </c>
      <c r="G55" s="2" t="s">
        <v>497</v>
      </c>
      <c r="H55" s="2"/>
      <c r="I55" s="2" t="s">
        <v>495</v>
      </c>
      <c r="J55" s="2" t="s">
        <v>31</v>
      </c>
      <c r="K55" s="2" t="s">
        <v>1210</v>
      </c>
      <c r="L55" s="2"/>
      <c r="M55" s="3">
        <v>41359</v>
      </c>
      <c r="N55" s="2" t="s">
        <v>2029</v>
      </c>
      <c r="O55" s="2" t="s">
        <v>801</v>
      </c>
      <c r="P55" s="2" t="s">
        <v>1808</v>
      </c>
      <c r="Q55" s="2" t="s">
        <v>2030</v>
      </c>
      <c r="R55" s="2" t="s">
        <v>1808</v>
      </c>
      <c r="S55" s="2" t="s">
        <v>2031</v>
      </c>
      <c r="T55" s="2" t="s">
        <v>4642</v>
      </c>
      <c r="U55" s="2">
        <v>1.06</v>
      </c>
      <c r="V55" s="2">
        <v>1148</v>
      </c>
      <c r="W55" s="2">
        <v>1.06</v>
      </c>
      <c r="X55" s="7">
        <v>1148</v>
      </c>
      <c r="Y55" s="2" t="s">
        <v>351</v>
      </c>
      <c r="Z55" s="2" t="s">
        <v>40</v>
      </c>
      <c r="AA55" s="2" t="s">
        <v>41</v>
      </c>
      <c r="AB55" s="2" t="s">
        <v>42</v>
      </c>
      <c r="AC55" s="2" t="s">
        <v>43</v>
      </c>
      <c r="AD55" s="2" t="s">
        <v>2032</v>
      </c>
      <c r="AE55" s="4"/>
      <c r="AF55" s="2" t="s">
        <v>4674</v>
      </c>
    </row>
    <row r="56" spans="1:32" x14ac:dyDescent="0.25">
      <c r="A56" s="2">
        <v>2013</v>
      </c>
      <c r="B56" s="2">
        <v>1260</v>
      </c>
      <c r="C56" s="2" t="s">
        <v>917</v>
      </c>
      <c r="D56" s="2" t="s">
        <v>918</v>
      </c>
      <c r="E56" s="2" t="s">
        <v>919</v>
      </c>
      <c r="F56" s="2" t="s">
        <v>496</v>
      </c>
      <c r="G56" s="2" t="s">
        <v>497</v>
      </c>
      <c r="H56" s="2"/>
      <c r="I56" s="2" t="s">
        <v>495</v>
      </c>
      <c r="J56" s="2" t="s">
        <v>111</v>
      </c>
      <c r="K56" s="2" t="s">
        <v>1210</v>
      </c>
      <c r="L56" s="2"/>
      <c r="M56" s="3">
        <v>41359</v>
      </c>
      <c r="N56" s="2" t="s">
        <v>2029</v>
      </c>
      <c r="O56" s="2" t="s">
        <v>801</v>
      </c>
      <c r="P56" s="2" t="s">
        <v>1808</v>
      </c>
      <c r="Q56" s="2" t="s">
        <v>2030</v>
      </c>
      <c r="R56" s="2" t="s">
        <v>1808</v>
      </c>
      <c r="S56" s="2" t="s">
        <v>2036</v>
      </c>
      <c r="T56" s="2" t="s">
        <v>4642</v>
      </c>
      <c r="U56" s="2">
        <v>0.91</v>
      </c>
      <c r="V56" s="2">
        <v>1148</v>
      </c>
      <c r="W56" s="2">
        <v>0.91</v>
      </c>
      <c r="X56" s="7">
        <v>1148</v>
      </c>
      <c r="Y56" s="2" t="s">
        <v>351</v>
      </c>
      <c r="Z56" s="2" t="s">
        <v>40</v>
      </c>
      <c r="AA56" s="2" t="s">
        <v>41</v>
      </c>
      <c r="AB56" s="2" t="s">
        <v>42</v>
      </c>
      <c r="AC56" s="2" t="s">
        <v>43</v>
      </c>
      <c r="AD56" s="2" t="s">
        <v>2032</v>
      </c>
      <c r="AE56" s="4"/>
      <c r="AF56" s="2" t="s">
        <v>4674</v>
      </c>
    </row>
    <row r="57" spans="1:32" x14ac:dyDescent="0.25">
      <c r="A57" s="2">
        <v>2013</v>
      </c>
      <c r="B57" s="2">
        <v>1261</v>
      </c>
      <c r="C57" s="2" t="s">
        <v>917</v>
      </c>
      <c r="D57" s="2" t="s">
        <v>918</v>
      </c>
      <c r="E57" s="2" t="s">
        <v>919</v>
      </c>
      <c r="F57" s="2" t="s">
        <v>496</v>
      </c>
      <c r="G57" s="2" t="s">
        <v>497</v>
      </c>
      <c r="H57" s="2"/>
      <c r="I57" s="2" t="s">
        <v>495</v>
      </c>
      <c r="J57" s="2" t="s">
        <v>203</v>
      </c>
      <c r="K57" s="2" t="s">
        <v>1210</v>
      </c>
      <c r="L57" s="2"/>
      <c r="M57" s="3">
        <v>41359</v>
      </c>
      <c r="N57" s="2" t="s">
        <v>2029</v>
      </c>
      <c r="O57" s="2" t="s">
        <v>801</v>
      </c>
      <c r="P57" s="2" t="s">
        <v>1808</v>
      </c>
      <c r="Q57" s="2" t="s">
        <v>2030</v>
      </c>
      <c r="R57" s="2" t="s">
        <v>1808</v>
      </c>
      <c r="S57" s="2" t="s">
        <v>2037</v>
      </c>
      <c r="T57" s="2" t="s">
        <v>4642</v>
      </c>
      <c r="U57" s="2">
        <v>0.91</v>
      </c>
      <c r="V57" s="2">
        <v>1148</v>
      </c>
      <c r="W57" s="2">
        <v>0.91</v>
      </c>
      <c r="X57" s="7">
        <v>1148</v>
      </c>
      <c r="Y57" s="2" t="s">
        <v>351</v>
      </c>
      <c r="Z57" s="2" t="s">
        <v>40</v>
      </c>
      <c r="AA57" s="2" t="s">
        <v>41</v>
      </c>
      <c r="AB57" s="2" t="s">
        <v>42</v>
      </c>
      <c r="AC57" s="2" t="s">
        <v>43</v>
      </c>
      <c r="AD57" s="2" t="s">
        <v>2032</v>
      </c>
      <c r="AE57" s="4"/>
      <c r="AF57" s="2" t="s">
        <v>4674</v>
      </c>
    </row>
    <row r="58" spans="1:32" x14ac:dyDescent="0.25">
      <c r="A58" s="2">
        <v>2013</v>
      </c>
      <c r="B58" s="2">
        <v>1265</v>
      </c>
      <c r="C58" s="2" t="s">
        <v>917</v>
      </c>
      <c r="D58" s="2" t="s">
        <v>918</v>
      </c>
      <c r="E58" s="2" t="s">
        <v>919</v>
      </c>
      <c r="F58" s="2" t="s">
        <v>496</v>
      </c>
      <c r="G58" s="2" t="s">
        <v>497</v>
      </c>
      <c r="H58" s="2"/>
      <c r="I58" s="2" t="s">
        <v>495</v>
      </c>
      <c r="J58" s="2" t="s">
        <v>206</v>
      </c>
      <c r="K58" s="2" t="s">
        <v>1210</v>
      </c>
      <c r="L58" s="2"/>
      <c r="M58" s="3">
        <v>41359</v>
      </c>
      <c r="N58" s="2" t="s">
        <v>2029</v>
      </c>
      <c r="O58" s="2" t="s">
        <v>801</v>
      </c>
      <c r="P58" s="2" t="s">
        <v>1808</v>
      </c>
      <c r="Q58" s="2" t="s">
        <v>2030</v>
      </c>
      <c r="R58" s="2" t="s">
        <v>1808</v>
      </c>
      <c r="S58" s="2" t="s">
        <v>2040</v>
      </c>
      <c r="T58" s="2" t="s">
        <v>4642</v>
      </c>
      <c r="U58" s="2">
        <v>1.1000000000000001</v>
      </c>
      <c r="V58" s="2">
        <v>1148</v>
      </c>
      <c r="W58" s="2">
        <v>1.1000000000000001</v>
      </c>
      <c r="X58" s="7">
        <v>1148</v>
      </c>
      <c r="Y58" s="2" t="s">
        <v>351</v>
      </c>
      <c r="Z58" s="2" t="s">
        <v>40</v>
      </c>
      <c r="AA58" s="2" t="s">
        <v>41</v>
      </c>
      <c r="AB58" s="2" t="s">
        <v>42</v>
      </c>
      <c r="AC58" s="2" t="s">
        <v>43</v>
      </c>
      <c r="AD58" s="2" t="s">
        <v>2032</v>
      </c>
      <c r="AE58" s="4"/>
      <c r="AF58" s="2" t="s">
        <v>4674</v>
      </c>
    </row>
    <row r="59" spans="1:32" x14ac:dyDescent="0.25">
      <c r="A59" s="2">
        <v>2013</v>
      </c>
      <c r="B59" s="2">
        <v>1268</v>
      </c>
      <c r="C59" s="2" t="s">
        <v>917</v>
      </c>
      <c r="D59" s="2" t="s">
        <v>918</v>
      </c>
      <c r="E59" s="2" t="s">
        <v>919</v>
      </c>
      <c r="F59" s="2" t="s">
        <v>496</v>
      </c>
      <c r="G59" s="2" t="s">
        <v>497</v>
      </c>
      <c r="H59" s="2"/>
      <c r="I59" s="2" t="s">
        <v>495</v>
      </c>
      <c r="J59" s="2" t="s">
        <v>289</v>
      </c>
      <c r="K59" s="2" t="s">
        <v>1210</v>
      </c>
      <c r="L59" s="2"/>
      <c r="M59" s="3">
        <v>41359</v>
      </c>
      <c r="N59" s="2" t="s">
        <v>2029</v>
      </c>
      <c r="O59" s="2" t="s">
        <v>801</v>
      </c>
      <c r="P59" s="2" t="s">
        <v>1808</v>
      </c>
      <c r="Q59" s="2" t="s">
        <v>2030</v>
      </c>
      <c r="R59" s="2" t="s">
        <v>1808</v>
      </c>
      <c r="S59" s="2" t="s">
        <v>2042</v>
      </c>
      <c r="T59" s="2" t="s">
        <v>4642</v>
      </c>
      <c r="U59" s="2">
        <v>1.04</v>
      </c>
      <c r="V59" s="2">
        <v>1148</v>
      </c>
      <c r="W59" s="2">
        <v>1.04</v>
      </c>
      <c r="X59" s="7">
        <v>1148</v>
      </c>
      <c r="Y59" s="2" t="s">
        <v>351</v>
      </c>
      <c r="Z59" s="2" t="s">
        <v>40</v>
      </c>
      <c r="AA59" s="2" t="s">
        <v>41</v>
      </c>
      <c r="AB59" s="2" t="s">
        <v>42</v>
      </c>
      <c r="AC59" s="2" t="s">
        <v>43</v>
      </c>
      <c r="AD59" s="2" t="s">
        <v>2032</v>
      </c>
      <c r="AE59" s="4"/>
      <c r="AF59" s="2" t="s">
        <v>4674</v>
      </c>
    </row>
    <row r="60" spans="1:32" x14ac:dyDescent="0.25">
      <c r="A60" s="2">
        <v>2013</v>
      </c>
      <c r="B60" s="2">
        <v>1272</v>
      </c>
      <c r="C60" s="2" t="s">
        <v>917</v>
      </c>
      <c r="D60" s="2" t="s">
        <v>918</v>
      </c>
      <c r="E60" s="2" t="s">
        <v>919</v>
      </c>
      <c r="F60" s="2" t="s">
        <v>496</v>
      </c>
      <c r="G60" s="2" t="s">
        <v>497</v>
      </c>
      <c r="H60" s="2"/>
      <c r="I60" s="2" t="s">
        <v>495</v>
      </c>
      <c r="J60" s="2" t="s">
        <v>291</v>
      </c>
      <c r="K60" s="2" t="s">
        <v>1210</v>
      </c>
      <c r="L60" s="2"/>
      <c r="M60" s="3">
        <v>41359</v>
      </c>
      <c r="N60" s="2" t="s">
        <v>2029</v>
      </c>
      <c r="O60" s="2" t="s">
        <v>801</v>
      </c>
      <c r="P60" s="2" t="s">
        <v>1808</v>
      </c>
      <c r="Q60" s="2" t="s">
        <v>2030</v>
      </c>
      <c r="R60" s="2" t="s">
        <v>1808</v>
      </c>
      <c r="S60" s="2" t="s">
        <v>2044</v>
      </c>
      <c r="T60" s="2" t="s">
        <v>4642</v>
      </c>
      <c r="U60" s="2">
        <v>1.05</v>
      </c>
      <c r="V60" s="2">
        <v>1148</v>
      </c>
      <c r="W60" s="2">
        <v>1.05</v>
      </c>
      <c r="X60" s="7">
        <v>1148</v>
      </c>
      <c r="Y60" s="2" t="s">
        <v>351</v>
      </c>
      <c r="Z60" s="2" t="s">
        <v>40</v>
      </c>
      <c r="AA60" s="2" t="s">
        <v>41</v>
      </c>
      <c r="AB60" s="2" t="s">
        <v>42</v>
      </c>
      <c r="AC60" s="2" t="s">
        <v>43</v>
      </c>
      <c r="AD60" s="2" t="s">
        <v>2032</v>
      </c>
      <c r="AE60" s="4"/>
      <c r="AF60" s="2" t="s">
        <v>4674</v>
      </c>
    </row>
    <row r="61" spans="1:32" x14ac:dyDescent="0.25">
      <c r="A61" s="2">
        <v>2013</v>
      </c>
      <c r="B61" s="2">
        <v>1275</v>
      </c>
      <c r="C61" s="2" t="s">
        <v>917</v>
      </c>
      <c r="D61" s="2" t="s">
        <v>918</v>
      </c>
      <c r="E61" s="2" t="s">
        <v>919</v>
      </c>
      <c r="F61" s="2" t="s">
        <v>496</v>
      </c>
      <c r="G61" s="2" t="s">
        <v>497</v>
      </c>
      <c r="H61" s="2"/>
      <c r="I61" s="2" t="s">
        <v>495</v>
      </c>
      <c r="J61" s="2" t="s">
        <v>293</v>
      </c>
      <c r="K61" s="2" t="s">
        <v>1210</v>
      </c>
      <c r="L61" s="2"/>
      <c r="M61" s="3">
        <v>41359</v>
      </c>
      <c r="N61" s="2" t="s">
        <v>2029</v>
      </c>
      <c r="O61" s="2" t="s">
        <v>801</v>
      </c>
      <c r="P61" s="2" t="s">
        <v>1808</v>
      </c>
      <c r="Q61" s="2" t="s">
        <v>2030</v>
      </c>
      <c r="R61" s="2" t="s">
        <v>1808</v>
      </c>
      <c r="S61" s="2" t="s">
        <v>2046</v>
      </c>
      <c r="T61" s="2" t="s">
        <v>4642</v>
      </c>
      <c r="U61" s="2">
        <v>1.03</v>
      </c>
      <c r="V61" s="2">
        <v>1148</v>
      </c>
      <c r="W61" s="2">
        <v>1.03</v>
      </c>
      <c r="X61" s="7">
        <v>1148</v>
      </c>
      <c r="Y61" s="2" t="s">
        <v>351</v>
      </c>
      <c r="Z61" s="2" t="s">
        <v>40</v>
      </c>
      <c r="AA61" s="2" t="s">
        <v>41</v>
      </c>
      <c r="AB61" s="2" t="s">
        <v>42</v>
      </c>
      <c r="AC61" s="2" t="s">
        <v>43</v>
      </c>
      <c r="AD61" s="2" t="s">
        <v>2032</v>
      </c>
      <c r="AE61" s="4"/>
      <c r="AF61" s="2" t="s">
        <v>4674</v>
      </c>
    </row>
    <row r="62" spans="1:32" x14ac:dyDescent="0.25">
      <c r="A62" s="2">
        <v>2014</v>
      </c>
      <c r="B62" s="2">
        <v>2109</v>
      </c>
      <c r="C62" s="2" t="s">
        <v>917</v>
      </c>
      <c r="D62" s="2" t="s">
        <v>918</v>
      </c>
      <c r="E62" s="2" t="s">
        <v>919</v>
      </c>
      <c r="F62" s="2" t="s">
        <v>496</v>
      </c>
      <c r="G62" s="2" t="s">
        <v>497</v>
      </c>
      <c r="H62" s="2"/>
      <c r="I62" s="2" t="s">
        <v>495</v>
      </c>
      <c r="J62" s="2" t="s">
        <v>31</v>
      </c>
      <c r="K62" s="2" t="s">
        <v>1210</v>
      </c>
      <c r="L62" s="2"/>
      <c r="M62" s="3">
        <v>41757</v>
      </c>
      <c r="N62" s="2" t="s">
        <v>71</v>
      </c>
      <c r="O62" s="2" t="s">
        <v>852</v>
      </c>
      <c r="P62" s="2" t="s">
        <v>3147</v>
      </c>
      <c r="Q62" s="2" t="s">
        <v>3148</v>
      </c>
      <c r="R62" s="2" t="s">
        <v>3149</v>
      </c>
      <c r="S62" s="2" t="s">
        <v>3150</v>
      </c>
      <c r="T62" s="2" t="s">
        <v>4642</v>
      </c>
      <c r="U62" s="2">
        <v>0.8</v>
      </c>
      <c r="V62" s="2"/>
      <c r="W62" s="2">
        <v>0.8</v>
      </c>
      <c r="X62" s="7">
        <v>1148</v>
      </c>
      <c r="Y62" s="2" t="s">
        <v>351</v>
      </c>
      <c r="Z62" s="2" t="s">
        <v>40</v>
      </c>
      <c r="AA62" s="2" t="s">
        <v>41</v>
      </c>
      <c r="AB62" s="2" t="s">
        <v>42</v>
      </c>
      <c r="AC62" s="2" t="s">
        <v>43</v>
      </c>
      <c r="AD62" s="2"/>
      <c r="AE62" s="4" t="s">
        <v>198</v>
      </c>
      <c r="AF62" s="2" t="s">
        <v>4674</v>
      </c>
    </row>
    <row r="63" spans="1:32" x14ac:dyDescent="0.25">
      <c r="A63" s="2">
        <v>2014</v>
      </c>
      <c r="B63" s="2">
        <v>2114</v>
      </c>
      <c r="C63" s="2" t="s">
        <v>917</v>
      </c>
      <c r="D63" s="2" t="s">
        <v>918</v>
      </c>
      <c r="E63" s="2" t="s">
        <v>919</v>
      </c>
      <c r="F63" s="2" t="s">
        <v>496</v>
      </c>
      <c r="G63" s="2" t="s">
        <v>497</v>
      </c>
      <c r="H63" s="2"/>
      <c r="I63" s="2" t="s">
        <v>495</v>
      </c>
      <c r="J63" s="2" t="s">
        <v>203</v>
      </c>
      <c r="K63" s="2" t="s">
        <v>1210</v>
      </c>
      <c r="L63" s="2"/>
      <c r="M63" s="3">
        <v>41757</v>
      </c>
      <c r="N63" s="2" t="s">
        <v>71</v>
      </c>
      <c r="O63" s="2" t="s">
        <v>852</v>
      </c>
      <c r="P63" s="2" t="s">
        <v>2858</v>
      </c>
      <c r="Q63" s="2" t="s">
        <v>3148</v>
      </c>
      <c r="R63" s="2" t="s">
        <v>2911</v>
      </c>
      <c r="S63" s="2" t="s">
        <v>3151</v>
      </c>
      <c r="T63" s="2" t="s">
        <v>4642</v>
      </c>
      <c r="U63" s="2">
        <v>0.8</v>
      </c>
      <c r="V63" s="2"/>
      <c r="W63" s="2">
        <v>0.8</v>
      </c>
      <c r="X63" s="7">
        <v>1148</v>
      </c>
      <c r="Y63" s="2" t="s">
        <v>351</v>
      </c>
      <c r="Z63" s="2" t="s">
        <v>40</v>
      </c>
      <c r="AA63" s="2" t="s">
        <v>41</v>
      </c>
      <c r="AB63" s="2" t="s">
        <v>42</v>
      </c>
      <c r="AC63" s="2" t="s">
        <v>43</v>
      </c>
      <c r="AD63" s="2"/>
      <c r="AE63" s="4" t="s">
        <v>198</v>
      </c>
      <c r="AF63" s="2" t="s">
        <v>4674</v>
      </c>
    </row>
    <row r="64" spans="1:32" x14ac:dyDescent="0.25">
      <c r="A64" s="2">
        <v>2014</v>
      </c>
      <c r="B64" s="2">
        <v>2115</v>
      </c>
      <c r="C64" s="2" t="s">
        <v>917</v>
      </c>
      <c r="D64" s="2" t="s">
        <v>918</v>
      </c>
      <c r="E64" s="2" t="s">
        <v>919</v>
      </c>
      <c r="F64" s="2" t="s">
        <v>496</v>
      </c>
      <c r="G64" s="2" t="s">
        <v>497</v>
      </c>
      <c r="H64" s="2"/>
      <c r="I64" s="2" t="s">
        <v>495</v>
      </c>
      <c r="J64" s="2" t="s">
        <v>206</v>
      </c>
      <c r="K64" s="2" t="s">
        <v>1210</v>
      </c>
      <c r="L64" s="2"/>
      <c r="M64" s="3">
        <v>41757</v>
      </c>
      <c r="N64" s="2" t="s">
        <v>71</v>
      </c>
      <c r="O64" s="2" t="s">
        <v>852</v>
      </c>
      <c r="P64" s="2" t="s">
        <v>2858</v>
      </c>
      <c r="Q64" s="2" t="s">
        <v>3148</v>
      </c>
      <c r="R64" s="2" t="s">
        <v>2910</v>
      </c>
      <c r="S64" s="2" t="s">
        <v>3152</v>
      </c>
      <c r="T64" s="2" t="s">
        <v>4642</v>
      </c>
      <c r="U64" s="2">
        <v>1.3</v>
      </c>
      <c r="V64" s="2"/>
      <c r="W64" s="2">
        <v>1.3</v>
      </c>
      <c r="X64" s="7">
        <v>1148</v>
      </c>
      <c r="Y64" s="2" t="s">
        <v>351</v>
      </c>
      <c r="Z64" s="2" t="s">
        <v>40</v>
      </c>
      <c r="AA64" s="2" t="s">
        <v>41</v>
      </c>
      <c r="AB64" s="2" t="s">
        <v>42</v>
      </c>
      <c r="AC64" s="2" t="s">
        <v>43</v>
      </c>
      <c r="AD64" s="2"/>
      <c r="AE64" s="4" t="s">
        <v>198</v>
      </c>
      <c r="AF64" s="2" t="s">
        <v>4674</v>
      </c>
    </row>
    <row r="65" spans="1:32" x14ac:dyDescent="0.25">
      <c r="A65" s="2">
        <v>2014</v>
      </c>
      <c r="B65" s="2">
        <v>2119</v>
      </c>
      <c r="C65" s="2" t="s">
        <v>917</v>
      </c>
      <c r="D65" s="2" t="s">
        <v>918</v>
      </c>
      <c r="E65" s="2" t="s">
        <v>919</v>
      </c>
      <c r="F65" s="2" t="s">
        <v>496</v>
      </c>
      <c r="G65" s="2" t="s">
        <v>497</v>
      </c>
      <c r="H65" s="2"/>
      <c r="I65" s="2" t="s">
        <v>495</v>
      </c>
      <c r="J65" s="2" t="s">
        <v>111</v>
      </c>
      <c r="K65" s="2" t="s">
        <v>1210</v>
      </c>
      <c r="L65" s="2"/>
      <c r="M65" s="3">
        <v>41758</v>
      </c>
      <c r="N65" s="2" t="s">
        <v>71</v>
      </c>
      <c r="O65" s="2" t="s">
        <v>852</v>
      </c>
      <c r="P65" s="2" t="s">
        <v>2858</v>
      </c>
      <c r="Q65" s="2" t="s">
        <v>3155</v>
      </c>
      <c r="R65" s="2" t="s">
        <v>2910</v>
      </c>
      <c r="S65" s="2" t="s">
        <v>3151</v>
      </c>
      <c r="T65" s="2" t="s">
        <v>4642</v>
      </c>
      <c r="U65" s="2">
        <v>0.8</v>
      </c>
      <c r="V65" s="2"/>
      <c r="W65" s="2">
        <v>0.8</v>
      </c>
      <c r="X65" s="7">
        <v>1148</v>
      </c>
      <c r="Y65" s="2" t="s">
        <v>351</v>
      </c>
      <c r="Z65" s="2" t="s">
        <v>40</v>
      </c>
      <c r="AA65" s="2" t="s">
        <v>41</v>
      </c>
      <c r="AB65" s="2" t="s">
        <v>42</v>
      </c>
      <c r="AC65" s="2" t="s">
        <v>43</v>
      </c>
      <c r="AD65" s="2"/>
      <c r="AE65" s="4" t="s">
        <v>198</v>
      </c>
      <c r="AF65" s="2" t="s">
        <v>4674</v>
      </c>
    </row>
    <row r="66" spans="1:32" x14ac:dyDescent="0.25">
      <c r="A66" s="2">
        <v>2014</v>
      </c>
      <c r="B66" s="2">
        <v>2121</v>
      </c>
      <c r="C66" s="2" t="s">
        <v>917</v>
      </c>
      <c r="D66" s="2" t="s">
        <v>918</v>
      </c>
      <c r="E66" s="2" t="s">
        <v>919</v>
      </c>
      <c r="F66" s="2" t="s">
        <v>496</v>
      </c>
      <c r="G66" s="2" t="s">
        <v>497</v>
      </c>
      <c r="H66" s="2"/>
      <c r="I66" s="2" t="s">
        <v>495</v>
      </c>
      <c r="J66" s="2" t="s">
        <v>291</v>
      </c>
      <c r="K66" s="2" t="s">
        <v>1210</v>
      </c>
      <c r="L66" s="2"/>
      <c r="M66" s="3">
        <v>41758</v>
      </c>
      <c r="N66" s="2" t="s">
        <v>71</v>
      </c>
      <c r="O66" s="2" t="s">
        <v>852</v>
      </c>
      <c r="P66" s="2" t="s">
        <v>2858</v>
      </c>
      <c r="Q66" s="2" t="s">
        <v>3148</v>
      </c>
      <c r="R66" s="2" t="s">
        <v>3157</v>
      </c>
      <c r="S66" s="2" t="s">
        <v>1894</v>
      </c>
      <c r="T66" s="2" t="s">
        <v>4642</v>
      </c>
      <c r="U66" s="2">
        <v>1</v>
      </c>
      <c r="V66" s="2"/>
      <c r="W66" s="2">
        <v>1</v>
      </c>
      <c r="X66" s="7">
        <v>1148</v>
      </c>
      <c r="Y66" s="2" t="s">
        <v>351</v>
      </c>
      <c r="Z66" s="2" t="s">
        <v>40</v>
      </c>
      <c r="AA66" s="2" t="s">
        <v>41</v>
      </c>
      <c r="AB66" s="2" t="s">
        <v>42</v>
      </c>
      <c r="AC66" s="2" t="s">
        <v>43</v>
      </c>
      <c r="AD66" s="2"/>
      <c r="AE66" s="4" t="s">
        <v>198</v>
      </c>
      <c r="AF66" s="2" t="s">
        <v>4674</v>
      </c>
    </row>
    <row r="67" spans="1:32" x14ac:dyDescent="0.25">
      <c r="A67" s="2">
        <v>2014</v>
      </c>
      <c r="B67" s="2">
        <v>2126</v>
      </c>
      <c r="C67" s="2" t="s">
        <v>917</v>
      </c>
      <c r="D67" s="2" t="s">
        <v>918</v>
      </c>
      <c r="E67" s="2" t="s">
        <v>919</v>
      </c>
      <c r="F67" s="2" t="s">
        <v>496</v>
      </c>
      <c r="G67" s="2" t="s">
        <v>497</v>
      </c>
      <c r="H67" s="2"/>
      <c r="I67" s="2" t="s">
        <v>495</v>
      </c>
      <c r="J67" s="2" t="s">
        <v>293</v>
      </c>
      <c r="K67" s="2" t="s">
        <v>1210</v>
      </c>
      <c r="L67" s="2"/>
      <c r="M67" s="3">
        <v>41758</v>
      </c>
      <c r="N67" s="2" t="s">
        <v>71</v>
      </c>
      <c r="O67" s="2" t="s">
        <v>852</v>
      </c>
      <c r="P67" s="2" t="s">
        <v>2858</v>
      </c>
      <c r="Q67" s="2" t="s">
        <v>3148</v>
      </c>
      <c r="R67" s="2" t="s">
        <v>2859</v>
      </c>
      <c r="S67" s="2" t="s">
        <v>3158</v>
      </c>
      <c r="T67" s="2" t="s">
        <v>4642</v>
      </c>
      <c r="U67" s="2">
        <v>0.6</v>
      </c>
      <c r="V67" s="2"/>
      <c r="W67" s="2">
        <v>0.6</v>
      </c>
      <c r="X67" s="7">
        <v>1148</v>
      </c>
      <c r="Y67" s="2" t="s">
        <v>351</v>
      </c>
      <c r="Z67" s="2" t="s">
        <v>40</v>
      </c>
      <c r="AA67" s="2" t="s">
        <v>41</v>
      </c>
      <c r="AB67" s="2" t="s">
        <v>42</v>
      </c>
      <c r="AC67" s="2" t="s">
        <v>43</v>
      </c>
      <c r="AD67" s="2"/>
      <c r="AE67" s="4" t="s">
        <v>198</v>
      </c>
      <c r="AF67" s="2" t="s">
        <v>4674</v>
      </c>
    </row>
    <row r="68" spans="1:32" x14ac:dyDescent="0.25">
      <c r="A68" s="2">
        <v>2014</v>
      </c>
      <c r="B68" s="2">
        <v>2129</v>
      </c>
      <c r="C68" s="2" t="s">
        <v>917</v>
      </c>
      <c r="D68" s="2" t="s">
        <v>918</v>
      </c>
      <c r="E68" s="2" t="s">
        <v>919</v>
      </c>
      <c r="F68" s="2" t="s">
        <v>496</v>
      </c>
      <c r="G68" s="2" t="s">
        <v>497</v>
      </c>
      <c r="H68" s="2"/>
      <c r="I68" s="2" t="s">
        <v>495</v>
      </c>
      <c r="J68" s="2" t="s">
        <v>289</v>
      </c>
      <c r="K68" s="2" t="s">
        <v>1210</v>
      </c>
      <c r="L68" s="2"/>
      <c r="M68" s="3">
        <v>41759</v>
      </c>
      <c r="N68" s="2" t="s">
        <v>71</v>
      </c>
      <c r="O68" s="2" t="s">
        <v>2908</v>
      </c>
      <c r="P68" s="2" t="s">
        <v>2858</v>
      </c>
      <c r="Q68" s="2" t="s">
        <v>3148</v>
      </c>
      <c r="R68" s="2" t="s">
        <v>2909</v>
      </c>
      <c r="S68" s="2" t="s">
        <v>3159</v>
      </c>
      <c r="T68" s="2" t="s">
        <v>4642</v>
      </c>
      <c r="U68" s="2">
        <v>0.9</v>
      </c>
      <c r="V68" s="2"/>
      <c r="W68" s="2">
        <v>0.9</v>
      </c>
      <c r="X68" s="7">
        <v>1148</v>
      </c>
      <c r="Y68" s="2" t="s">
        <v>351</v>
      </c>
      <c r="Z68" s="2" t="s">
        <v>40</v>
      </c>
      <c r="AA68" s="2" t="s">
        <v>41</v>
      </c>
      <c r="AB68" s="2" t="s">
        <v>42</v>
      </c>
      <c r="AC68" s="2" t="s">
        <v>43</v>
      </c>
      <c r="AD68" s="2"/>
      <c r="AE68" s="4" t="s">
        <v>198</v>
      </c>
      <c r="AF68" s="2" t="s">
        <v>4674</v>
      </c>
    </row>
    <row r="69" spans="1:32" x14ac:dyDescent="0.25">
      <c r="A69" s="2">
        <v>2015</v>
      </c>
      <c r="B69" s="2">
        <v>585</v>
      </c>
      <c r="C69" s="2" t="s">
        <v>1144</v>
      </c>
      <c r="D69" s="2" t="s">
        <v>1145</v>
      </c>
      <c r="E69" s="2" t="s">
        <v>1146</v>
      </c>
      <c r="F69" s="2" t="s">
        <v>632</v>
      </c>
      <c r="G69" s="2" t="s">
        <v>633</v>
      </c>
      <c r="H69" s="2"/>
      <c r="I69" s="2" t="s">
        <v>450</v>
      </c>
      <c r="J69" s="2" t="s">
        <v>50</v>
      </c>
      <c r="K69" s="2" t="s">
        <v>1147</v>
      </c>
      <c r="L69" s="2"/>
      <c r="M69" s="3">
        <v>42025</v>
      </c>
      <c r="N69" s="2" t="s">
        <v>303</v>
      </c>
      <c r="O69" s="2" t="s">
        <v>418</v>
      </c>
      <c r="P69" s="2" t="s">
        <v>2085</v>
      </c>
      <c r="Q69" s="2" t="s">
        <v>3578</v>
      </c>
      <c r="R69" s="2" t="s">
        <v>3579</v>
      </c>
      <c r="S69" s="2" t="s">
        <v>3580</v>
      </c>
      <c r="T69" s="2"/>
      <c r="U69" s="2"/>
      <c r="V69" s="2"/>
      <c r="W69" s="2"/>
      <c r="X69" s="2"/>
      <c r="Y69" s="2" t="s">
        <v>351</v>
      </c>
      <c r="Z69" s="2" t="s">
        <v>40</v>
      </c>
      <c r="AA69" s="2" t="s">
        <v>3332</v>
      </c>
      <c r="AB69" s="2" t="s">
        <v>42</v>
      </c>
      <c r="AC69" s="2" t="s">
        <v>43</v>
      </c>
      <c r="AD69" s="2"/>
      <c r="AE69" s="4" t="s">
        <v>198</v>
      </c>
      <c r="AF69" s="2" t="s">
        <v>4674</v>
      </c>
    </row>
    <row r="70" spans="1:32" x14ac:dyDescent="0.25">
      <c r="A70" s="2">
        <v>2015</v>
      </c>
      <c r="B70" s="2">
        <v>588</v>
      </c>
      <c r="C70" s="2" t="s">
        <v>1144</v>
      </c>
      <c r="D70" s="2" t="s">
        <v>1145</v>
      </c>
      <c r="E70" s="2" t="s">
        <v>1146</v>
      </c>
      <c r="F70" s="2" t="s">
        <v>632</v>
      </c>
      <c r="G70" s="2" t="s">
        <v>633</v>
      </c>
      <c r="H70" s="2"/>
      <c r="I70" s="2" t="s">
        <v>450</v>
      </c>
      <c r="J70" s="2" t="s">
        <v>50</v>
      </c>
      <c r="K70" s="2" t="s">
        <v>1147</v>
      </c>
      <c r="L70" s="2"/>
      <c r="M70" s="3">
        <v>42026</v>
      </c>
      <c r="N70" s="2" t="s">
        <v>303</v>
      </c>
      <c r="O70" s="2" t="s">
        <v>418</v>
      </c>
      <c r="P70" s="2" t="s">
        <v>3581</v>
      </c>
      <c r="Q70" s="2" t="s">
        <v>1294</v>
      </c>
      <c r="R70" s="2" t="s">
        <v>3582</v>
      </c>
      <c r="S70" s="2" t="s">
        <v>3584</v>
      </c>
      <c r="T70" s="2"/>
      <c r="U70" s="2"/>
      <c r="V70" s="2"/>
      <c r="W70" s="2"/>
      <c r="X70" s="2"/>
      <c r="Y70" s="2" t="s">
        <v>351</v>
      </c>
      <c r="Z70" s="2" t="s">
        <v>40</v>
      </c>
      <c r="AA70" s="2" t="s">
        <v>3332</v>
      </c>
      <c r="AB70" s="2" t="s">
        <v>42</v>
      </c>
      <c r="AC70" s="2" t="s">
        <v>43</v>
      </c>
      <c r="AD70" s="2"/>
      <c r="AE70" s="4" t="s">
        <v>198</v>
      </c>
      <c r="AF70" s="2" t="s">
        <v>4674</v>
      </c>
    </row>
    <row r="71" spans="1:32" x14ac:dyDescent="0.25">
      <c r="A71" s="2">
        <v>2015</v>
      </c>
      <c r="B71" s="2">
        <v>910</v>
      </c>
      <c r="C71" s="2" t="s">
        <v>917</v>
      </c>
      <c r="D71" s="2" t="s">
        <v>918</v>
      </c>
      <c r="E71" s="2" t="s">
        <v>919</v>
      </c>
      <c r="F71" s="2" t="s">
        <v>496</v>
      </c>
      <c r="G71" s="2" t="s">
        <v>497</v>
      </c>
      <c r="H71" s="2"/>
      <c r="I71" s="2" t="s">
        <v>495</v>
      </c>
      <c r="J71" s="2" t="s">
        <v>111</v>
      </c>
      <c r="K71" s="2" t="s">
        <v>1210</v>
      </c>
      <c r="L71" s="2"/>
      <c r="M71" s="3">
        <v>42087</v>
      </c>
      <c r="N71" s="2" t="s">
        <v>71</v>
      </c>
      <c r="O71" s="2" t="s">
        <v>3646</v>
      </c>
      <c r="P71" s="2" t="s">
        <v>3647</v>
      </c>
      <c r="Q71" s="2" t="s">
        <v>3148</v>
      </c>
      <c r="R71" s="2" t="s">
        <v>3673</v>
      </c>
      <c r="S71" s="2" t="s">
        <v>3159</v>
      </c>
      <c r="T71" s="2" t="s">
        <v>4642</v>
      </c>
      <c r="U71" s="2">
        <v>0.9</v>
      </c>
      <c r="V71" s="2">
        <v>1260</v>
      </c>
      <c r="W71" s="2">
        <v>0.9</v>
      </c>
      <c r="X71" s="7">
        <v>1148</v>
      </c>
      <c r="Y71" s="2" t="s">
        <v>351</v>
      </c>
      <c r="Z71" s="2" t="s">
        <v>40</v>
      </c>
      <c r="AA71" s="2" t="s">
        <v>3332</v>
      </c>
      <c r="AB71" s="2" t="s">
        <v>42</v>
      </c>
      <c r="AC71" s="2" t="s">
        <v>43</v>
      </c>
      <c r="AD71" s="2"/>
      <c r="AE71" s="4"/>
      <c r="AF71" s="2" t="s">
        <v>4674</v>
      </c>
    </row>
    <row r="72" spans="1:32" x14ac:dyDescent="0.25">
      <c r="A72" s="2">
        <v>2015</v>
      </c>
      <c r="B72" s="2">
        <v>915</v>
      </c>
      <c r="C72" s="2" t="s">
        <v>917</v>
      </c>
      <c r="D72" s="2" t="s">
        <v>918</v>
      </c>
      <c r="E72" s="2" t="s">
        <v>919</v>
      </c>
      <c r="F72" s="2" t="s">
        <v>496</v>
      </c>
      <c r="G72" s="2" t="s">
        <v>497</v>
      </c>
      <c r="H72" s="2"/>
      <c r="I72" s="2" t="s">
        <v>495</v>
      </c>
      <c r="J72" s="2" t="s">
        <v>206</v>
      </c>
      <c r="K72" s="2" t="s">
        <v>1210</v>
      </c>
      <c r="L72" s="2"/>
      <c r="M72" s="3">
        <v>42087</v>
      </c>
      <c r="N72" s="2" t="s">
        <v>71</v>
      </c>
      <c r="O72" s="2" t="s">
        <v>3648</v>
      </c>
      <c r="P72" s="2" t="s">
        <v>3647</v>
      </c>
      <c r="Q72" s="2" t="s">
        <v>3148</v>
      </c>
      <c r="R72" s="2" t="s">
        <v>3681</v>
      </c>
      <c r="S72" s="2" t="s">
        <v>3701</v>
      </c>
      <c r="T72" s="2" t="s">
        <v>4642</v>
      </c>
      <c r="U72" s="2">
        <v>1.4</v>
      </c>
      <c r="V72" s="2">
        <v>1252</v>
      </c>
      <c r="W72" s="2">
        <v>1.4</v>
      </c>
      <c r="X72" s="7">
        <v>1148</v>
      </c>
      <c r="Y72" s="2" t="s">
        <v>351</v>
      </c>
      <c r="Z72" s="2" t="s">
        <v>40</v>
      </c>
      <c r="AA72" s="2" t="s">
        <v>3332</v>
      </c>
      <c r="AB72" s="2" t="s">
        <v>42</v>
      </c>
      <c r="AC72" s="2" t="s">
        <v>43</v>
      </c>
      <c r="AD72" s="2"/>
      <c r="AE72" s="4"/>
      <c r="AF72" s="2" t="s">
        <v>4674</v>
      </c>
    </row>
    <row r="73" spans="1:32" x14ac:dyDescent="0.25">
      <c r="A73" s="2">
        <v>2015</v>
      </c>
      <c r="B73" s="2">
        <v>916</v>
      </c>
      <c r="C73" s="2" t="s">
        <v>917</v>
      </c>
      <c r="D73" s="2" t="s">
        <v>918</v>
      </c>
      <c r="E73" s="2" t="s">
        <v>919</v>
      </c>
      <c r="F73" s="2" t="s">
        <v>496</v>
      </c>
      <c r="G73" s="2" t="s">
        <v>497</v>
      </c>
      <c r="H73" s="2"/>
      <c r="I73" s="2" t="s">
        <v>495</v>
      </c>
      <c r="J73" s="2" t="s">
        <v>31</v>
      </c>
      <c r="K73" s="2" t="s">
        <v>1210</v>
      </c>
      <c r="L73" s="2"/>
      <c r="M73" s="3">
        <v>42088</v>
      </c>
      <c r="N73" s="2" t="s">
        <v>71</v>
      </c>
      <c r="O73" s="2" t="s">
        <v>3646</v>
      </c>
      <c r="P73" s="2" t="s">
        <v>3647</v>
      </c>
      <c r="Q73" s="2" t="s">
        <v>3148</v>
      </c>
      <c r="R73" s="2" t="s">
        <v>3702</v>
      </c>
      <c r="S73" s="2" t="s">
        <v>3151</v>
      </c>
      <c r="T73" s="2" t="s">
        <v>4642</v>
      </c>
      <c r="U73" s="2">
        <v>0.8</v>
      </c>
      <c r="V73" s="2">
        <v>1228</v>
      </c>
      <c r="W73" s="2">
        <v>0.8</v>
      </c>
      <c r="X73" s="7">
        <v>1148</v>
      </c>
      <c r="Y73" s="2" t="s">
        <v>351</v>
      </c>
      <c r="Z73" s="2" t="s">
        <v>40</v>
      </c>
      <c r="AA73" s="2" t="s">
        <v>3332</v>
      </c>
      <c r="AB73" s="2" t="s">
        <v>42</v>
      </c>
      <c r="AC73" s="2" t="s">
        <v>43</v>
      </c>
      <c r="AD73" s="2"/>
      <c r="AE73" s="4"/>
      <c r="AF73" s="2" t="s">
        <v>4674</v>
      </c>
    </row>
    <row r="74" spans="1:32" x14ac:dyDescent="0.25">
      <c r="A74" s="2">
        <v>2015</v>
      </c>
      <c r="B74" s="2">
        <v>920</v>
      </c>
      <c r="C74" s="2" t="s">
        <v>917</v>
      </c>
      <c r="D74" s="2" t="s">
        <v>918</v>
      </c>
      <c r="E74" s="2" t="s">
        <v>919</v>
      </c>
      <c r="F74" s="2" t="s">
        <v>496</v>
      </c>
      <c r="G74" s="2" t="s">
        <v>497</v>
      </c>
      <c r="H74" s="2"/>
      <c r="I74" s="2" t="s">
        <v>495</v>
      </c>
      <c r="J74" s="2" t="s">
        <v>203</v>
      </c>
      <c r="K74" s="2" t="s">
        <v>1210</v>
      </c>
      <c r="L74" s="2"/>
      <c r="M74" s="3">
        <v>42088</v>
      </c>
      <c r="N74" s="2" t="s">
        <v>71</v>
      </c>
      <c r="O74" s="2" t="s">
        <v>3648</v>
      </c>
      <c r="P74" s="2" t="s">
        <v>3647</v>
      </c>
      <c r="Q74" s="2" t="s">
        <v>3148</v>
      </c>
      <c r="R74" s="2" t="s">
        <v>3652</v>
      </c>
      <c r="S74" s="2" t="s">
        <v>3151</v>
      </c>
      <c r="T74" s="2" t="s">
        <v>4642</v>
      </c>
      <c r="U74" s="2">
        <v>0.8</v>
      </c>
      <c r="V74" s="2">
        <v>1231</v>
      </c>
      <c r="W74" s="2">
        <v>0.8</v>
      </c>
      <c r="X74" s="7">
        <v>1148</v>
      </c>
      <c r="Y74" s="2" t="s">
        <v>351</v>
      </c>
      <c r="Z74" s="2" t="s">
        <v>40</v>
      </c>
      <c r="AA74" s="2" t="s">
        <v>3332</v>
      </c>
      <c r="AB74" s="2" t="s">
        <v>42</v>
      </c>
      <c r="AC74" s="2" t="s">
        <v>43</v>
      </c>
      <c r="AD74" s="2"/>
      <c r="AE74" s="4"/>
      <c r="AF74" s="2" t="s">
        <v>4674</v>
      </c>
    </row>
    <row r="75" spans="1:32" x14ac:dyDescent="0.25">
      <c r="A75" s="2">
        <v>2015</v>
      </c>
      <c r="B75" s="2">
        <v>923</v>
      </c>
      <c r="C75" s="2" t="s">
        <v>917</v>
      </c>
      <c r="D75" s="2" t="s">
        <v>918</v>
      </c>
      <c r="E75" s="2" t="s">
        <v>919</v>
      </c>
      <c r="F75" s="2" t="s">
        <v>496</v>
      </c>
      <c r="G75" s="2" t="s">
        <v>497</v>
      </c>
      <c r="H75" s="2"/>
      <c r="I75" s="2" t="s">
        <v>495</v>
      </c>
      <c r="J75" s="2" t="s">
        <v>289</v>
      </c>
      <c r="K75" s="2" t="s">
        <v>1210</v>
      </c>
      <c r="L75" s="2"/>
      <c r="M75" s="3">
        <v>42088</v>
      </c>
      <c r="N75" s="2" t="s">
        <v>71</v>
      </c>
      <c r="O75" s="2" t="s">
        <v>3648</v>
      </c>
      <c r="P75" s="2" t="s">
        <v>3647</v>
      </c>
      <c r="Q75" s="2" t="s">
        <v>3148</v>
      </c>
      <c r="R75" s="2" t="s">
        <v>3686</v>
      </c>
      <c r="S75" s="2" t="s">
        <v>3152</v>
      </c>
      <c r="T75" s="2" t="s">
        <v>4642</v>
      </c>
      <c r="U75" s="2">
        <v>1.3</v>
      </c>
      <c r="V75" s="2">
        <v>1251</v>
      </c>
      <c r="W75" s="2">
        <v>1.3</v>
      </c>
      <c r="X75" s="7">
        <v>1148</v>
      </c>
      <c r="Y75" s="2" t="s">
        <v>351</v>
      </c>
      <c r="Z75" s="2" t="s">
        <v>40</v>
      </c>
      <c r="AA75" s="2" t="s">
        <v>3332</v>
      </c>
      <c r="AB75" s="2" t="s">
        <v>42</v>
      </c>
      <c r="AC75" s="2" t="s">
        <v>43</v>
      </c>
      <c r="AD75" s="2"/>
      <c r="AE75" s="4"/>
      <c r="AF75" s="2" t="s">
        <v>4674</v>
      </c>
    </row>
    <row r="76" spans="1:32" x14ac:dyDescent="0.25">
      <c r="A76" s="2">
        <v>2015</v>
      </c>
      <c r="B76" s="2">
        <v>926</v>
      </c>
      <c r="C76" s="2" t="s">
        <v>917</v>
      </c>
      <c r="D76" s="2" t="s">
        <v>918</v>
      </c>
      <c r="E76" s="2" t="s">
        <v>919</v>
      </c>
      <c r="F76" s="2" t="s">
        <v>496</v>
      </c>
      <c r="G76" s="2" t="s">
        <v>497</v>
      </c>
      <c r="H76" s="2"/>
      <c r="I76" s="2" t="s">
        <v>495</v>
      </c>
      <c r="J76" s="2" t="s">
        <v>291</v>
      </c>
      <c r="K76" s="2" t="s">
        <v>1210</v>
      </c>
      <c r="L76" s="2"/>
      <c r="M76" s="3">
        <v>42089</v>
      </c>
      <c r="N76" s="2" t="s">
        <v>71</v>
      </c>
      <c r="O76" s="2" t="s">
        <v>3648</v>
      </c>
      <c r="P76" s="2" t="s">
        <v>3647</v>
      </c>
      <c r="Q76" s="2" t="s">
        <v>3148</v>
      </c>
      <c r="R76" s="2" t="s">
        <v>3672</v>
      </c>
      <c r="S76" s="2" t="s">
        <v>1894</v>
      </c>
      <c r="T76" s="2" t="s">
        <v>4642</v>
      </c>
      <c r="U76" s="2">
        <v>1</v>
      </c>
      <c r="V76" s="2">
        <v>1241</v>
      </c>
      <c r="W76" s="2">
        <v>1</v>
      </c>
      <c r="X76" s="7">
        <v>1148</v>
      </c>
      <c r="Y76" s="2" t="s">
        <v>351</v>
      </c>
      <c r="Z76" s="2" t="s">
        <v>40</v>
      </c>
      <c r="AA76" s="2" t="s">
        <v>3332</v>
      </c>
      <c r="AB76" s="2" t="s">
        <v>42</v>
      </c>
      <c r="AC76" s="2" t="s">
        <v>43</v>
      </c>
      <c r="AD76" s="2"/>
      <c r="AE76" s="4"/>
      <c r="AF76" s="2" t="s">
        <v>4674</v>
      </c>
    </row>
    <row r="77" spans="1:32" x14ac:dyDescent="0.25">
      <c r="A77" s="2">
        <v>2015</v>
      </c>
      <c r="B77" s="2">
        <v>929</v>
      </c>
      <c r="C77" s="2" t="s">
        <v>917</v>
      </c>
      <c r="D77" s="2" t="s">
        <v>918</v>
      </c>
      <c r="E77" s="2" t="s">
        <v>919</v>
      </c>
      <c r="F77" s="2" t="s">
        <v>496</v>
      </c>
      <c r="G77" s="2" t="s">
        <v>497</v>
      </c>
      <c r="H77" s="2"/>
      <c r="I77" s="2" t="s">
        <v>495</v>
      </c>
      <c r="J77" s="2" t="s">
        <v>293</v>
      </c>
      <c r="K77" s="2" t="s">
        <v>1210</v>
      </c>
      <c r="L77" s="2"/>
      <c r="M77" s="3">
        <v>42089</v>
      </c>
      <c r="N77" s="2" t="s">
        <v>71</v>
      </c>
      <c r="O77" s="2" t="s">
        <v>3648</v>
      </c>
      <c r="P77" s="2" t="s">
        <v>3647</v>
      </c>
      <c r="Q77" s="2" t="s">
        <v>3148</v>
      </c>
      <c r="R77" s="2" t="s">
        <v>3649</v>
      </c>
      <c r="S77" s="2" t="s">
        <v>2562</v>
      </c>
      <c r="T77" s="2" t="s">
        <v>4642</v>
      </c>
      <c r="U77" s="2">
        <v>0.7</v>
      </c>
      <c r="V77" s="2">
        <v>1268</v>
      </c>
      <c r="W77" s="2">
        <v>0.7</v>
      </c>
      <c r="X77" s="7">
        <v>1148</v>
      </c>
      <c r="Y77" s="2" t="s">
        <v>351</v>
      </c>
      <c r="Z77" s="2" t="s">
        <v>40</v>
      </c>
      <c r="AA77" s="2" t="s">
        <v>3332</v>
      </c>
      <c r="AB77" s="2" t="s">
        <v>42</v>
      </c>
      <c r="AC77" s="2" t="s">
        <v>43</v>
      </c>
      <c r="AD77" s="2"/>
      <c r="AE77" s="4"/>
      <c r="AF77" s="2" t="s">
        <v>4674</v>
      </c>
    </row>
    <row r="78" spans="1:32" x14ac:dyDescent="0.25">
      <c r="A78" s="2">
        <v>2016</v>
      </c>
      <c r="B78" s="2">
        <v>509</v>
      </c>
      <c r="C78" s="2" t="s">
        <v>1564</v>
      </c>
      <c r="D78" s="2" t="s">
        <v>1565</v>
      </c>
      <c r="E78" s="2" t="s">
        <v>1566</v>
      </c>
      <c r="F78" s="2" t="s">
        <v>1567</v>
      </c>
      <c r="G78" s="2" t="s">
        <v>1568</v>
      </c>
      <c r="H78" s="2"/>
      <c r="I78" s="2" t="s">
        <v>393</v>
      </c>
      <c r="J78" s="2" t="s">
        <v>416</v>
      </c>
      <c r="K78" s="2" t="s">
        <v>1583</v>
      </c>
      <c r="L78" s="2"/>
      <c r="M78" s="3">
        <v>42621</v>
      </c>
      <c r="N78" s="2" t="s">
        <v>1570</v>
      </c>
      <c r="O78" s="2" t="s">
        <v>2091</v>
      </c>
      <c r="P78" s="2" t="s">
        <v>1584</v>
      </c>
      <c r="Q78" s="2" t="s">
        <v>1585</v>
      </c>
      <c r="R78" s="2" t="s">
        <v>3817</v>
      </c>
      <c r="S78" s="2" t="s">
        <v>3934</v>
      </c>
      <c r="T78" s="2" t="s">
        <v>4642</v>
      </c>
      <c r="U78" s="2">
        <v>0.14000000000000001</v>
      </c>
      <c r="V78" s="2">
        <v>560</v>
      </c>
      <c r="W78" s="2">
        <v>0.14000000000000001</v>
      </c>
      <c r="X78" s="2"/>
      <c r="Y78" s="2" t="s">
        <v>351</v>
      </c>
      <c r="Z78" s="2" t="s">
        <v>40</v>
      </c>
      <c r="AA78" s="2" t="s">
        <v>3332</v>
      </c>
      <c r="AB78" s="2" t="s">
        <v>43</v>
      </c>
      <c r="AC78" s="2" t="s">
        <v>42</v>
      </c>
      <c r="AD78" s="2"/>
      <c r="AE78" s="4"/>
      <c r="AF78" s="2" t="s">
        <v>4674</v>
      </c>
    </row>
    <row r="79" spans="1:32" x14ac:dyDescent="0.25">
      <c r="A79" s="2">
        <v>2016</v>
      </c>
      <c r="B79" s="2">
        <v>510</v>
      </c>
      <c r="C79" s="2" t="s">
        <v>1564</v>
      </c>
      <c r="D79" s="2" t="s">
        <v>1565</v>
      </c>
      <c r="E79" s="2" t="s">
        <v>1566</v>
      </c>
      <c r="F79" s="2" t="s">
        <v>1567</v>
      </c>
      <c r="G79" s="2" t="s">
        <v>1568</v>
      </c>
      <c r="H79" s="2"/>
      <c r="I79" s="2" t="s">
        <v>393</v>
      </c>
      <c r="J79" s="2" t="s">
        <v>414</v>
      </c>
      <c r="K79" s="2" t="s">
        <v>1583</v>
      </c>
      <c r="L79" s="2"/>
      <c r="M79" s="3">
        <v>42621</v>
      </c>
      <c r="N79" s="2" t="s">
        <v>1570</v>
      </c>
      <c r="O79" s="2" t="s">
        <v>2091</v>
      </c>
      <c r="P79" s="2" t="s">
        <v>1584</v>
      </c>
      <c r="Q79" s="2" t="s">
        <v>1585</v>
      </c>
      <c r="R79" s="2" t="s">
        <v>3817</v>
      </c>
      <c r="S79" s="2" t="s">
        <v>3935</v>
      </c>
      <c r="T79" s="2" t="s">
        <v>4642</v>
      </c>
      <c r="U79" s="2">
        <v>0.12</v>
      </c>
      <c r="V79" s="2">
        <v>560</v>
      </c>
      <c r="W79" s="2">
        <v>0.12</v>
      </c>
      <c r="X79" s="2"/>
      <c r="Y79" s="2" t="s">
        <v>351</v>
      </c>
      <c r="Z79" s="2" t="s">
        <v>40</v>
      </c>
      <c r="AA79" s="2" t="s">
        <v>3332</v>
      </c>
      <c r="AB79" s="2" t="s">
        <v>43</v>
      </c>
      <c r="AC79" s="2" t="s">
        <v>42</v>
      </c>
      <c r="AD79" s="2"/>
      <c r="AE79" s="4"/>
      <c r="AF79" s="2" t="s">
        <v>4674</v>
      </c>
    </row>
    <row r="80" spans="1:32" x14ac:dyDescent="0.25">
      <c r="A80" s="2">
        <v>2016</v>
      </c>
      <c r="B80" s="2">
        <v>905</v>
      </c>
      <c r="C80" s="2" t="s">
        <v>917</v>
      </c>
      <c r="D80" s="2" t="s">
        <v>918</v>
      </c>
      <c r="E80" s="2" t="s">
        <v>919</v>
      </c>
      <c r="F80" s="2" t="s">
        <v>496</v>
      </c>
      <c r="G80" s="2" t="s">
        <v>497</v>
      </c>
      <c r="H80" s="2"/>
      <c r="I80" s="2" t="s">
        <v>495</v>
      </c>
      <c r="J80" s="2" t="s">
        <v>31</v>
      </c>
      <c r="K80" s="2" t="s">
        <v>1210</v>
      </c>
      <c r="L80" s="2"/>
      <c r="M80" s="3">
        <v>42460</v>
      </c>
      <c r="N80" s="2" t="s">
        <v>71</v>
      </c>
      <c r="O80" s="2" t="s">
        <v>801</v>
      </c>
      <c r="P80" s="2" t="s">
        <v>4057</v>
      </c>
      <c r="Q80" s="2" t="s">
        <v>3148</v>
      </c>
      <c r="R80" s="2" t="s">
        <v>4058</v>
      </c>
      <c r="S80" s="2" t="s">
        <v>4059</v>
      </c>
      <c r="T80" s="2" t="s">
        <v>4642</v>
      </c>
      <c r="U80" s="2">
        <v>1.1000000000000001</v>
      </c>
      <c r="V80" s="2">
        <v>1251</v>
      </c>
      <c r="W80" s="2">
        <v>1.1000000000000001</v>
      </c>
      <c r="X80" s="7">
        <v>1148</v>
      </c>
      <c r="Y80" s="2" t="s">
        <v>351</v>
      </c>
      <c r="Z80" s="2" t="s">
        <v>40</v>
      </c>
      <c r="AA80" s="2" t="s">
        <v>3332</v>
      </c>
      <c r="AB80" s="2" t="s">
        <v>43</v>
      </c>
      <c r="AC80" s="2" t="s">
        <v>42</v>
      </c>
      <c r="AD80" s="2"/>
      <c r="AE80" s="4"/>
      <c r="AF80" s="2" t="s">
        <v>4674</v>
      </c>
    </row>
    <row r="81" spans="1:32" x14ac:dyDescent="0.25">
      <c r="A81" s="2">
        <v>2016</v>
      </c>
      <c r="B81" s="2">
        <v>906</v>
      </c>
      <c r="C81" s="2" t="s">
        <v>917</v>
      </c>
      <c r="D81" s="2" t="s">
        <v>918</v>
      </c>
      <c r="E81" s="2" t="s">
        <v>919</v>
      </c>
      <c r="F81" s="2" t="s">
        <v>496</v>
      </c>
      <c r="G81" s="2" t="s">
        <v>497</v>
      </c>
      <c r="H81" s="2"/>
      <c r="I81" s="2" t="s">
        <v>495</v>
      </c>
      <c r="J81" s="2" t="s">
        <v>111</v>
      </c>
      <c r="K81" s="2" t="s">
        <v>1210</v>
      </c>
      <c r="L81" s="2"/>
      <c r="M81" s="3">
        <v>42460</v>
      </c>
      <c r="N81" s="2" t="s">
        <v>71</v>
      </c>
      <c r="O81" s="2" t="s">
        <v>801</v>
      </c>
      <c r="P81" s="2" t="s">
        <v>4057</v>
      </c>
      <c r="Q81" s="2" t="s">
        <v>3148</v>
      </c>
      <c r="R81" s="2" t="s">
        <v>4060</v>
      </c>
      <c r="S81" s="2" t="s">
        <v>1894</v>
      </c>
      <c r="T81" s="2" t="s">
        <v>4642</v>
      </c>
      <c r="U81" s="2">
        <v>1</v>
      </c>
      <c r="V81" s="2">
        <v>1239</v>
      </c>
      <c r="W81" s="2">
        <v>1</v>
      </c>
      <c r="X81" s="7">
        <v>1148</v>
      </c>
      <c r="Y81" s="2" t="s">
        <v>351</v>
      </c>
      <c r="Z81" s="2" t="s">
        <v>40</v>
      </c>
      <c r="AA81" s="2" t="s">
        <v>3332</v>
      </c>
      <c r="AB81" s="2" t="s">
        <v>43</v>
      </c>
      <c r="AC81" s="2" t="s">
        <v>42</v>
      </c>
      <c r="AD81" s="2"/>
      <c r="AE81" s="4"/>
      <c r="AF81" s="2" t="s">
        <v>4674</v>
      </c>
    </row>
    <row r="82" spans="1:32" x14ac:dyDescent="0.25">
      <c r="A82" s="2">
        <v>2016</v>
      </c>
      <c r="B82" s="2">
        <v>907</v>
      </c>
      <c r="C82" s="2" t="s">
        <v>917</v>
      </c>
      <c r="D82" s="2" t="s">
        <v>918</v>
      </c>
      <c r="E82" s="2" t="s">
        <v>919</v>
      </c>
      <c r="F82" s="2" t="s">
        <v>496</v>
      </c>
      <c r="G82" s="2" t="s">
        <v>497</v>
      </c>
      <c r="H82" s="2"/>
      <c r="I82" s="2" t="s">
        <v>495</v>
      </c>
      <c r="J82" s="2" t="s">
        <v>203</v>
      </c>
      <c r="K82" s="2" t="s">
        <v>1210</v>
      </c>
      <c r="L82" s="2"/>
      <c r="M82" s="3">
        <v>42460</v>
      </c>
      <c r="N82" s="2" t="s">
        <v>71</v>
      </c>
      <c r="O82" s="2" t="s">
        <v>801</v>
      </c>
      <c r="P82" s="2" t="s">
        <v>4057</v>
      </c>
      <c r="Q82" s="2" t="s">
        <v>3148</v>
      </c>
      <c r="R82" s="2" t="s">
        <v>4061</v>
      </c>
      <c r="S82" s="2" t="s">
        <v>4059</v>
      </c>
      <c r="T82" s="2" t="s">
        <v>4642</v>
      </c>
      <c r="U82" s="2">
        <v>1.1000000000000001</v>
      </c>
      <c r="V82" s="2">
        <v>1240</v>
      </c>
      <c r="W82" s="2">
        <v>1.1000000000000001</v>
      </c>
      <c r="X82" s="7">
        <v>1148</v>
      </c>
      <c r="Y82" s="2" t="s">
        <v>351</v>
      </c>
      <c r="Z82" s="2" t="s">
        <v>40</v>
      </c>
      <c r="AA82" s="2" t="s">
        <v>3332</v>
      </c>
      <c r="AB82" s="2" t="s">
        <v>43</v>
      </c>
      <c r="AC82" s="2" t="s">
        <v>42</v>
      </c>
      <c r="AD82" s="2"/>
      <c r="AE82" s="4"/>
      <c r="AF82" s="2" t="s">
        <v>4674</v>
      </c>
    </row>
    <row r="83" spans="1:32" x14ac:dyDescent="0.25">
      <c r="A83" s="2">
        <v>2016</v>
      </c>
      <c r="B83" s="2">
        <v>908</v>
      </c>
      <c r="C83" s="2" t="s">
        <v>917</v>
      </c>
      <c r="D83" s="2" t="s">
        <v>918</v>
      </c>
      <c r="E83" s="2" t="s">
        <v>919</v>
      </c>
      <c r="F83" s="2" t="s">
        <v>496</v>
      </c>
      <c r="G83" s="2" t="s">
        <v>497</v>
      </c>
      <c r="H83" s="2"/>
      <c r="I83" s="2" t="s">
        <v>495</v>
      </c>
      <c r="J83" s="2" t="s">
        <v>206</v>
      </c>
      <c r="K83" s="2" t="s">
        <v>1210</v>
      </c>
      <c r="L83" s="2"/>
      <c r="M83" s="3">
        <v>42460</v>
      </c>
      <c r="N83" s="2" t="s">
        <v>71</v>
      </c>
      <c r="O83" s="2" t="s">
        <v>801</v>
      </c>
      <c r="P83" s="2" t="s">
        <v>4057</v>
      </c>
      <c r="Q83" s="2" t="s">
        <v>3148</v>
      </c>
      <c r="R83" s="2" t="s">
        <v>4062</v>
      </c>
      <c r="S83" s="2" t="s">
        <v>3158</v>
      </c>
      <c r="T83" s="2" t="s">
        <v>4642</v>
      </c>
      <c r="U83" s="2">
        <v>0.6</v>
      </c>
      <c r="V83" s="2">
        <v>1244</v>
      </c>
      <c r="W83" s="2">
        <v>0.6</v>
      </c>
      <c r="X83" s="7">
        <v>1148</v>
      </c>
      <c r="Y83" s="2" t="s">
        <v>351</v>
      </c>
      <c r="Z83" s="2" t="s">
        <v>40</v>
      </c>
      <c r="AA83" s="2" t="s">
        <v>3332</v>
      </c>
      <c r="AB83" s="2" t="s">
        <v>43</v>
      </c>
      <c r="AC83" s="2" t="s">
        <v>42</v>
      </c>
      <c r="AD83" s="2"/>
      <c r="AE83" s="4"/>
      <c r="AF83" s="2" t="s">
        <v>4674</v>
      </c>
    </row>
    <row r="84" spans="1:32" x14ac:dyDescent="0.25">
      <c r="A84" s="2">
        <v>2016</v>
      </c>
      <c r="B84" s="2">
        <v>909</v>
      </c>
      <c r="C84" s="2" t="s">
        <v>917</v>
      </c>
      <c r="D84" s="2" t="s">
        <v>918</v>
      </c>
      <c r="E84" s="2" t="s">
        <v>919</v>
      </c>
      <c r="F84" s="2" t="s">
        <v>496</v>
      </c>
      <c r="G84" s="2" t="s">
        <v>497</v>
      </c>
      <c r="H84" s="2"/>
      <c r="I84" s="2" t="s">
        <v>495</v>
      </c>
      <c r="J84" s="2" t="s">
        <v>289</v>
      </c>
      <c r="K84" s="2" t="s">
        <v>1210</v>
      </c>
      <c r="L84" s="2"/>
      <c r="M84" s="3">
        <v>42460</v>
      </c>
      <c r="N84" s="2" t="s">
        <v>71</v>
      </c>
      <c r="O84" s="2" t="s">
        <v>801</v>
      </c>
      <c r="P84" s="2" t="s">
        <v>4057</v>
      </c>
      <c r="Q84" s="2" t="s">
        <v>3148</v>
      </c>
      <c r="R84" s="2" t="s">
        <v>4063</v>
      </c>
      <c r="S84" s="2" t="s">
        <v>4064</v>
      </c>
      <c r="T84" s="2" t="s">
        <v>4642</v>
      </c>
      <c r="U84" s="2">
        <v>0.6</v>
      </c>
      <c r="V84" s="2">
        <v>1334</v>
      </c>
      <c r="W84" s="2">
        <v>0.6</v>
      </c>
      <c r="X84" s="7">
        <v>1148</v>
      </c>
      <c r="Y84" s="2" t="s">
        <v>351</v>
      </c>
      <c r="Z84" s="2" t="s">
        <v>40</v>
      </c>
      <c r="AA84" s="2" t="s">
        <v>3332</v>
      </c>
      <c r="AB84" s="2" t="s">
        <v>43</v>
      </c>
      <c r="AC84" s="2" t="s">
        <v>42</v>
      </c>
      <c r="AD84" s="2"/>
      <c r="AE84" s="4"/>
      <c r="AF84" s="2" t="s">
        <v>4674</v>
      </c>
    </row>
    <row r="85" spans="1:32" x14ac:dyDescent="0.25">
      <c r="A85" s="2">
        <v>2016</v>
      </c>
      <c r="B85" s="2">
        <v>910</v>
      </c>
      <c r="C85" s="2" t="s">
        <v>917</v>
      </c>
      <c r="D85" s="2" t="s">
        <v>918</v>
      </c>
      <c r="E85" s="2" t="s">
        <v>919</v>
      </c>
      <c r="F85" s="2" t="s">
        <v>496</v>
      </c>
      <c r="G85" s="2" t="s">
        <v>497</v>
      </c>
      <c r="H85" s="2"/>
      <c r="I85" s="2" t="s">
        <v>495</v>
      </c>
      <c r="J85" s="2" t="s">
        <v>291</v>
      </c>
      <c r="K85" s="2" t="s">
        <v>1210</v>
      </c>
      <c r="L85" s="2"/>
      <c r="M85" s="3">
        <v>42460</v>
      </c>
      <c r="N85" s="2" t="s">
        <v>71</v>
      </c>
      <c r="O85" s="2" t="s">
        <v>801</v>
      </c>
      <c r="P85" s="2" t="s">
        <v>4057</v>
      </c>
      <c r="Q85" s="2" t="s">
        <v>3148</v>
      </c>
      <c r="R85" s="2" t="s">
        <v>4065</v>
      </c>
      <c r="S85" s="2" t="s">
        <v>2562</v>
      </c>
      <c r="T85" s="2" t="s">
        <v>4642</v>
      </c>
      <c r="U85" s="2">
        <v>0.7</v>
      </c>
      <c r="V85" s="2">
        <v>1288</v>
      </c>
      <c r="W85" s="2">
        <v>0.7</v>
      </c>
      <c r="X85" s="7">
        <v>1148</v>
      </c>
      <c r="Y85" s="2" t="s">
        <v>351</v>
      </c>
      <c r="Z85" s="2" t="s">
        <v>40</v>
      </c>
      <c r="AA85" s="2" t="s">
        <v>3332</v>
      </c>
      <c r="AB85" s="2" t="s">
        <v>43</v>
      </c>
      <c r="AC85" s="2" t="s">
        <v>42</v>
      </c>
      <c r="AD85" s="2"/>
      <c r="AE85" s="4"/>
      <c r="AF85" s="2" t="s">
        <v>4674</v>
      </c>
    </row>
    <row r="86" spans="1:32" x14ac:dyDescent="0.25">
      <c r="A86" s="2">
        <v>2016</v>
      </c>
      <c r="B86" s="2">
        <v>911</v>
      </c>
      <c r="C86" s="2" t="s">
        <v>917</v>
      </c>
      <c r="D86" s="2" t="s">
        <v>918</v>
      </c>
      <c r="E86" s="2" t="s">
        <v>919</v>
      </c>
      <c r="F86" s="2" t="s">
        <v>496</v>
      </c>
      <c r="G86" s="2" t="s">
        <v>497</v>
      </c>
      <c r="H86" s="2"/>
      <c r="I86" s="2" t="s">
        <v>495</v>
      </c>
      <c r="J86" s="2" t="s">
        <v>293</v>
      </c>
      <c r="K86" s="2" t="s">
        <v>1210</v>
      </c>
      <c r="L86" s="2"/>
      <c r="M86" s="3">
        <v>42460</v>
      </c>
      <c r="N86" s="2" t="s">
        <v>71</v>
      </c>
      <c r="O86" s="2" t="s">
        <v>801</v>
      </c>
      <c r="P86" s="2" t="s">
        <v>4057</v>
      </c>
      <c r="Q86" s="2" t="s">
        <v>3148</v>
      </c>
      <c r="R86" s="2" t="s">
        <v>4066</v>
      </c>
      <c r="S86" s="2" t="s">
        <v>3151</v>
      </c>
      <c r="T86" s="2" t="s">
        <v>4642</v>
      </c>
      <c r="U86" s="2">
        <v>0.8</v>
      </c>
      <c r="V86" s="2">
        <v>1258</v>
      </c>
      <c r="W86" s="2">
        <v>0.8</v>
      </c>
      <c r="X86" s="7">
        <v>1148</v>
      </c>
      <c r="Y86" s="2" t="s">
        <v>351</v>
      </c>
      <c r="Z86" s="2" t="s">
        <v>40</v>
      </c>
      <c r="AA86" s="2" t="s">
        <v>3332</v>
      </c>
      <c r="AB86" s="2" t="s">
        <v>43</v>
      </c>
      <c r="AC86" s="2" t="s">
        <v>42</v>
      </c>
      <c r="AD86" s="2"/>
      <c r="AE86" s="4"/>
      <c r="AF86" s="2" t="s">
        <v>4674</v>
      </c>
    </row>
    <row r="87" spans="1:32" x14ac:dyDescent="0.25">
      <c r="A87" s="2">
        <v>2016</v>
      </c>
      <c r="B87" s="2">
        <v>1146</v>
      </c>
      <c r="C87" s="2" t="s">
        <v>4117</v>
      </c>
      <c r="D87" s="2" t="s">
        <v>4118</v>
      </c>
      <c r="E87" s="2" t="s">
        <v>4119</v>
      </c>
      <c r="F87" s="2" t="s">
        <v>4120</v>
      </c>
      <c r="G87" s="2" t="s">
        <v>4121</v>
      </c>
      <c r="H87" s="2"/>
      <c r="I87" s="2" t="s">
        <v>484</v>
      </c>
      <c r="J87" s="2" t="s">
        <v>111</v>
      </c>
      <c r="K87" s="2" t="s">
        <v>4131</v>
      </c>
      <c r="L87" s="2"/>
      <c r="M87" s="3">
        <v>42473</v>
      </c>
      <c r="N87" s="2" t="s">
        <v>4123</v>
      </c>
      <c r="O87" s="2" t="s">
        <v>4124</v>
      </c>
      <c r="P87" s="2" t="s">
        <v>4132</v>
      </c>
      <c r="Q87" s="2" t="s">
        <v>3018</v>
      </c>
      <c r="R87" s="2" t="s">
        <v>4133</v>
      </c>
      <c r="S87" s="2" t="s">
        <v>4134</v>
      </c>
      <c r="T87" s="2"/>
      <c r="U87" s="2"/>
      <c r="V87" s="2"/>
      <c r="W87" s="2"/>
      <c r="X87" s="2"/>
      <c r="Y87" s="2" t="s">
        <v>351</v>
      </c>
      <c r="Z87" s="2" t="s">
        <v>40</v>
      </c>
      <c r="AA87" s="2" t="s">
        <v>3332</v>
      </c>
      <c r="AB87" s="2" t="s">
        <v>43</v>
      </c>
      <c r="AC87" s="2" t="s">
        <v>42</v>
      </c>
      <c r="AD87" s="2"/>
      <c r="AE87" s="4"/>
      <c r="AF87" s="2" t="s">
        <v>4674</v>
      </c>
    </row>
    <row r="88" spans="1:32" x14ac:dyDescent="0.25">
      <c r="A88" s="2">
        <v>2016</v>
      </c>
      <c r="B88" s="2">
        <v>2419</v>
      </c>
      <c r="C88" s="2" t="s">
        <v>1545</v>
      </c>
      <c r="D88" s="2" t="s">
        <v>1546</v>
      </c>
      <c r="E88" s="2" t="s">
        <v>1547</v>
      </c>
      <c r="F88" s="2" t="s">
        <v>593</v>
      </c>
      <c r="G88" s="2" t="s">
        <v>749</v>
      </c>
      <c r="H88" s="2"/>
      <c r="I88" s="2" t="s">
        <v>594</v>
      </c>
      <c r="J88" s="2" t="s">
        <v>59</v>
      </c>
      <c r="K88" s="2" t="s">
        <v>1548</v>
      </c>
      <c r="L88" s="2"/>
      <c r="M88" s="3">
        <v>42522</v>
      </c>
      <c r="N88" s="2" t="s">
        <v>98</v>
      </c>
      <c r="O88" s="2" t="s">
        <v>418</v>
      </c>
      <c r="P88" s="2" t="s">
        <v>4626</v>
      </c>
      <c r="Q88" s="2" t="s">
        <v>4627</v>
      </c>
      <c r="R88" s="2" t="s">
        <v>4628</v>
      </c>
      <c r="S88" s="2" t="s">
        <v>804</v>
      </c>
      <c r="T88" s="2"/>
      <c r="U88" s="2"/>
      <c r="V88" s="2"/>
      <c r="W88" s="2"/>
      <c r="X88" s="2"/>
      <c r="Y88" s="2" t="s">
        <v>351</v>
      </c>
      <c r="Z88" s="2" t="s">
        <v>40</v>
      </c>
      <c r="AA88" s="2" t="s">
        <v>3332</v>
      </c>
      <c r="AB88" s="2" t="s">
        <v>43</v>
      </c>
      <c r="AC88" s="2" t="s">
        <v>43</v>
      </c>
      <c r="AD88" s="2"/>
      <c r="AE88" s="4" t="s">
        <v>198</v>
      </c>
      <c r="AF88" s="2" t="s">
        <v>4674</v>
      </c>
    </row>
    <row r="89" spans="1:32" x14ac:dyDescent="0.25">
      <c r="A89" s="2">
        <v>2004</v>
      </c>
      <c r="B89" s="2">
        <v>137</v>
      </c>
      <c r="C89" s="2" t="s">
        <v>371</v>
      </c>
      <c r="D89" s="2" t="s">
        <v>372</v>
      </c>
      <c r="E89" s="2" t="s">
        <v>373</v>
      </c>
      <c r="F89" s="2" t="s">
        <v>374</v>
      </c>
      <c r="G89" s="2" t="s">
        <v>375</v>
      </c>
      <c r="H89" s="2"/>
      <c r="I89" s="2" t="s">
        <v>376</v>
      </c>
      <c r="J89" s="2" t="s">
        <v>377</v>
      </c>
      <c r="K89" s="2" t="s">
        <v>378</v>
      </c>
      <c r="L89" s="2"/>
      <c r="M89" s="3">
        <v>38118</v>
      </c>
      <c r="N89" s="2" t="s">
        <v>379</v>
      </c>
      <c r="O89" s="2" t="s">
        <v>34</v>
      </c>
      <c r="P89" s="2" t="s">
        <v>380</v>
      </c>
      <c r="Q89" s="2" t="s">
        <v>381</v>
      </c>
      <c r="R89" s="2" t="s">
        <v>382</v>
      </c>
      <c r="S89" s="2" t="s">
        <v>383</v>
      </c>
      <c r="T89" s="2"/>
      <c r="U89" s="2"/>
      <c r="V89" s="2"/>
      <c r="W89" s="2"/>
      <c r="X89" s="2"/>
      <c r="Y89" s="2" t="s">
        <v>350</v>
      </c>
      <c r="Z89" s="2" t="s">
        <v>343</v>
      </c>
      <c r="AA89" s="2" t="s">
        <v>41</v>
      </c>
      <c r="AB89" s="2" t="s">
        <v>42</v>
      </c>
      <c r="AC89" s="2" t="s">
        <v>43</v>
      </c>
      <c r="AD89" s="2" t="s">
        <v>384</v>
      </c>
      <c r="AE89" s="4"/>
      <c r="AF89" s="2" t="s">
        <v>4675</v>
      </c>
    </row>
    <row r="90" spans="1:32" x14ac:dyDescent="0.25">
      <c r="A90" s="2">
        <v>2005</v>
      </c>
      <c r="B90" s="2">
        <v>1143</v>
      </c>
      <c r="C90" s="2" t="s">
        <v>536</v>
      </c>
      <c r="D90" s="2" t="s">
        <v>537</v>
      </c>
      <c r="E90" s="2" t="s">
        <v>538</v>
      </c>
      <c r="F90" s="2" t="s">
        <v>539</v>
      </c>
      <c r="G90" s="2" t="s">
        <v>540</v>
      </c>
      <c r="H90" s="2"/>
      <c r="I90" s="2" t="s">
        <v>281</v>
      </c>
      <c r="J90" s="2" t="s">
        <v>31</v>
      </c>
      <c r="K90" s="2" t="s">
        <v>724</v>
      </c>
      <c r="L90" s="2"/>
      <c r="M90" s="3">
        <v>38581</v>
      </c>
      <c r="N90" s="2" t="s">
        <v>725</v>
      </c>
      <c r="O90" s="2" t="s">
        <v>434</v>
      </c>
      <c r="P90" s="2" t="s">
        <v>726</v>
      </c>
      <c r="Q90" s="2" t="s">
        <v>727</v>
      </c>
      <c r="R90" s="2" t="s">
        <v>726</v>
      </c>
      <c r="S90" s="2" t="s">
        <v>728</v>
      </c>
      <c r="T90" s="2" t="s">
        <v>4641</v>
      </c>
      <c r="U90" s="2"/>
      <c r="V90" s="2"/>
      <c r="W90" s="2"/>
      <c r="X90" s="2"/>
      <c r="Y90" s="2" t="s">
        <v>410</v>
      </c>
      <c r="Z90" s="2" t="s">
        <v>335</v>
      </c>
      <c r="AA90" s="2" t="s">
        <v>41</v>
      </c>
      <c r="AB90" s="2" t="s">
        <v>42</v>
      </c>
      <c r="AC90" s="2" t="s">
        <v>43</v>
      </c>
      <c r="AD90" s="2" t="s">
        <v>729</v>
      </c>
      <c r="AE90" s="4" t="s">
        <v>198</v>
      </c>
      <c r="AF90" s="2" t="s">
        <v>4675</v>
      </c>
    </row>
    <row r="91" spans="1:32" x14ac:dyDescent="0.25">
      <c r="A91" s="2">
        <v>2005</v>
      </c>
      <c r="B91" s="2">
        <v>1148</v>
      </c>
      <c r="C91" s="2" t="s">
        <v>536</v>
      </c>
      <c r="D91" s="2" t="s">
        <v>537</v>
      </c>
      <c r="E91" s="2" t="s">
        <v>538</v>
      </c>
      <c r="F91" s="2" t="s">
        <v>539</v>
      </c>
      <c r="G91" s="2" t="s">
        <v>540</v>
      </c>
      <c r="H91" s="2"/>
      <c r="I91" s="2" t="s">
        <v>281</v>
      </c>
      <c r="J91" s="2" t="s">
        <v>50</v>
      </c>
      <c r="K91" s="2" t="s">
        <v>724</v>
      </c>
      <c r="L91" s="2"/>
      <c r="M91" s="3">
        <v>38582</v>
      </c>
      <c r="N91" s="2" t="s">
        <v>725</v>
      </c>
      <c r="O91" s="2" t="s">
        <v>434</v>
      </c>
      <c r="P91" s="2" t="s">
        <v>726</v>
      </c>
      <c r="Q91" s="2" t="s">
        <v>727</v>
      </c>
      <c r="R91" s="2" t="s">
        <v>726</v>
      </c>
      <c r="S91" s="2" t="s">
        <v>728</v>
      </c>
      <c r="T91" s="2" t="s">
        <v>4641</v>
      </c>
      <c r="U91" s="2"/>
      <c r="V91" s="2"/>
      <c r="W91" s="2"/>
      <c r="X91" s="2"/>
      <c r="Y91" s="2" t="s">
        <v>410</v>
      </c>
      <c r="Z91" s="2" t="s">
        <v>335</v>
      </c>
      <c r="AA91" s="2" t="s">
        <v>41</v>
      </c>
      <c r="AB91" s="2" t="s">
        <v>42</v>
      </c>
      <c r="AC91" s="2" t="s">
        <v>43</v>
      </c>
      <c r="AD91" s="2" t="s">
        <v>730</v>
      </c>
      <c r="AE91" s="4" t="s">
        <v>198</v>
      </c>
      <c r="AF91" s="2" t="s">
        <v>4675</v>
      </c>
    </row>
    <row r="92" spans="1:32" x14ac:dyDescent="0.25">
      <c r="A92" s="2">
        <v>2006</v>
      </c>
      <c r="B92" s="2">
        <v>1217</v>
      </c>
      <c r="C92" s="2" t="s">
        <v>824</v>
      </c>
      <c r="D92" s="2" t="s">
        <v>825</v>
      </c>
      <c r="E92" s="2" t="s">
        <v>826</v>
      </c>
      <c r="F92" s="2" t="s">
        <v>709</v>
      </c>
      <c r="G92" s="2" t="s">
        <v>710</v>
      </c>
      <c r="H92" s="2" t="s">
        <v>827</v>
      </c>
      <c r="I92" s="2" t="s">
        <v>550</v>
      </c>
      <c r="J92" s="2" t="s">
        <v>828</v>
      </c>
      <c r="K92" s="2" t="s">
        <v>829</v>
      </c>
      <c r="L92" s="2"/>
      <c r="M92" s="3">
        <v>39059</v>
      </c>
      <c r="N92" s="2" t="s">
        <v>599</v>
      </c>
      <c r="O92" s="2" t="s">
        <v>605</v>
      </c>
      <c r="P92" s="2" t="s">
        <v>830</v>
      </c>
      <c r="Q92" s="2" t="s">
        <v>831</v>
      </c>
      <c r="R92" s="2" t="s">
        <v>830</v>
      </c>
      <c r="S92" s="2" t="s">
        <v>832</v>
      </c>
      <c r="T92" s="2" t="s">
        <v>4641</v>
      </c>
      <c r="U92" s="2"/>
      <c r="V92" s="2"/>
      <c r="W92" s="2"/>
      <c r="X92" s="2"/>
      <c r="Y92" s="2" t="s">
        <v>342</v>
      </c>
      <c r="Z92" s="2" t="s">
        <v>343</v>
      </c>
      <c r="AA92" s="2" t="s">
        <v>41</v>
      </c>
      <c r="AB92" s="2" t="s">
        <v>42</v>
      </c>
      <c r="AC92" s="2" t="s">
        <v>43</v>
      </c>
      <c r="AD92" s="2"/>
      <c r="AE92" s="4"/>
      <c r="AF92" s="2" t="s">
        <v>4675</v>
      </c>
    </row>
    <row r="93" spans="1:32" x14ac:dyDescent="0.25">
      <c r="A93" s="2">
        <v>2006</v>
      </c>
      <c r="B93" s="2">
        <v>1400</v>
      </c>
      <c r="C93" s="2" t="s">
        <v>559</v>
      </c>
      <c r="D93" s="2" t="s">
        <v>560</v>
      </c>
      <c r="E93" s="2" t="s">
        <v>561</v>
      </c>
      <c r="F93" s="2" t="s">
        <v>558</v>
      </c>
      <c r="G93" s="2" t="s">
        <v>562</v>
      </c>
      <c r="H93" s="2"/>
      <c r="I93" s="2" t="s">
        <v>530</v>
      </c>
      <c r="J93" s="2" t="s">
        <v>291</v>
      </c>
      <c r="K93" s="2" t="s">
        <v>839</v>
      </c>
      <c r="L93" s="2"/>
      <c r="M93" s="3">
        <v>38914</v>
      </c>
      <c r="N93" s="2" t="s">
        <v>548</v>
      </c>
      <c r="O93" s="2" t="s">
        <v>352</v>
      </c>
      <c r="P93" s="2" t="s">
        <v>840</v>
      </c>
      <c r="Q93" s="2" t="s">
        <v>842</v>
      </c>
      <c r="R93" s="2" t="s">
        <v>841</v>
      </c>
      <c r="S93" s="2" t="s">
        <v>843</v>
      </c>
      <c r="T93" s="2" t="s">
        <v>4641</v>
      </c>
      <c r="U93" s="2"/>
      <c r="V93" s="2"/>
      <c r="W93" s="2"/>
      <c r="X93" s="2"/>
      <c r="Y93" s="2" t="s">
        <v>342</v>
      </c>
      <c r="Z93" s="2" t="s">
        <v>343</v>
      </c>
      <c r="AA93" s="2" t="s">
        <v>41</v>
      </c>
      <c r="AB93" s="2" t="s">
        <v>42</v>
      </c>
      <c r="AC93" s="2" t="s">
        <v>43</v>
      </c>
      <c r="AD93" s="2"/>
      <c r="AE93" s="4" t="s">
        <v>198</v>
      </c>
      <c r="AF93" s="2" t="s">
        <v>4675</v>
      </c>
    </row>
    <row r="94" spans="1:32" x14ac:dyDescent="0.25">
      <c r="A94" s="2">
        <v>2006</v>
      </c>
      <c r="B94" s="2">
        <v>1402</v>
      </c>
      <c r="C94" s="2" t="s">
        <v>559</v>
      </c>
      <c r="D94" s="2" t="s">
        <v>560</v>
      </c>
      <c r="E94" s="2" t="s">
        <v>561</v>
      </c>
      <c r="F94" s="2" t="s">
        <v>558</v>
      </c>
      <c r="G94" s="2" t="s">
        <v>562</v>
      </c>
      <c r="H94" s="2"/>
      <c r="I94" s="2" t="s">
        <v>530</v>
      </c>
      <c r="J94" s="2" t="s">
        <v>293</v>
      </c>
      <c r="K94" s="2" t="s">
        <v>844</v>
      </c>
      <c r="L94" s="2"/>
      <c r="M94" s="3">
        <v>38944</v>
      </c>
      <c r="N94" s="2" t="s">
        <v>548</v>
      </c>
      <c r="O94" s="2" t="s">
        <v>352</v>
      </c>
      <c r="P94" s="2" t="s">
        <v>845</v>
      </c>
      <c r="Q94" s="2" t="s">
        <v>847</v>
      </c>
      <c r="R94" s="2" t="s">
        <v>846</v>
      </c>
      <c r="S94" s="2" t="s">
        <v>837</v>
      </c>
      <c r="T94" s="2" t="s">
        <v>4641</v>
      </c>
      <c r="U94" s="2"/>
      <c r="V94" s="2"/>
      <c r="W94" s="2"/>
      <c r="X94" s="2"/>
      <c r="Y94" s="2" t="s">
        <v>342</v>
      </c>
      <c r="Z94" s="2" t="s">
        <v>343</v>
      </c>
      <c r="AA94" s="2" t="s">
        <v>41</v>
      </c>
      <c r="AB94" s="2" t="s">
        <v>42</v>
      </c>
      <c r="AC94" s="2" t="s">
        <v>43</v>
      </c>
      <c r="AD94" s="2"/>
      <c r="AE94" s="4" t="s">
        <v>198</v>
      </c>
      <c r="AF94" s="2" t="s">
        <v>4675</v>
      </c>
    </row>
    <row r="95" spans="1:32" x14ac:dyDescent="0.25">
      <c r="A95" s="2">
        <v>2007</v>
      </c>
      <c r="B95" s="2">
        <v>1493</v>
      </c>
      <c r="C95" s="2" t="s">
        <v>952</v>
      </c>
      <c r="D95" s="2" t="s">
        <v>953</v>
      </c>
      <c r="E95" s="2" t="s">
        <v>954</v>
      </c>
      <c r="F95" s="2" t="s">
        <v>955</v>
      </c>
      <c r="G95" s="2" t="s">
        <v>956</v>
      </c>
      <c r="H95" s="2"/>
      <c r="I95" s="2" t="s">
        <v>550</v>
      </c>
      <c r="J95" s="2" t="s">
        <v>111</v>
      </c>
      <c r="K95" s="2" t="s">
        <v>957</v>
      </c>
      <c r="L95" s="2"/>
      <c r="M95" s="3">
        <v>39331</v>
      </c>
      <c r="N95" s="2" t="s">
        <v>273</v>
      </c>
      <c r="O95" s="2" t="s">
        <v>958</v>
      </c>
      <c r="P95" s="2" t="s">
        <v>959</v>
      </c>
      <c r="Q95" s="2" t="s">
        <v>961</v>
      </c>
      <c r="R95" s="2" t="s">
        <v>960</v>
      </c>
      <c r="S95" s="2" t="s">
        <v>962</v>
      </c>
      <c r="T95" s="2"/>
      <c r="U95" s="2"/>
      <c r="V95" s="2"/>
      <c r="W95" s="2"/>
      <c r="X95" s="2"/>
      <c r="Y95" s="2" t="s">
        <v>342</v>
      </c>
      <c r="Z95" s="2" t="s">
        <v>343</v>
      </c>
      <c r="AA95" s="2" t="s">
        <v>41</v>
      </c>
      <c r="AB95" s="2" t="s">
        <v>42</v>
      </c>
      <c r="AC95" s="2" t="s">
        <v>43</v>
      </c>
      <c r="AD95" s="2"/>
      <c r="AE95" s="4" t="s">
        <v>198</v>
      </c>
      <c r="AF95" s="2" t="s">
        <v>4675</v>
      </c>
    </row>
    <row r="96" spans="1:32" x14ac:dyDescent="0.25">
      <c r="A96" s="2">
        <v>2007</v>
      </c>
      <c r="B96" s="2">
        <v>1501</v>
      </c>
      <c r="C96" s="2" t="s">
        <v>952</v>
      </c>
      <c r="D96" s="2" t="s">
        <v>953</v>
      </c>
      <c r="E96" s="2" t="s">
        <v>954</v>
      </c>
      <c r="F96" s="2" t="s">
        <v>955</v>
      </c>
      <c r="G96" s="2" t="s">
        <v>956</v>
      </c>
      <c r="H96" s="2"/>
      <c r="I96" s="2" t="s">
        <v>550</v>
      </c>
      <c r="J96" s="2" t="s">
        <v>203</v>
      </c>
      <c r="K96" s="2" t="s">
        <v>957</v>
      </c>
      <c r="L96" s="2"/>
      <c r="M96" s="3">
        <v>39331</v>
      </c>
      <c r="N96" s="2" t="s">
        <v>273</v>
      </c>
      <c r="O96" s="2" t="s">
        <v>958</v>
      </c>
      <c r="P96" s="2" t="s">
        <v>959</v>
      </c>
      <c r="Q96" s="2" t="s">
        <v>961</v>
      </c>
      <c r="R96" s="2" t="s">
        <v>960</v>
      </c>
      <c r="S96" s="2" t="s">
        <v>966</v>
      </c>
      <c r="T96" s="2"/>
      <c r="U96" s="2"/>
      <c r="V96" s="2"/>
      <c r="W96" s="2"/>
      <c r="X96" s="2"/>
      <c r="Y96" s="2" t="s">
        <v>342</v>
      </c>
      <c r="Z96" s="2" t="s">
        <v>343</v>
      </c>
      <c r="AA96" s="2" t="s">
        <v>41</v>
      </c>
      <c r="AB96" s="2" t="s">
        <v>42</v>
      </c>
      <c r="AC96" s="2" t="s">
        <v>43</v>
      </c>
      <c r="AD96" s="2"/>
      <c r="AE96" s="4" t="s">
        <v>198</v>
      </c>
      <c r="AF96" s="2" t="s">
        <v>4675</v>
      </c>
    </row>
    <row r="97" spans="1:32" x14ac:dyDescent="0.25">
      <c r="A97" s="2">
        <v>2011</v>
      </c>
      <c r="B97" s="2">
        <v>778</v>
      </c>
      <c r="C97" s="2" t="s">
        <v>917</v>
      </c>
      <c r="D97" s="2" t="s">
        <v>918</v>
      </c>
      <c r="E97" s="2" t="s">
        <v>919</v>
      </c>
      <c r="F97" s="2" t="s">
        <v>496</v>
      </c>
      <c r="G97" s="2" t="s">
        <v>497</v>
      </c>
      <c r="H97" s="2"/>
      <c r="I97" s="2" t="s">
        <v>495</v>
      </c>
      <c r="J97" s="2" t="s">
        <v>203</v>
      </c>
      <c r="K97" s="2" t="s">
        <v>1210</v>
      </c>
      <c r="L97" s="2"/>
      <c r="M97" s="3">
        <v>40687</v>
      </c>
      <c r="N97" s="2" t="s">
        <v>42</v>
      </c>
      <c r="O97" s="2" t="s">
        <v>1211</v>
      </c>
      <c r="P97" s="2" t="s">
        <v>1213</v>
      </c>
      <c r="Q97" s="2" t="s">
        <v>1215</v>
      </c>
      <c r="R97" s="2" t="s">
        <v>1214</v>
      </c>
      <c r="S97" s="2" t="s">
        <v>1216</v>
      </c>
      <c r="T97" s="2" t="s">
        <v>4642</v>
      </c>
      <c r="U97" s="2">
        <v>0.22</v>
      </c>
      <c r="V97" s="2"/>
      <c r="W97" s="2">
        <v>0.22</v>
      </c>
      <c r="X97" s="2">
        <v>1148</v>
      </c>
      <c r="Y97" s="2" t="s">
        <v>342</v>
      </c>
      <c r="Z97" s="2" t="s">
        <v>343</v>
      </c>
      <c r="AA97" s="2" t="s">
        <v>41</v>
      </c>
      <c r="AB97" s="2" t="s">
        <v>42</v>
      </c>
      <c r="AC97" s="2" t="s">
        <v>43</v>
      </c>
      <c r="AD97" s="2"/>
      <c r="AE97" s="4" t="s">
        <v>198</v>
      </c>
      <c r="AF97" s="2" t="s">
        <v>4675</v>
      </c>
    </row>
    <row r="98" spans="1:32" x14ac:dyDescent="0.25">
      <c r="A98" s="2">
        <v>2011</v>
      </c>
      <c r="B98" s="2">
        <v>781</v>
      </c>
      <c r="C98" s="2" t="s">
        <v>917</v>
      </c>
      <c r="D98" s="2" t="s">
        <v>918</v>
      </c>
      <c r="E98" s="2" t="s">
        <v>919</v>
      </c>
      <c r="F98" s="2" t="s">
        <v>496</v>
      </c>
      <c r="G98" s="2" t="s">
        <v>497</v>
      </c>
      <c r="H98" s="2"/>
      <c r="I98" s="2" t="s">
        <v>495</v>
      </c>
      <c r="J98" s="2" t="s">
        <v>289</v>
      </c>
      <c r="K98" s="2" t="s">
        <v>1210</v>
      </c>
      <c r="L98" s="2"/>
      <c r="M98" s="3">
        <v>40688</v>
      </c>
      <c r="N98" s="2" t="s">
        <v>42</v>
      </c>
      <c r="O98" s="2" t="s">
        <v>1211</v>
      </c>
      <c r="P98" s="2" t="s">
        <v>1213</v>
      </c>
      <c r="Q98" s="2" t="s">
        <v>1215</v>
      </c>
      <c r="R98" s="2" t="s">
        <v>1217</v>
      </c>
      <c r="S98" s="2" t="s">
        <v>1218</v>
      </c>
      <c r="T98" s="2" t="s">
        <v>4642</v>
      </c>
      <c r="U98" s="2">
        <v>0.18</v>
      </c>
      <c r="V98" s="2"/>
      <c r="W98" s="2">
        <v>0.18</v>
      </c>
      <c r="X98" s="2">
        <v>1148</v>
      </c>
      <c r="Y98" s="2" t="s">
        <v>342</v>
      </c>
      <c r="Z98" s="2" t="s">
        <v>343</v>
      </c>
      <c r="AA98" s="2" t="s">
        <v>41</v>
      </c>
      <c r="AB98" s="2" t="s">
        <v>42</v>
      </c>
      <c r="AC98" s="2" t="s">
        <v>43</v>
      </c>
      <c r="AD98" s="2"/>
      <c r="AE98" s="4" t="s">
        <v>198</v>
      </c>
      <c r="AF98" s="2" t="s">
        <v>4675</v>
      </c>
    </row>
    <row r="99" spans="1:32" x14ac:dyDescent="0.25">
      <c r="A99" s="2">
        <v>2011</v>
      </c>
      <c r="B99" s="2">
        <v>787</v>
      </c>
      <c r="C99" s="2" t="s">
        <v>917</v>
      </c>
      <c r="D99" s="2" t="s">
        <v>918</v>
      </c>
      <c r="E99" s="2" t="s">
        <v>919</v>
      </c>
      <c r="F99" s="2" t="s">
        <v>496</v>
      </c>
      <c r="G99" s="2" t="s">
        <v>497</v>
      </c>
      <c r="H99" s="2"/>
      <c r="I99" s="2" t="s">
        <v>495</v>
      </c>
      <c r="J99" s="2" t="s">
        <v>111</v>
      </c>
      <c r="K99" s="2" t="s">
        <v>1210</v>
      </c>
      <c r="L99" s="2"/>
      <c r="M99" s="3">
        <v>40689</v>
      </c>
      <c r="N99" s="2" t="s">
        <v>42</v>
      </c>
      <c r="O99" s="2" t="s">
        <v>1211</v>
      </c>
      <c r="P99" s="2" t="s">
        <v>1213</v>
      </c>
      <c r="Q99" s="2" t="s">
        <v>1215</v>
      </c>
      <c r="R99" s="2" t="s">
        <v>1221</v>
      </c>
      <c r="S99" s="2" t="s">
        <v>1222</v>
      </c>
      <c r="T99" s="2" t="s">
        <v>4642</v>
      </c>
      <c r="U99" s="2">
        <v>0.2</v>
      </c>
      <c r="V99" s="2"/>
      <c r="W99" s="2">
        <v>0.2</v>
      </c>
      <c r="X99" s="2">
        <v>1148</v>
      </c>
      <c r="Y99" s="2" t="s">
        <v>342</v>
      </c>
      <c r="Z99" s="2" t="s">
        <v>343</v>
      </c>
      <c r="AA99" s="2" t="s">
        <v>41</v>
      </c>
      <c r="AB99" s="2" t="s">
        <v>42</v>
      </c>
      <c r="AC99" s="2" t="s">
        <v>43</v>
      </c>
      <c r="AD99" s="2"/>
      <c r="AE99" s="4" t="s">
        <v>198</v>
      </c>
      <c r="AF99" s="2" t="s">
        <v>4675</v>
      </c>
    </row>
    <row r="100" spans="1:32" x14ac:dyDescent="0.25">
      <c r="A100" s="2">
        <v>2011</v>
      </c>
      <c r="B100" s="2">
        <v>790</v>
      </c>
      <c r="C100" s="2" t="s">
        <v>917</v>
      </c>
      <c r="D100" s="2" t="s">
        <v>918</v>
      </c>
      <c r="E100" s="2" t="s">
        <v>919</v>
      </c>
      <c r="F100" s="2" t="s">
        <v>496</v>
      </c>
      <c r="G100" s="2" t="s">
        <v>497</v>
      </c>
      <c r="H100" s="2"/>
      <c r="I100" s="2" t="s">
        <v>495</v>
      </c>
      <c r="J100" s="2" t="s">
        <v>291</v>
      </c>
      <c r="K100" s="2" t="s">
        <v>1210</v>
      </c>
      <c r="L100" s="2"/>
      <c r="M100" s="3">
        <v>40689</v>
      </c>
      <c r="N100" s="2" t="s">
        <v>42</v>
      </c>
      <c r="O100" s="2" t="s">
        <v>1211</v>
      </c>
      <c r="P100" s="2" t="s">
        <v>1213</v>
      </c>
      <c r="Q100" s="2" t="s">
        <v>1215</v>
      </c>
      <c r="R100" s="2" t="s">
        <v>1224</v>
      </c>
      <c r="S100" s="2" t="s">
        <v>1216</v>
      </c>
      <c r="T100" s="2" t="s">
        <v>4642</v>
      </c>
      <c r="U100" s="2">
        <v>0.22</v>
      </c>
      <c r="V100" s="2"/>
      <c r="W100" s="2">
        <v>0.22</v>
      </c>
      <c r="X100" s="2">
        <v>1148</v>
      </c>
      <c r="Y100" s="2" t="s">
        <v>342</v>
      </c>
      <c r="Z100" s="2" t="s">
        <v>343</v>
      </c>
      <c r="AA100" s="2" t="s">
        <v>41</v>
      </c>
      <c r="AB100" s="2" t="s">
        <v>42</v>
      </c>
      <c r="AC100" s="2" t="s">
        <v>43</v>
      </c>
      <c r="AD100" s="2"/>
      <c r="AE100" s="4" t="s">
        <v>198</v>
      </c>
      <c r="AF100" s="2" t="s">
        <v>4675</v>
      </c>
    </row>
    <row r="101" spans="1:32" x14ac:dyDescent="0.25">
      <c r="A101" s="2">
        <v>2011</v>
      </c>
      <c r="B101" s="2">
        <v>793</v>
      </c>
      <c r="C101" s="2" t="s">
        <v>917</v>
      </c>
      <c r="D101" s="2" t="s">
        <v>918</v>
      </c>
      <c r="E101" s="2" t="s">
        <v>919</v>
      </c>
      <c r="F101" s="2" t="s">
        <v>496</v>
      </c>
      <c r="G101" s="2" t="s">
        <v>497</v>
      </c>
      <c r="H101" s="2"/>
      <c r="I101" s="2" t="s">
        <v>495</v>
      </c>
      <c r="J101" s="2" t="s">
        <v>293</v>
      </c>
      <c r="K101" s="2" t="s">
        <v>1210</v>
      </c>
      <c r="L101" s="2"/>
      <c r="M101" s="3">
        <v>40689</v>
      </c>
      <c r="N101" s="2" t="s">
        <v>42</v>
      </c>
      <c r="O101" s="2" t="s">
        <v>1211</v>
      </c>
      <c r="P101" s="2" t="s">
        <v>1213</v>
      </c>
      <c r="Q101" s="2" t="s">
        <v>1215</v>
      </c>
      <c r="R101" s="2" t="s">
        <v>1225</v>
      </c>
      <c r="S101" s="2" t="s">
        <v>1226</v>
      </c>
      <c r="T101" s="2" t="s">
        <v>4642</v>
      </c>
      <c r="U101" s="2">
        <v>0.24</v>
      </c>
      <c r="V101" s="2"/>
      <c r="W101" s="2">
        <v>0.24</v>
      </c>
      <c r="X101" s="2">
        <v>1148</v>
      </c>
      <c r="Y101" s="2" t="s">
        <v>342</v>
      </c>
      <c r="Z101" s="2" t="s">
        <v>343</v>
      </c>
      <c r="AA101" s="2" t="s">
        <v>41</v>
      </c>
      <c r="AB101" s="2" t="s">
        <v>42</v>
      </c>
      <c r="AC101" s="2" t="s">
        <v>43</v>
      </c>
      <c r="AD101" s="2"/>
      <c r="AE101" s="4" t="s">
        <v>198</v>
      </c>
      <c r="AF101" s="2" t="s">
        <v>4675</v>
      </c>
    </row>
    <row r="102" spans="1:32" x14ac:dyDescent="0.25">
      <c r="A102" s="2">
        <v>2011</v>
      </c>
      <c r="B102" s="2">
        <v>796</v>
      </c>
      <c r="C102" s="2" t="s">
        <v>917</v>
      </c>
      <c r="D102" s="2" t="s">
        <v>918</v>
      </c>
      <c r="E102" s="2" t="s">
        <v>919</v>
      </c>
      <c r="F102" s="2" t="s">
        <v>496</v>
      </c>
      <c r="G102" s="2" t="s">
        <v>497</v>
      </c>
      <c r="H102" s="2"/>
      <c r="I102" s="2" t="s">
        <v>495</v>
      </c>
      <c r="J102" s="2" t="s">
        <v>31</v>
      </c>
      <c r="K102" s="2" t="s">
        <v>1210</v>
      </c>
      <c r="L102" s="2"/>
      <c r="M102" s="3">
        <v>40695</v>
      </c>
      <c r="N102" s="2" t="s">
        <v>42</v>
      </c>
      <c r="O102" s="2" t="s">
        <v>1211</v>
      </c>
      <c r="P102" s="2" t="s">
        <v>1213</v>
      </c>
      <c r="Q102" s="2" t="s">
        <v>1215</v>
      </c>
      <c r="R102" s="2" t="s">
        <v>1221</v>
      </c>
      <c r="S102" s="2" t="s">
        <v>1226</v>
      </c>
      <c r="T102" s="2" t="s">
        <v>4642</v>
      </c>
      <c r="U102" s="2">
        <v>0.24</v>
      </c>
      <c r="V102" s="2"/>
      <c r="W102" s="2">
        <v>0.24</v>
      </c>
      <c r="X102" s="2">
        <v>1148</v>
      </c>
      <c r="Y102" s="2" t="s">
        <v>342</v>
      </c>
      <c r="Z102" s="2" t="s">
        <v>343</v>
      </c>
      <c r="AA102" s="2" t="s">
        <v>41</v>
      </c>
      <c r="AB102" s="2" t="s">
        <v>42</v>
      </c>
      <c r="AC102" s="2" t="s">
        <v>43</v>
      </c>
      <c r="AD102" s="2"/>
      <c r="AE102" s="4" t="s">
        <v>198</v>
      </c>
      <c r="AF102" s="2" t="s">
        <v>4675</v>
      </c>
    </row>
    <row r="103" spans="1:32" x14ac:dyDescent="0.25">
      <c r="A103" s="2">
        <v>2011</v>
      </c>
      <c r="B103" s="2">
        <v>800</v>
      </c>
      <c r="C103" s="2" t="s">
        <v>917</v>
      </c>
      <c r="D103" s="2" t="s">
        <v>918</v>
      </c>
      <c r="E103" s="2" t="s">
        <v>919</v>
      </c>
      <c r="F103" s="2" t="s">
        <v>496</v>
      </c>
      <c r="G103" s="2" t="s">
        <v>497</v>
      </c>
      <c r="H103" s="2"/>
      <c r="I103" s="2" t="s">
        <v>495</v>
      </c>
      <c r="J103" s="2" t="s">
        <v>206</v>
      </c>
      <c r="K103" s="2" t="s">
        <v>1210</v>
      </c>
      <c r="L103" s="2"/>
      <c r="M103" s="3">
        <v>40695</v>
      </c>
      <c r="N103" s="2" t="s">
        <v>42</v>
      </c>
      <c r="O103" s="2" t="s">
        <v>1211</v>
      </c>
      <c r="P103" s="2" t="s">
        <v>1213</v>
      </c>
      <c r="Q103" s="2" t="s">
        <v>1215</v>
      </c>
      <c r="R103" s="2" t="s">
        <v>1214</v>
      </c>
      <c r="S103" s="2" t="s">
        <v>1229</v>
      </c>
      <c r="T103" s="2" t="s">
        <v>4642</v>
      </c>
      <c r="U103" s="2">
        <v>0.26</v>
      </c>
      <c r="V103" s="2"/>
      <c r="W103" s="2">
        <v>0.26</v>
      </c>
      <c r="X103" s="2">
        <v>1148</v>
      </c>
      <c r="Y103" s="2" t="s">
        <v>342</v>
      </c>
      <c r="Z103" s="2" t="s">
        <v>343</v>
      </c>
      <c r="AA103" s="2" t="s">
        <v>41</v>
      </c>
      <c r="AB103" s="2" t="s">
        <v>42</v>
      </c>
      <c r="AC103" s="2" t="s">
        <v>43</v>
      </c>
      <c r="AD103" s="2"/>
      <c r="AE103" s="4" t="s">
        <v>198</v>
      </c>
      <c r="AF103" s="2" t="s">
        <v>4675</v>
      </c>
    </row>
    <row r="104" spans="1:32" x14ac:dyDescent="0.25">
      <c r="A104" s="2">
        <v>2012</v>
      </c>
      <c r="B104" s="2">
        <v>738</v>
      </c>
      <c r="C104" s="2" t="s">
        <v>917</v>
      </c>
      <c r="D104" s="2" t="s">
        <v>918</v>
      </c>
      <c r="E104" s="2" t="s">
        <v>919</v>
      </c>
      <c r="F104" s="2" t="s">
        <v>496</v>
      </c>
      <c r="G104" s="2" t="s">
        <v>497</v>
      </c>
      <c r="H104" s="2"/>
      <c r="I104" s="2" t="s">
        <v>495</v>
      </c>
      <c r="J104" s="2" t="s">
        <v>293</v>
      </c>
      <c r="K104" s="2" t="s">
        <v>1210</v>
      </c>
      <c r="L104" s="2"/>
      <c r="M104" s="3">
        <v>41001</v>
      </c>
      <c r="N104" s="2" t="s">
        <v>42</v>
      </c>
      <c r="O104" s="2" t="s">
        <v>801</v>
      </c>
      <c r="P104" s="2" t="s">
        <v>1213</v>
      </c>
      <c r="Q104" s="2" t="s">
        <v>1215</v>
      </c>
      <c r="R104" s="2" t="s">
        <v>1225</v>
      </c>
      <c r="S104" s="2" t="s">
        <v>1470</v>
      </c>
      <c r="T104" s="2" t="s">
        <v>4642</v>
      </c>
      <c r="U104" s="2">
        <v>7.0000000000000007E-2</v>
      </c>
      <c r="V104" s="2"/>
      <c r="W104" s="2">
        <v>7.0000000000000007E-2</v>
      </c>
      <c r="X104" s="2">
        <v>1148</v>
      </c>
      <c r="Y104" s="2" t="s">
        <v>342</v>
      </c>
      <c r="Z104" s="2" t="s">
        <v>343</v>
      </c>
      <c r="AA104" s="2" t="s">
        <v>41</v>
      </c>
      <c r="AB104" s="2" t="s">
        <v>42</v>
      </c>
      <c r="AC104" s="2" t="s">
        <v>43</v>
      </c>
      <c r="AD104" s="2"/>
      <c r="AE104" s="4" t="s">
        <v>198</v>
      </c>
      <c r="AF104" s="2" t="s">
        <v>4675</v>
      </c>
    </row>
    <row r="105" spans="1:32" x14ac:dyDescent="0.25">
      <c r="A105" s="2">
        <v>2012</v>
      </c>
      <c r="B105" s="2">
        <v>743</v>
      </c>
      <c r="C105" s="2" t="s">
        <v>917</v>
      </c>
      <c r="D105" s="2" t="s">
        <v>918</v>
      </c>
      <c r="E105" s="2" t="s">
        <v>919</v>
      </c>
      <c r="F105" s="2" t="s">
        <v>496</v>
      </c>
      <c r="G105" s="2" t="s">
        <v>497</v>
      </c>
      <c r="H105" s="2"/>
      <c r="I105" s="2" t="s">
        <v>495</v>
      </c>
      <c r="J105" s="2" t="s">
        <v>206</v>
      </c>
      <c r="K105" s="2" t="s">
        <v>1210</v>
      </c>
      <c r="L105" s="2"/>
      <c r="M105" s="3">
        <v>41002</v>
      </c>
      <c r="N105" s="2" t="s">
        <v>42</v>
      </c>
      <c r="O105" s="2" t="s">
        <v>801</v>
      </c>
      <c r="P105" s="2" t="s">
        <v>1213</v>
      </c>
      <c r="Q105" s="2" t="s">
        <v>1215</v>
      </c>
      <c r="R105" s="2" t="s">
        <v>1225</v>
      </c>
      <c r="S105" s="2" t="s">
        <v>1472</v>
      </c>
      <c r="T105" s="2" t="s">
        <v>4642</v>
      </c>
      <c r="U105" s="2">
        <v>0.12</v>
      </c>
      <c r="V105" s="2"/>
      <c r="W105" s="2">
        <v>0.12</v>
      </c>
      <c r="X105" s="2">
        <v>1148</v>
      </c>
      <c r="Y105" s="2" t="s">
        <v>342</v>
      </c>
      <c r="Z105" s="2" t="s">
        <v>343</v>
      </c>
      <c r="AA105" s="2" t="s">
        <v>41</v>
      </c>
      <c r="AB105" s="2" t="s">
        <v>42</v>
      </c>
      <c r="AC105" s="2" t="s">
        <v>43</v>
      </c>
      <c r="AD105" s="2" t="s">
        <v>1473</v>
      </c>
      <c r="AE105" s="4" t="s">
        <v>198</v>
      </c>
      <c r="AF105" s="2" t="s">
        <v>4675</v>
      </c>
    </row>
    <row r="106" spans="1:32" x14ac:dyDescent="0.25">
      <c r="A106" s="2">
        <v>2012</v>
      </c>
      <c r="B106" s="2">
        <v>745</v>
      </c>
      <c r="C106" s="2" t="s">
        <v>917</v>
      </c>
      <c r="D106" s="2" t="s">
        <v>918</v>
      </c>
      <c r="E106" s="2" t="s">
        <v>919</v>
      </c>
      <c r="F106" s="2" t="s">
        <v>496</v>
      </c>
      <c r="G106" s="2" t="s">
        <v>497</v>
      </c>
      <c r="H106" s="2"/>
      <c r="I106" s="2" t="s">
        <v>495</v>
      </c>
      <c r="J106" s="2" t="s">
        <v>289</v>
      </c>
      <c r="K106" s="2" t="s">
        <v>1210</v>
      </c>
      <c r="L106" s="2"/>
      <c r="M106" s="3">
        <v>41002</v>
      </c>
      <c r="N106" s="2" t="s">
        <v>42</v>
      </c>
      <c r="O106" s="2" t="s">
        <v>801</v>
      </c>
      <c r="P106" s="2" t="s">
        <v>1213</v>
      </c>
      <c r="Q106" s="2" t="s">
        <v>1215</v>
      </c>
      <c r="R106" s="2" t="s">
        <v>1225</v>
      </c>
      <c r="S106" s="2" t="s">
        <v>1475</v>
      </c>
      <c r="T106" s="2" t="s">
        <v>4642</v>
      </c>
      <c r="U106" s="2">
        <v>0.02</v>
      </c>
      <c r="V106" s="2"/>
      <c r="W106" s="2">
        <v>0.02</v>
      </c>
      <c r="X106" s="2">
        <v>1148</v>
      </c>
      <c r="Y106" s="2" t="s">
        <v>342</v>
      </c>
      <c r="Z106" s="2" t="s">
        <v>343</v>
      </c>
      <c r="AA106" s="2" t="s">
        <v>41</v>
      </c>
      <c r="AB106" s="2" t="s">
        <v>42</v>
      </c>
      <c r="AC106" s="2" t="s">
        <v>43</v>
      </c>
      <c r="AD106" s="2" t="s">
        <v>1476</v>
      </c>
      <c r="AE106" s="4" t="s">
        <v>198</v>
      </c>
      <c r="AF106" s="2" t="s">
        <v>4675</v>
      </c>
    </row>
    <row r="107" spans="1:32" x14ac:dyDescent="0.25">
      <c r="A107" s="2">
        <v>2012</v>
      </c>
      <c r="B107" s="2">
        <v>748</v>
      </c>
      <c r="C107" s="2" t="s">
        <v>917</v>
      </c>
      <c r="D107" s="2" t="s">
        <v>918</v>
      </c>
      <c r="E107" s="2" t="s">
        <v>919</v>
      </c>
      <c r="F107" s="2" t="s">
        <v>496</v>
      </c>
      <c r="G107" s="2" t="s">
        <v>497</v>
      </c>
      <c r="H107" s="2"/>
      <c r="I107" s="2" t="s">
        <v>495</v>
      </c>
      <c r="J107" s="2" t="s">
        <v>291</v>
      </c>
      <c r="K107" s="2" t="s">
        <v>1210</v>
      </c>
      <c r="L107" s="2"/>
      <c r="M107" s="3">
        <v>41002</v>
      </c>
      <c r="N107" s="2" t="s">
        <v>42</v>
      </c>
      <c r="O107" s="2" t="s">
        <v>801</v>
      </c>
      <c r="P107" s="2" t="s">
        <v>1213</v>
      </c>
      <c r="Q107" s="2" t="s">
        <v>1215</v>
      </c>
      <c r="R107" s="2" t="s">
        <v>1225</v>
      </c>
      <c r="S107" s="2" t="s">
        <v>1477</v>
      </c>
      <c r="T107" s="2" t="s">
        <v>4642</v>
      </c>
      <c r="U107" s="2">
        <v>0.01</v>
      </c>
      <c r="V107" s="2"/>
      <c r="W107" s="2">
        <v>0.01</v>
      </c>
      <c r="X107" s="2">
        <v>1148</v>
      </c>
      <c r="Y107" s="2" t="s">
        <v>342</v>
      </c>
      <c r="Z107" s="2" t="s">
        <v>343</v>
      </c>
      <c r="AA107" s="2" t="s">
        <v>41</v>
      </c>
      <c r="AB107" s="2" t="s">
        <v>42</v>
      </c>
      <c r="AC107" s="2" t="s">
        <v>43</v>
      </c>
      <c r="AD107" s="2" t="s">
        <v>1478</v>
      </c>
      <c r="AE107" s="4" t="s">
        <v>198</v>
      </c>
      <c r="AF107" s="2" t="s">
        <v>4675</v>
      </c>
    </row>
    <row r="108" spans="1:32" x14ac:dyDescent="0.25">
      <c r="A108" s="2">
        <v>2012</v>
      </c>
      <c r="B108" s="2">
        <v>753</v>
      </c>
      <c r="C108" s="2" t="s">
        <v>917</v>
      </c>
      <c r="D108" s="2" t="s">
        <v>918</v>
      </c>
      <c r="E108" s="2" t="s">
        <v>919</v>
      </c>
      <c r="F108" s="2" t="s">
        <v>496</v>
      </c>
      <c r="G108" s="2" t="s">
        <v>497</v>
      </c>
      <c r="H108" s="2"/>
      <c r="I108" s="2" t="s">
        <v>495</v>
      </c>
      <c r="J108" s="2" t="s">
        <v>111</v>
      </c>
      <c r="K108" s="2" t="s">
        <v>1210</v>
      </c>
      <c r="L108" s="2"/>
      <c r="M108" s="3">
        <v>41003</v>
      </c>
      <c r="N108" s="2" t="s">
        <v>42</v>
      </c>
      <c r="O108" s="2" t="s">
        <v>801</v>
      </c>
      <c r="P108" s="2" t="s">
        <v>1213</v>
      </c>
      <c r="Q108" s="2" t="s">
        <v>1215</v>
      </c>
      <c r="R108" s="2" t="s">
        <v>1225</v>
      </c>
      <c r="S108" s="2" t="s">
        <v>1480</v>
      </c>
      <c r="T108" s="2" t="s">
        <v>4642</v>
      </c>
      <c r="U108" s="2">
        <v>0.08</v>
      </c>
      <c r="V108" s="2"/>
      <c r="W108" s="2">
        <v>0.08</v>
      </c>
      <c r="X108" s="2">
        <v>1148</v>
      </c>
      <c r="Y108" s="2" t="s">
        <v>342</v>
      </c>
      <c r="Z108" s="2" t="s">
        <v>343</v>
      </c>
      <c r="AA108" s="2" t="s">
        <v>41</v>
      </c>
      <c r="AB108" s="2" t="s">
        <v>42</v>
      </c>
      <c r="AC108" s="2" t="s">
        <v>43</v>
      </c>
      <c r="AD108" s="2" t="s">
        <v>1481</v>
      </c>
      <c r="AE108" s="4" t="s">
        <v>198</v>
      </c>
      <c r="AF108" s="2" t="s">
        <v>4675</v>
      </c>
    </row>
    <row r="109" spans="1:32" x14ac:dyDescent="0.25">
      <c r="A109" s="2">
        <v>2012</v>
      </c>
      <c r="B109" s="2">
        <v>757</v>
      </c>
      <c r="C109" s="2" t="s">
        <v>917</v>
      </c>
      <c r="D109" s="2" t="s">
        <v>918</v>
      </c>
      <c r="E109" s="2" t="s">
        <v>919</v>
      </c>
      <c r="F109" s="2" t="s">
        <v>496</v>
      </c>
      <c r="G109" s="2" t="s">
        <v>497</v>
      </c>
      <c r="H109" s="2"/>
      <c r="I109" s="2" t="s">
        <v>495</v>
      </c>
      <c r="J109" s="2" t="s">
        <v>203</v>
      </c>
      <c r="K109" s="2" t="s">
        <v>1210</v>
      </c>
      <c r="L109" s="2"/>
      <c r="M109" s="3">
        <v>41003</v>
      </c>
      <c r="N109" s="2" t="s">
        <v>42</v>
      </c>
      <c r="O109" s="2" t="s">
        <v>801</v>
      </c>
      <c r="P109" s="2" t="s">
        <v>1213</v>
      </c>
      <c r="Q109" s="2" t="s">
        <v>1215</v>
      </c>
      <c r="R109" s="2" t="s">
        <v>1225</v>
      </c>
      <c r="S109" s="2" t="s">
        <v>1483</v>
      </c>
      <c r="T109" s="2" t="s">
        <v>4642</v>
      </c>
      <c r="U109" s="2">
        <v>0.04</v>
      </c>
      <c r="V109" s="2"/>
      <c r="W109" s="2">
        <v>0.04</v>
      </c>
      <c r="X109" s="2">
        <v>1148</v>
      </c>
      <c r="Y109" s="2" t="s">
        <v>342</v>
      </c>
      <c r="Z109" s="2" t="s">
        <v>343</v>
      </c>
      <c r="AA109" s="2" t="s">
        <v>41</v>
      </c>
      <c r="AB109" s="2" t="s">
        <v>42</v>
      </c>
      <c r="AC109" s="2" t="s">
        <v>43</v>
      </c>
      <c r="AD109" s="2" t="s">
        <v>1484</v>
      </c>
      <c r="AE109" s="4" t="s">
        <v>198</v>
      </c>
      <c r="AF109" s="2" t="s">
        <v>4675</v>
      </c>
    </row>
    <row r="110" spans="1:32" x14ac:dyDescent="0.25">
      <c r="A110" s="2">
        <v>2012</v>
      </c>
      <c r="B110" s="2">
        <v>760</v>
      </c>
      <c r="C110" s="2" t="s">
        <v>917</v>
      </c>
      <c r="D110" s="2" t="s">
        <v>918</v>
      </c>
      <c r="E110" s="2" t="s">
        <v>919</v>
      </c>
      <c r="F110" s="2" t="s">
        <v>496</v>
      </c>
      <c r="G110" s="2" t="s">
        <v>497</v>
      </c>
      <c r="H110" s="2"/>
      <c r="I110" s="2" t="s">
        <v>495</v>
      </c>
      <c r="J110" s="2" t="s">
        <v>31</v>
      </c>
      <c r="K110" s="2" t="s">
        <v>1210</v>
      </c>
      <c r="L110" s="2"/>
      <c r="M110" s="3">
        <v>41004</v>
      </c>
      <c r="N110" s="2" t="s">
        <v>42</v>
      </c>
      <c r="O110" s="2" t="s">
        <v>801</v>
      </c>
      <c r="P110" s="2" t="s">
        <v>1213</v>
      </c>
      <c r="Q110" s="2" t="s">
        <v>1215</v>
      </c>
      <c r="R110" s="2" t="s">
        <v>1225</v>
      </c>
      <c r="S110" s="2" t="s">
        <v>1486</v>
      </c>
      <c r="T110" s="2" t="s">
        <v>4642</v>
      </c>
      <c r="U110" s="2">
        <v>0</v>
      </c>
      <c r="V110" s="2"/>
      <c r="W110" s="2">
        <v>0</v>
      </c>
      <c r="X110" s="2">
        <v>1148</v>
      </c>
      <c r="Y110" s="2" t="s">
        <v>342</v>
      </c>
      <c r="Z110" s="2" t="s">
        <v>343</v>
      </c>
      <c r="AA110" s="2" t="s">
        <v>41</v>
      </c>
      <c r="AB110" s="2" t="s">
        <v>42</v>
      </c>
      <c r="AC110" s="2" t="s">
        <v>43</v>
      </c>
      <c r="AD110" s="2" t="s">
        <v>1487</v>
      </c>
      <c r="AE110" s="4" t="s">
        <v>198</v>
      </c>
      <c r="AF110" s="2" t="s">
        <v>4675</v>
      </c>
    </row>
    <row r="111" spans="1:32" x14ac:dyDescent="0.25">
      <c r="A111" s="2">
        <v>2012</v>
      </c>
      <c r="B111" s="2">
        <v>1546</v>
      </c>
      <c r="C111" s="2" t="s">
        <v>1545</v>
      </c>
      <c r="D111" s="2" t="s">
        <v>1546</v>
      </c>
      <c r="E111" s="2" t="s">
        <v>1547</v>
      </c>
      <c r="F111" s="2" t="s">
        <v>593</v>
      </c>
      <c r="G111" s="2" t="s">
        <v>749</v>
      </c>
      <c r="H111" s="2"/>
      <c r="I111" s="2" t="s">
        <v>594</v>
      </c>
      <c r="J111" s="2" t="s">
        <v>59</v>
      </c>
      <c r="K111" s="2" t="s">
        <v>1548</v>
      </c>
      <c r="L111" s="2"/>
      <c r="M111" s="3">
        <v>41229</v>
      </c>
      <c r="N111" s="2" t="s">
        <v>303</v>
      </c>
      <c r="O111" s="2" t="s">
        <v>834</v>
      </c>
      <c r="P111" s="2" t="s">
        <v>1549</v>
      </c>
      <c r="Q111" s="2" t="s">
        <v>1554</v>
      </c>
      <c r="R111" s="2" t="s">
        <v>1555</v>
      </c>
      <c r="S111" s="2" t="s">
        <v>1556</v>
      </c>
      <c r="T111" s="2"/>
      <c r="U111" s="2"/>
      <c r="V111" s="2"/>
      <c r="W111" s="2"/>
      <c r="X111" s="2"/>
      <c r="Y111" s="2" t="s">
        <v>342</v>
      </c>
      <c r="Z111" s="2" t="s">
        <v>335</v>
      </c>
      <c r="AA111" s="2" t="s">
        <v>41</v>
      </c>
      <c r="AB111" s="2" t="s">
        <v>42</v>
      </c>
      <c r="AC111" s="2" t="s">
        <v>43</v>
      </c>
      <c r="AD111" s="2" t="s">
        <v>1553</v>
      </c>
      <c r="AE111" s="4" t="s">
        <v>198</v>
      </c>
      <c r="AF111" s="2" t="s">
        <v>4675</v>
      </c>
    </row>
    <row r="112" spans="1:32" x14ac:dyDescent="0.25">
      <c r="A112" s="2">
        <v>2013</v>
      </c>
      <c r="B112" s="2">
        <v>154</v>
      </c>
      <c r="C112" s="2" t="s">
        <v>1564</v>
      </c>
      <c r="D112" s="2" t="s">
        <v>1565</v>
      </c>
      <c r="E112" s="2" t="s">
        <v>1566</v>
      </c>
      <c r="F112" s="2" t="s">
        <v>1567</v>
      </c>
      <c r="G112" s="2" t="s">
        <v>1568</v>
      </c>
      <c r="H112" s="2"/>
      <c r="I112" s="2" t="s">
        <v>393</v>
      </c>
      <c r="J112" s="2" t="s">
        <v>416</v>
      </c>
      <c r="K112" s="2" t="s">
        <v>1583</v>
      </c>
      <c r="L112" s="2"/>
      <c r="M112" s="3">
        <v>41555</v>
      </c>
      <c r="N112" s="2" t="s">
        <v>1570</v>
      </c>
      <c r="O112" s="2" t="s">
        <v>1231</v>
      </c>
      <c r="P112" s="2" t="s">
        <v>1584</v>
      </c>
      <c r="Q112" s="2" t="s">
        <v>1588</v>
      </c>
      <c r="R112" s="2" t="s">
        <v>1586</v>
      </c>
      <c r="S112" s="2" t="s">
        <v>1589</v>
      </c>
      <c r="T112" s="2"/>
      <c r="U112" s="2" t="s">
        <v>4642</v>
      </c>
      <c r="V112" s="2"/>
      <c r="W112" s="2"/>
      <c r="X112" s="2"/>
      <c r="Y112" s="2" t="s">
        <v>342</v>
      </c>
      <c r="Z112" s="2" t="s">
        <v>335</v>
      </c>
      <c r="AA112" s="2" t="s">
        <v>41</v>
      </c>
      <c r="AB112" s="2" t="s">
        <v>42</v>
      </c>
      <c r="AC112" s="2" t="s">
        <v>43</v>
      </c>
      <c r="AD112" s="2"/>
      <c r="AE112" s="4"/>
      <c r="AF112" s="2" t="s">
        <v>4675</v>
      </c>
    </row>
    <row r="113" spans="1:32" x14ac:dyDescent="0.25">
      <c r="A113" s="2">
        <v>2013</v>
      </c>
      <c r="B113" s="2">
        <v>156</v>
      </c>
      <c r="C113" s="2" t="s">
        <v>1564</v>
      </c>
      <c r="D113" s="2" t="s">
        <v>1565</v>
      </c>
      <c r="E113" s="2" t="s">
        <v>1566</v>
      </c>
      <c r="F113" s="2" t="s">
        <v>1567</v>
      </c>
      <c r="G113" s="2" t="s">
        <v>1568</v>
      </c>
      <c r="H113" s="2"/>
      <c r="I113" s="2" t="s">
        <v>393</v>
      </c>
      <c r="J113" s="2" t="s">
        <v>414</v>
      </c>
      <c r="K113" s="2" t="s">
        <v>1583</v>
      </c>
      <c r="L113" s="2"/>
      <c r="M113" s="3">
        <v>41555</v>
      </c>
      <c r="N113" s="2" t="s">
        <v>1570</v>
      </c>
      <c r="O113" s="2" t="s">
        <v>1231</v>
      </c>
      <c r="P113" s="2" t="s">
        <v>1584</v>
      </c>
      <c r="Q113" s="2" t="s">
        <v>1588</v>
      </c>
      <c r="R113" s="2" t="s">
        <v>1586</v>
      </c>
      <c r="S113" s="2" t="s">
        <v>1592</v>
      </c>
      <c r="T113" s="2"/>
      <c r="U113" s="2" t="s">
        <v>4642</v>
      </c>
      <c r="V113" s="2"/>
      <c r="W113" s="2"/>
      <c r="X113" s="2"/>
      <c r="Y113" s="2" t="s">
        <v>342</v>
      </c>
      <c r="Z113" s="2" t="s">
        <v>335</v>
      </c>
      <c r="AA113" s="2" t="s">
        <v>41</v>
      </c>
      <c r="AB113" s="2" t="s">
        <v>42</v>
      </c>
      <c r="AC113" s="2" t="s">
        <v>43</v>
      </c>
      <c r="AD113" s="2"/>
      <c r="AE113" s="4"/>
      <c r="AF113" s="2" t="s">
        <v>4675</v>
      </c>
    </row>
    <row r="114" spans="1:32" x14ac:dyDescent="0.25">
      <c r="A114" s="2">
        <v>2013</v>
      </c>
      <c r="B114" s="2">
        <v>291</v>
      </c>
      <c r="C114" s="2" t="s">
        <v>1564</v>
      </c>
      <c r="D114" s="2" t="s">
        <v>1565</v>
      </c>
      <c r="E114" s="2" t="s">
        <v>1566</v>
      </c>
      <c r="F114" s="2" t="s">
        <v>1567</v>
      </c>
      <c r="G114" s="2" t="s">
        <v>1568</v>
      </c>
      <c r="H114" s="2"/>
      <c r="I114" s="2" t="s">
        <v>393</v>
      </c>
      <c r="J114" s="2" t="s">
        <v>416</v>
      </c>
      <c r="K114" s="2" t="s">
        <v>1583</v>
      </c>
      <c r="L114" s="2"/>
      <c r="M114" s="3">
        <v>41556</v>
      </c>
      <c r="N114" s="2" t="s">
        <v>1570</v>
      </c>
      <c r="O114" s="2" t="s">
        <v>1231</v>
      </c>
      <c r="P114" s="2" t="s">
        <v>1584</v>
      </c>
      <c r="Q114" s="2" t="s">
        <v>1588</v>
      </c>
      <c r="R114" s="2" t="s">
        <v>1586</v>
      </c>
      <c r="S114" s="2" t="s">
        <v>1589</v>
      </c>
      <c r="T114" s="2"/>
      <c r="U114" s="2" t="s">
        <v>4642</v>
      </c>
      <c r="V114" s="2"/>
      <c r="W114" s="2"/>
      <c r="X114" s="2"/>
      <c r="Y114" s="2" t="s">
        <v>342</v>
      </c>
      <c r="Z114" s="2" t="s">
        <v>335</v>
      </c>
      <c r="AA114" s="2" t="s">
        <v>41</v>
      </c>
      <c r="AB114" s="2" t="s">
        <v>42</v>
      </c>
      <c r="AC114" s="2" t="s">
        <v>43</v>
      </c>
      <c r="AD114" s="2"/>
      <c r="AE114" s="4"/>
      <c r="AF114" s="2" t="s">
        <v>4675</v>
      </c>
    </row>
    <row r="115" spans="1:32" x14ac:dyDescent="0.25">
      <c r="A115" s="2">
        <v>2013</v>
      </c>
      <c r="B115" s="2">
        <v>292</v>
      </c>
      <c r="C115" s="2" t="s">
        <v>1564</v>
      </c>
      <c r="D115" s="2" t="s">
        <v>1565</v>
      </c>
      <c r="E115" s="2" t="s">
        <v>1566</v>
      </c>
      <c r="F115" s="2" t="s">
        <v>1567</v>
      </c>
      <c r="G115" s="2" t="s">
        <v>1568</v>
      </c>
      <c r="H115" s="2"/>
      <c r="I115" s="2" t="s">
        <v>393</v>
      </c>
      <c r="J115" s="2" t="s">
        <v>414</v>
      </c>
      <c r="K115" s="2" t="s">
        <v>1583</v>
      </c>
      <c r="L115" s="2"/>
      <c r="M115" s="3">
        <v>41556</v>
      </c>
      <c r="N115" s="2" t="s">
        <v>1570</v>
      </c>
      <c r="O115" s="2" t="s">
        <v>1231</v>
      </c>
      <c r="P115" s="2" t="s">
        <v>1584</v>
      </c>
      <c r="Q115" s="2" t="s">
        <v>1588</v>
      </c>
      <c r="R115" s="2" t="s">
        <v>1586</v>
      </c>
      <c r="S115" s="2" t="s">
        <v>1592</v>
      </c>
      <c r="T115" s="2"/>
      <c r="U115" s="2" t="s">
        <v>4642</v>
      </c>
      <c r="V115" s="2"/>
      <c r="W115" s="2"/>
      <c r="X115" s="2"/>
      <c r="Y115" s="2" t="s">
        <v>342</v>
      </c>
      <c r="Z115" s="2" t="s">
        <v>335</v>
      </c>
      <c r="AA115" s="2" t="s">
        <v>41</v>
      </c>
      <c r="AB115" s="2" t="s">
        <v>42</v>
      </c>
      <c r="AC115" s="2" t="s">
        <v>43</v>
      </c>
      <c r="AD115" s="2"/>
      <c r="AE115" s="4"/>
      <c r="AF115" s="2" t="s">
        <v>4675</v>
      </c>
    </row>
    <row r="116" spans="1:32" x14ac:dyDescent="0.25">
      <c r="A116" s="2">
        <v>2013</v>
      </c>
      <c r="B116" s="2">
        <v>321</v>
      </c>
      <c r="C116" s="2" t="s">
        <v>1564</v>
      </c>
      <c r="D116" s="2" t="s">
        <v>1565</v>
      </c>
      <c r="E116" s="2" t="s">
        <v>1566</v>
      </c>
      <c r="F116" s="2" t="s">
        <v>1567</v>
      </c>
      <c r="G116" s="2" t="s">
        <v>1568</v>
      </c>
      <c r="H116" s="2"/>
      <c r="I116" s="2" t="s">
        <v>393</v>
      </c>
      <c r="J116" s="2" t="s">
        <v>416</v>
      </c>
      <c r="K116" s="2" t="s">
        <v>1583</v>
      </c>
      <c r="L116" s="2"/>
      <c r="M116" s="3">
        <v>41557</v>
      </c>
      <c r="N116" s="2" t="s">
        <v>1570</v>
      </c>
      <c r="O116" s="2" t="s">
        <v>1231</v>
      </c>
      <c r="P116" s="2" t="s">
        <v>1584</v>
      </c>
      <c r="Q116" s="2" t="s">
        <v>1588</v>
      </c>
      <c r="R116" s="2" t="s">
        <v>1586</v>
      </c>
      <c r="S116" s="2" t="s">
        <v>1589</v>
      </c>
      <c r="T116" s="2"/>
      <c r="U116" s="2" t="s">
        <v>4642</v>
      </c>
      <c r="V116" s="2"/>
      <c r="W116" s="2"/>
      <c r="X116" s="2"/>
      <c r="Y116" s="2" t="s">
        <v>342</v>
      </c>
      <c r="Z116" s="2" t="s">
        <v>335</v>
      </c>
      <c r="AA116" s="2" t="s">
        <v>41</v>
      </c>
      <c r="AB116" s="2" t="s">
        <v>42</v>
      </c>
      <c r="AC116" s="2" t="s">
        <v>43</v>
      </c>
      <c r="AD116" s="2"/>
      <c r="AE116" s="4"/>
      <c r="AF116" s="2" t="s">
        <v>4675</v>
      </c>
    </row>
    <row r="117" spans="1:32" x14ac:dyDescent="0.25">
      <c r="A117" s="2">
        <v>2013</v>
      </c>
      <c r="B117" s="2">
        <v>322</v>
      </c>
      <c r="C117" s="2" t="s">
        <v>1564</v>
      </c>
      <c r="D117" s="2" t="s">
        <v>1565</v>
      </c>
      <c r="E117" s="2" t="s">
        <v>1566</v>
      </c>
      <c r="F117" s="2" t="s">
        <v>1567</v>
      </c>
      <c r="G117" s="2" t="s">
        <v>1568</v>
      </c>
      <c r="H117" s="2"/>
      <c r="I117" s="2" t="s">
        <v>393</v>
      </c>
      <c r="J117" s="2" t="s">
        <v>414</v>
      </c>
      <c r="K117" s="2" t="s">
        <v>1583</v>
      </c>
      <c r="L117" s="2"/>
      <c r="M117" s="3">
        <v>41557</v>
      </c>
      <c r="N117" s="2" t="s">
        <v>1570</v>
      </c>
      <c r="O117" s="2" t="s">
        <v>1231</v>
      </c>
      <c r="P117" s="2" t="s">
        <v>1584</v>
      </c>
      <c r="Q117" s="2" t="s">
        <v>1588</v>
      </c>
      <c r="R117" s="2" t="s">
        <v>1586</v>
      </c>
      <c r="S117" s="2" t="s">
        <v>1592</v>
      </c>
      <c r="T117" s="2"/>
      <c r="U117" s="2" t="s">
        <v>4642</v>
      </c>
      <c r="V117" s="2"/>
      <c r="W117" s="2"/>
      <c r="X117" s="2"/>
      <c r="Y117" s="2" t="s">
        <v>342</v>
      </c>
      <c r="Z117" s="2" t="s">
        <v>335</v>
      </c>
      <c r="AA117" s="2" t="s">
        <v>41</v>
      </c>
      <c r="AB117" s="2" t="s">
        <v>42</v>
      </c>
      <c r="AC117" s="2" t="s">
        <v>43</v>
      </c>
      <c r="AD117" s="2"/>
      <c r="AE117" s="4"/>
      <c r="AF117" s="2" t="s">
        <v>4675</v>
      </c>
    </row>
    <row r="118" spans="1:32" x14ac:dyDescent="0.25">
      <c r="A118" s="2">
        <v>2013</v>
      </c>
      <c r="B118" s="2">
        <v>1256</v>
      </c>
      <c r="C118" s="2" t="s">
        <v>917</v>
      </c>
      <c r="D118" s="2" t="s">
        <v>918</v>
      </c>
      <c r="E118" s="2" t="s">
        <v>919</v>
      </c>
      <c r="F118" s="2" t="s">
        <v>496</v>
      </c>
      <c r="G118" s="2" t="s">
        <v>497</v>
      </c>
      <c r="H118" s="2"/>
      <c r="I118" s="2" t="s">
        <v>495</v>
      </c>
      <c r="J118" s="2" t="s">
        <v>31</v>
      </c>
      <c r="K118" s="2" t="s">
        <v>1210</v>
      </c>
      <c r="L118" s="2"/>
      <c r="M118" s="3">
        <v>41359</v>
      </c>
      <c r="N118" s="2" t="s">
        <v>2029</v>
      </c>
      <c r="O118" s="2" t="s">
        <v>801</v>
      </c>
      <c r="P118" s="2" t="s">
        <v>1808</v>
      </c>
      <c r="Q118" s="2" t="s">
        <v>2033</v>
      </c>
      <c r="R118" s="2" t="s">
        <v>1808</v>
      </c>
      <c r="S118" s="2" t="s">
        <v>2034</v>
      </c>
      <c r="T118" s="2" t="s">
        <v>4642</v>
      </c>
      <c r="U118" s="2">
        <v>0.11</v>
      </c>
      <c r="V118" s="2">
        <v>1148</v>
      </c>
      <c r="W118" s="2">
        <v>0.11</v>
      </c>
      <c r="X118" s="2">
        <v>1148</v>
      </c>
      <c r="Y118" s="2" t="s">
        <v>342</v>
      </c>
      <c r="Z118" s="2" t="s">
        <v>335</v>
      </c>
      <c r="AA118" s="2" t="s">
        <v>41</v>
      </c>
      <c r="AB118" s="2" t="s">
        <v>42</v>
      </c>
      <c r="AC118" s="2" t="s">
        <v>43</v>
      </c>
      <c r="AD118" s="2" t="s">
        <v>2032</v>
      </c>
      <c r="AE118" s="4"/>
      <c r="AF118" s="2" t="s">
        <v>4675</v>
      </c>
    </row>
    <row r="119" spans="1:32" x14ac:dyDescent="0.25">
      <c r="A119" s="2">
        <v>2013</v>
      </c>
      <c r="B119" s="2">
        <v>1259</v>
      </c>
      <c r="C119" s="2" t="s">
        <v>917</v>
      </c>
      <c r="D119" s="2" t="s">
        <v>918</v>
      </c>
      <c r="E119" s="2" t="s">
        <v>919</v>
      </c>
      <c r="F119" s="2" t="s">
        <v>496</v>
      </c>
      <c r="G119" s="2" t="s">
        <v>497</v>
      </c>
      <c r="H119" s="2"/>
      <c r="I119" s="2" t="s">
        <v>495</v>
      </c>
      <c r="J119" s="2" t="s">
        <v>111</v>
      </c>
      <c r="K119" s="2" t="s">
        <v>1210</v>
      </c>
      <c r="L119" s="2"/>
      <c r="M119" s="3">
        <v>41359</v>
      </c>
      <c r="N119" s="2" t="s">
        <v>2029</v>
      </c>
      <c r="O119" s="2" t="s">
        <v>801</v>
      </c>
      <c r="P119" s="2" t="s">
        <v>1808</v>
      </c>
      <c r="Q119" s="2" t="s">
        <v>2033</v>
      </c>
      <c r="R119" s="2" t="s">
        <v>1808</v>
      </c>
      <c r="S119" s="2" t="s">
        <v>2035</v>
      </c>
      <c r="T119" s="2" t="s">
        <v>4642</v>
      </c>
      <c r="U119" s="2">
        <v>0.06</v>
      </c>
      <c r="V119" s="2">
        <v>1148</v>
      </c>
      <c r="W119" s="2">
        <v>0.06</v>
      </c>
      <c r="X119" s="2">
        <v>1148</v>
      </c>
      <c r="Y119" s="2" t="s">
        <v>342</v>
      </c>
      <c r="Z119" s="2" t="s">
        <v>335</v>
      </c>
      <c r="AA119" s="2" t="s">
        <v>41</v>
      </c>
      <c r="AB119" s="2" t="s">
        <v>42</v>
      </c>
      <c r="AC119" s="2" t="s">
        <v>43</v>
      </c>
      <c r="AD119" s="2" t="s">
        <v>2032</v>
      </c>
      <c r="AE119" s="4"/>
      <c r="AF119" s="2" t="s">
        <v>4675</v>
      </c>
    </row>
    <row r="120" spans="1:32" x14ac:dyDescent="0.25">
      <c r="A120" s="2">
        <v>2013</v>
      </c>
      <c r="B120" s="2">
        <v>1262</v>
      </c>
      <c r="C120" s="2" t="s">
        <v>917</v>
      </c>
      <c r="D120" s="2" t="s">
        <v>918</v>
      </c>
      <c r="E120" s="2" t="s">
        <v>919</v>
      </c>
      <c r="F120" s="2" t="s">
        <v>496</v>
      </c>
      <c r="G120" s="2" t="s">
        <v>497</v>
      </c>
      <c r="H120" s="2"/>
      <c r="I120" s="2" t="s">
        <v>495</v>
      </c>
      <c r="J120" s="2" t="s">
        <v>203</v>
      </c>
      <c r="K120" s="2" t="s">
        <v>1210</v>
      </c>
      <c r="L120" s="2"/>
      <c r="M120" s="3">
        <v>41359</v>
      </c>
      <c r="N120" s="2" t="s">
        <v>2029</v>
      </c>
      <c r="O120" s="2" t="s">
        <v>801</v>
      </c>
      <c r="P120" s="2" t="s">
        <v>1808</v>
      </c>
      <c r="Q120" s="2" t="s">
        <v>2033</v>
      </c>
      <c r="R120" s="2" t="s">
        <v>1808</v>
      </c>
      <c r="S120" s="2" t="s">
        <v>2038</v>
      </c>
      <c r="T120" s="2" t="s">
        <v>4642</v>
      </c>
      <c r="U120" s="2">
        <v>7.0000000000000007E-2</v>
      </c>
      <c r="V120" s="2">
        <v>1148</v>
      </c>
      <c r="W120" s="2">
        <v>7.0000000000000007E-2</v>
      </c>
      <c r="X120" s="2">
        <v>1148</v>
      </c>
      <c r="Y120" s="2" t="s">
        <v>342</v>
      </c>
      <c r="Z120" s="2" t="s">
        <v>335</v>
      </c>
      <c r="AA120" s="2" t="s">
        <v>41</v>
      </c>
      <c r="AB120" s="2" t="s">
        <v>42</v>
      </c>
      <c r="AC120" s="2" t="s">
        <v>43</v>
      </c>
      <c r="AD120" s="2" t="s">
        <v>2032</v>
      </c>
      <c r="AE120" s="4"/>
      <c r="AF120" s="2" t="s">
        <v>4675</v>
      </c>
    </row>
    <row r="121" spans="1:32" x14ac:dyDescent="0.25">
      <c r="A121" s="2">
        <v>2013</v>
      </c>
      <c r="B121" s="2">
        <v>1264</v>
      </c>
      <c r="C121" s="2" t="s">
        <v>917</v>
      </c>
      <c r="D121" s="2" t="s">
        <v>918</v>
      </c>
      <c r="E121" s="2" t="s">
        <v>919</v>
      </c>
      <c r="F121" s="2" t="s">
        <v>496</v>
      </c>
      <c r="G121" s="2" t="s">
        <v>497</v>
      </c>
      <c r="H121" s="2"/>
      <c r="I121" s="2" t="s">
        <v>495</v>
      </c>
      <c r="J121" s="2" t="s">
        <v>206</v>
      </c>
      <c r="K121" s="2" t="s">
        <v>1210</v>
      </c>
      <c r="L121" s="2"/>
      <c r="M121" s="3">
        <v>41359</v>
      </c>
      <c r="N121" s="2" t="s">
        <v>2029</v>
      </c>
      <c r="O121" s="2" t="s">
        <v>801</v>
      </c>
      <c r="P121" s="2" t="s">
        <v>1808</v>
      </c>
      <c r="Q121" s="2" t="s">
        <v>2033</v>
      </c>
      <c r="R121" s="2" t="s">
        <v>1808</v>
      </c>
      <c r="S121" s="2" t="s">
        <v>2039</v>
      </c>
      <c r="T121" s="2" t="s">
        <v>4642</v>
      </c>
      <c r="U121" s="2">
        <v>0.09</v>
      </c>
      <c r="V121" s="2">
        <v>1148</v>
      </c>
      <c r="W121" s="2">
        <v>0.09</v>
      </c>
      <c r="X121" s="2">
        <v>1148</v>
      </c>
      <c r="Y121" s="2" t="s">
        <v>342</v>
      </c>
      <c r="Z121" s="2" t="s">
        <v>335</v>
      </c>
      <c r="AA121" s="2" t="s">
        <v>41</v>
      </c>
      <c r="AB121" s="2" t="s">
        <v>42</v>
      </c>
      <c r="AC121" s="2" t="s">
        <v>43</v>
      </c>
      <c r="AD121" s="2" t="s">
        <v>2032</v>
      </c>
      <c r="AE121" s="4"/>
      <c r="AF121" s="2" t="s">
        <v>4675</v>
      </c>
    </row>
    <row r="122" spans="1:32" x14ac:dyDescent="0.25">
      <c r="A122" s="2">
        <v>2013</v>
      </c>
      <c r="B122" s="2">
        <v>1267</v>
      </c>
      <c r="C122" s="2" t="s">
        <v>917</v>
      </c>
      <c r="D122" s="2" t="s">
        <v>918</v>
      </c>
      <c r="E122" s="2" t="s">
        <v>919</v>
      </c>
      <c r="F122" s="2" t="s">
        <v>496</v>
      </c>
      <c r="G122" s="2" t="s">
        <v>497</v>
      </c>
      <c r="H122" s="2"/>
      <c r="I122" s="2" t="s">
        <v>495</v>
      </c>
      <c r="J122" s="2" t="s">
        <v>289</v>
      </c>
      <c r="K122" s="2" t="s">
        <v>1210</v>
      </c>
      <c r="L122" s="2"/>
      <c r="M122" s="3">
        <v>41359</v>
      </c>
      <c r="N122" s="2" t="s">
        <v>2029</v>
      </c>
      <c r="O122" s="2" t="s">
        <v>801</v>
      </c>
      <c r="P122" s="2" t="s">
        <v>1808</v>
      </c>
      <c r="Q122" s="2" t="s">
        <v>2033</v>
      </c>
      <c r="R122" s="2" t="s">
        <v>1808</v>
      </c>
      <c r="S122" s="2" t="s">
        <v>2041</v>
      </c>
      <c r="T122" s="2" t="s">
        <v>4642</v>
      </c>
      <c r="U122" s="2">
        <v>0.08</v>
      </c>
      <c r="V122" s="2">
        <v>1148</v>
      </c>
      <c r="W122" s="2">
        <v>0.08</v>
      </c>
      <c r="X122" s="2">
        <v>1148</v>
      </c>
      <c r="Y122" s="2" t="s">
        <v>342</v>
      </c>
      <c r="Z122" s="2" t="s">
        <v>335</v>
      </c>
      <c r="AA122" s="2" t="s">
        <v>41</v>
      </c>
      <c r="AB122" s="2" t="s">
        <v>42</v>
      </c>
      <c r="AC122" s="2" t="s">
        <v>43</v>
      </c>
      <c r="AD122" s="2" t="s">
        <v>2032</v>
      </c>
      <c r="AE122" s="4"/>
      <c r="AF122" s="2" t="s">
        <v>4675</v>
      </c>
    </row>
    <row r="123" spans="1:32" x14ac:dyDescent="0.25">
      <c r="A123" s="2">
        <v>2013</v>
      </c>
      <c r="B123" s="2">
        <v>1271</v>
      </c>
      <c r="C123" s="2" t="s">
        <v>917</v>
      </c>
      <c r="D123" s="2" t="s">
        <v>918</v>
      </c>
      <c r="E123" s="2" t="s">
        <v>919</v>
      </c>
      <c r="F123" s="2" t="s">
        <v>496</v>
      </c>
      <c r="G123" s="2" t="s">
        <v>497</v>
      </c>
      <c r="H123" s="2"/>
      <c r="I123" s="2" t="s">
        <v>495</v>
      </c>
      <c r="J123" s="2" t="s">
        <v>291</v>
      </c>
      <c r="K123" s="2" t="s">
        <v>1210</v>
      </c>
      <c r="L123" s="2"/>
      <c r="M123" s="3">
        <v>41359</v>
      </c>
      <c r="N123" s="2" t="s">
        <v>2029</v>
      </c>
      <c r="O123" s="2" t="s">
        <v>801</v>
      </c>
      <c r="P123" s="2" t="s">
        <v>1808</v>
      </c>
      <c r="Q123" s="2" t="s">
        <v>2033</v>
      </c>
      <c r="R123" s="2" t="s">
        <v>1808</v>
      </c>
      <c r="S123" s="2" t="s">
        <v>2043</v>
      </c>
      <c r="T123" s="2" t="s">
        <v>4642</v>
      </c>
      <c r="U123" s="2">
        <v>0.13</v>
      </c>
      <c r="V123" s="2">
        <v>1148</v>
      </c>
      <c r="W123" s="2">
        <v>0.13</v>
      </c>
      <c r="X123" s="2">
        <v>1148</v>
      </c>
      <c r="Y123" s="2" t="s">
        <v>342</v>
      </c>
      <c r="Z123" s="2" t="s">
        <v>335</v>
      </c>
      <c r="AA123" s="2" t="s">
        <v>41</v>
      </c>
      <c r="AB123" s="2" t="s">
        <v>42</v>
      </c>
      <c r="AC123" s="2" t="s">
        <v>43</v>
      </c>
      <c r="AD123" s="2" t="s">
        <v>2032</v>
      </c>
      <c r="AE123" s="4"/>
      <c r="AF123" s="2" t="s">
        <v>4675</v>
      </c>
    </row>
    <row r="124" spans="1:32" x14ac:dyDescent="0.25">
      <c r="A124" s="2">
        <v>2013</v>
      </c>
      <c r="B124" s="2">
        <v>1274</v>
      </c>
      <c r="C124" s="2" t="s">
        <v>917</v>
      </c>
      <c r="D124" s="2" t="s">
        <v>918</v>
      </c>
      <c r="E124" s="2" t="s">
        <v>919</v>
      </c>
      <c r="F124" s="2" t="s">
        <v>496</v>
      </c>
      <c r="G124" s="2" t="s">
        <v>497</v>
      </c>
      <c r="H124" s="2"/>
      <c r="I124" s="2" t="s">
        <v>495</v>
      </c>
      <c r="J124" s="2" t="s">
        <v>293</v>
      </c>
      <c r="K124" s="2" t="s">
        <v>1210</v>
      </c>
      <c r="L124" s="2"/>
      <c r="M124" s="3">
        <v>41359</v>
      </c>
      <c r="N124" s="2" t="s">
        <v>2029</v>
      </c>
      <c r="O124" s="2" t="s">
        <v>801</v>
      </c>
      <c r="P124" s="2" t="s">
        <v>1808</v>
      </c>
      <c r="Q124" s="2" t="s">
        <v>2033</v>
      </c>
      <c r="R124" s="2" t="s">
        <v>1808</v>
      </c>
      <c r="S124" s="2" t="s">
        <v>2045</v>
      </c>
      <c r="T124" s="2" t="s">
        <v>4642</v>
      </c>
      <c r="U124" s="2">
        <v>0.05</v>
      </c>
      <c r="V124" s="2">
        <v>1148</v>
      </c>
      <c r="W124" s="2">
        <v>0.05</v>
      </c>
      <c r="X124" s="2">
        <v>1148</v>
      </c>
      <c r="Y124" s="2" t="s">
        <v>342</v>
      </c>
      <c r="Z124" s="2" t="s">
        <v>335</v>
      </c>
      <c r="AA124" s="2" t="s">
        <v>41</v>
      </c>
      <c r="AB124" s="2" t="s">
        <v>42</v>
      </c>
      <c r="AC124" s="2" t="s">
        <v>43</v>
      </c>
      <c r="AD124" s="2" t="s">
        <v>2032</v>
      </c>
      <c r="AE124" s="4"/>
      <c r="AF124" s="2" t="s">
        <v>4675</v>
      </c>
    </row>
    <row r="125" spans="1:32" x14ac:dyDescent="0.25">
      <c r="A125" s="2">
        <v>2014</v>
      </c>
      <c r="B125" s="2">
        <v>2110</v>
      </c>
      <c r="C125" s="2" t="s">
        <v>917</v>
      </c>
      <c r="D125" s="2" t="s">
        <v>918</v>
      </c>
      <c r="E125" s="2" t="s">
        <v>919</v>
      </c>
      <c r="F125" s="2" t="s">
        <v>496</v>
      </c>
      <c r="G125" s="2" t="s">
        <v>497</v>
      </c>
      <c r="H125" s="2"/>
      <c r="I125" s="2" t="s">
        <v>495</v>
      </c>
      <c r="J125" s="2" t="s">
        <v>31</v>
      </c>
      <c r="K125" s="2" t="s">
        <v>1210</v>
      </c>
      <c r="L125" s="2"/>
      <c r="M125" s="3">
        <v>41757</v>
      </c>
      <c r="N125" s="2" t="s">
        <v>71</v>
      </c>
      <c r="O125" s="2" t="s">
        <v>852</v>
      </c>
      <c r="P125" s="2" t="s">
        <v>2858</v>
      </c>
      <c r="Q125" s="2" t="s">
        <v>1894</v>
      </c>
      <c r="R125" s="2" t="s">
        <v>2859</v>
      </c>
      <c r="S125" s="2" t="s">
        <v>2276</v>
      </c>
      <c r="T125" s="2" t="s">
        <v>4642</v>
      </c>
      <c r="U125" s="2">
        <v>0.03</v>
      </c>
      <c r="V125" s="2"/>
      <c r="W125" s="2">
        <v>0.03</v>
      </c>
      <c r="X125" s="2">
        <v>1148</v>
      </c>
      <c r="Y125" s="2" t="s">
        <v>447</v>
      </c>
      <c r="Z125" s="2" t="s">
        <v>335</v>
      </c>
      <c r="AA125" s="2" t="s">
        <v>41</v>
      </c>
      <c r="AB125" s="2" t="s">
        <v>42</v>
      </c>
      <c r="AC125" s="2" t="s">
        <v>43</v>
      </c>
      <c r="AD125" s="2"/>
      <c r="AE125" s="4" t="s">
        <v>198</v>
      </c>
      <c r="AF125" s="2" t="s">
        <v>4675</v>
      </c>
    </row>
    <row r="126" spans="1:32" x14ac:dyDescent="0.25">
      <c r="A126" s="2">
        <v>2014</v>
      </c>
      <c r="B126" s="2">
        <v>2113</v>
      </c>
      <c r="C126" s="2" t="s">
        <v>917</v>
      </c>
      <c r="D126" s="2" t="s">
        <v>918</v>
      </c>
      <c r="E126" s="2" t="s">
        <v>919</v>
      </c>
      <c r="F126" s="2" t="s">
        <v>496</v>
      </c>
      <c r="G126" s="2" t="s">
        <v>497</v>
      </c>
      <c r="H126" s="2"/>
      <c r="I126" s="2" t="s">
        <v>495</v>
      </c>
      <c r="J126" s="2" t="s">
        <v>203</v>
      </c>
      <c r="K126" s="2" t="s">
        <v>1210</v>
      </c>
      <c r="L126" s="2"/>
      <c r="M126" s="3">
        <v>41757</v>
      </c>
      <c r="N126" s="2" t="s">
        <v>71</v>
      </c>
      <c r="O126" s="2" t="s">
        <v>852</v>
      </c>
      <c r="P126" s="2" t="s">
        <v>2858</v>
      </c>
      <c r="Q126" s="2" t="s">
        <v>1894</v>
      </c>
      <c r="R126" s="2" t="s">
        <v>2911</v>
      </c>
      <c r="S126" s="2" t="s">
        <v>1939</v>
      </c>
      <c r="T126" s="2" t="s">
        <v>4642</v>
      </c>
      <c r="U126" s="2">
        <v>0.04</v>
      </c>
      <c r="V126" s="2"/>
      <c r="W126" s="2">
        <v>0.04</v>
      </c>
      <c r="X126" s="2">
        <v>1148</v>
      </c>
      <c r="Y126" s="2" t="s">
        <v>447</v>
      </c>
      <c r="Z126" s="2" t="s">
        <v>335</v>
      </c>
      <c r="AA126" s="2" t="s">
        <v>41</v>
      </c>
      <c r="AB126" s="2" t="s">
        <v>42</v>
      </c>
      <c r="AC126" s="2" t="s">
        <v>43</v>
      </c>
      <c r="AD126" s="2"/>
      <c r="AE126" s="4" t="s">
        <v>198</v>
      </c>
      <c r="AF126" s="2" t="s">
        <v>4675</v>
      </c>
    </row>
    <row r="127" spans="1:32" x14ac:dyDescent="0.25">
      <c r="A127" s="2">
        <v>2014</v>
      </c>
      <c r="B127" s="2">
        <v>2117</v>
      </c>
      <c r="C127" s="2" t="s">
        <v>917</v>
      </c>
      <c r="D127" s="2" t="s">
        <v>918</v>
      </c>
      <c r="E127" s="2" t="s">
        <v>919</v>
      </c>
      <c r="F127" s="2" t="s">
        <v>496</v>
      </c>
      <c r="G127" s="2" t="s">
        <v>497</v>
      </c>
      <c r="H127" s="2"/>
      <c r="I127" s="2" t="s">
        <v>495</v>
      </c>
      <c r="J127" s="2" t="s">
        <v>206</v>
      </c>
      <c r="K127" s="2" t="s">
        <v>1210</v>
      </c>
      <c r="L127" s="2"/>
      <c r="M127" s="3">
        <v>41757</v>
      </c>
      <c r="N127" s="2" t="s">
        <v>71</v>
      </c>
      <c r="O127" s="2" t="s">
        <v>852</v>
      </c>
      <c r="P127" s="2" t="s">
        <v>2858</v>
      </c>
      <c r="Q127" s="2" t="s">
        <v>1894</v>
      </c>
      <c r="R127" s="2" t="s">
        <v>2910</v>
      </c>
      <c r="S127" s="2" t="s">
        <v>3153</v>
      </c>
      <c r="T127" s="2" t="s">
        <v>4642</v>
      </c>
      <c r="U127" s="2">
        <v>0.1</v>
      </c>
      <c r="V127" s="2"/>
      <c r="W127" s="2">
        <v>0.1</v>
      </c>
      <c r="X127" s="2">
        <v>1148</v>
      </c>
      <c r="Y127" s="2" t="s">
        <v>342</v>
      </c>
      <c r="Z127" s="2" t="s">
        <v>335</v>
      </c>
      <c r="AA127" s="2" t="s">
        <v>41</v>
      </c>
      <c r="AB127" s="2" t="s">
        <v>42</v>
      </c>
      <c r="AC127" s="2" t="s">
        <v>43</v>
      </c>
      <c r="AD127" s="2"/>
      <c r="AE127" s="4" t="s">
        <v>198</v>
      </c>
      <c r="AF127" s="2" t="s">
        <v>4675</v>
      </c>
    </row>
    <row r="128" spans="1:32" x14ac:dyDescent="0.25">
      <c r="A128" s="2">
        <v>2014</v>
      </c>
      <c r="B128" s="2">
        <v>2118</v>
      </c>
      <c r="C128" s="2" t="s">
        <v>917</v>
      </c>
      <c r="D128" s="2" t="s">
        <v>918</v>
      </c>
      <c r="E128" s="2" t="s">
        <v>919</v>
      </c>
      <c r="F128" s="2" t="s">
        <v>496</v>
      </c>
      <c r="G128" s="2" t="s">
        <v>497</v>
      </c>
      <c r="H128" s="2"/>
      <c r="I128" s="2" t="s">
        <v>495</v>
      </c>
      <c r="J128" s="2" t="s">
        <v>111</v>
      </c>
      <c r="K128" s="2" t="s">
        <v>1210</v>
      </c>
      <c r="L128" s="2"/>
      <c r="M128" s="3">
        <v>41758</v>
      </c>
      <c r="N128" s="2" t="s">
        <v>71</v>
      </c>
      <c r="O128" s="2" t="s">
        <v>852</v>
      </c>
      <c r="P128" s="2" t="s">
        <v>2858</v>
      </c>
      <c r="Q128" s="2" t="s">
        <v>1894</v>
      </c>
      <c r="R128" s="2" t="s">
        <v>3154</v>
      </c>
      <c r="S128" s="2" t="s">
        <v>2276</v>
      </c>
      <c r="T128" s="2" t="s">
        <v>4642</v>
      </c>
      <c r="U128" s="2">
        <v>0.03</v>
      </c>
      <c r="V128" s="2">
        <v>818</v>
      </c>
      <c r="W128" s="2">
        <v>0.03</v>
      </c>
      <c r="X128" s="2">
        <v>1148</v>
      </c>
      <c r="Y128" s="2" t="s">
        <v>342</v>
      </c>
      <c r="Z128" s="2" t="s">
        <v>335</v>
      </c>
      <c r="AA128" s="2" t="s">
        <v>41</v>
      </c>
      <c r="AB128" s="2" t="s">
        <v>42</v>
      </c>
      <c r="AC128" s="2" t="s">
        <v>43</v>
      </c>
      <c r="AD128" s="2"/>
      <c r="AE128" s="4" t="s">
        <v>198</v>
      </c>
      <c r="AF128" s="2" t="s">
        <v>4675</v>
      </c>
    </row>
    <row r="129" spans="1:32" x14ac:dyDescent="0.25">
      <c r="A129" s="2">
        <v>2014</v>
      </c>
      <c r="B129" s="2">
        <v>2123</v>
      </c>
      <c r="C129" s="2" t="s">
        <v>917</v>
      </c>
      <c r="D129" s="2" t="s">
        <v>918</v>
      </c>
      <c r="E129" s="2" t="s">
        <v>919</v>
      </c>
      <c r="F129" s="2" t="s">
        <v>496</v>
      </c>
      <c r="G129" s="2" t="s">
        <v>497</v>
      </c>
      <c r="H129" s="2"/>
      <c r="I129" s="2" t="s">
        <v>495</v>
      </c>
      <c r="J129" s="2" t="s">
        <v>291</v>
      </c>
      <c r="K129" s="2" t="s">
        <v>1210</v>
      </c>
      <c r="L129" s="2"/>
      <c r="M129" s="3">
        <v>41758</v>
      </c>
      <c r="N129" s="2" t="s">
        <v>71</v>
      </c>
      <c r="O129" s="2" t="s">
        <v>852</v>
      </c>
      <c r="P129" s="2" t="s">
        <v>2858</v>
      </c>
      <c r="Q129" s="2" t="s">
        <v>1894</v>
      </c>
      <c r="R129" s="2" t="s">
        <v>3157</v>
      </c>
      <c r="S129" s="2" t="s">
        <v>3153</v>
      </c>
      <c r="T129" s="2" t="s">
        <v>4642</v>
      </c>
      <c r="U129" s="2">
        <v>0.1</v>
      </c>
      <c r="V129" s="2"/>
      <c r="W129" s="2">
        <v>0.1</v>
      </c>
      <c r="X129" s="2">
        <v>1148</v>
      </c>
      <c r="Y129" s="2" t="s">
        <v>342</v>
      </c>
      <c r="Z129" s="2" t="s">
        <v>335</v>
      </c>
      <c r="AA129" s="2" t="s">
        <v>41</v>
      </c>
      <c r="AB129" s="2" t="s">
        <v>42</v>
      </c>
      <c r="AC129" s="2" t="s">
        <v>43</v>
      </c>
      <c r="AD129" s="2"/>
      <c r="AE129" s="4" t="s">
        <v>198</v>
      </c>
      <c r="AF129" s="2" t="s">
        <v>4675</v>
      </c>
    </row>
    <row r="130" spans="1:32" x14ac:dyDescent="0.25">
      <c r="A130" s="2">
        <v>2014</v>
      </c>
      <c r="B130" s="2">
        <v>2124</v>
      </c>
      <c r="C130" s="2" t="s">
        <v>917</v>
      </c>
      <c r="D130" s="2" t="s">
        <v>918</v>
      </c>
      <c r="E130" s="2" t="s">
        <v>919</v>
      </c>
      <c r="F130" s="2" t="s">
        <v>496</v>
      </c>
      <c r="G130" s="2" t="s">
        <v>497</v>
      </c>
      <c r="H130" s="2"/>
      <c r="I130" s="2" t="s">
        <v>495</v>
      </c>
      <c r="J130" s="2" t="s">
        <v>293</v>
      </c>
      <c r="K130" s="2" t="s">
        <v>1210</v>
      </c>
      <c r="L130" s="2"/>
      <c r="M130" s="3">
        <v>41758</v>
      </c>
      <c r="N130" s="2" t="s">
        <v>71</v>
      </c>
      <c r="O130" s="2" t="s">
        <v>852</v>
      </c>
      <c r="P130" s="2" t="s">
        <v>2858</v>
      </c>
      <c r="Q130" s="2" t="s">
        <v>1894</v>
      </c>
      <c r="R130" s="2" t="s">
        <v>2859</v>
      </c>
      <c r="S130" s="2" t="s">
        <v>3153</v>
      </c>
      <c r="T130" s="2" t="s">
        <v>4642</v>
      </c>
      <c r="U130" s="2">
        <v>0.1</v>
      </c>
      <c r="V130" s="2"/>
      <c r="W130" s="2">
        <v>0.1</v>
      </c>
      <c r="X130" s="2">
        <v>1148</v>
      </c>
      <c r="Y130" s="2" t="s">
        <v>447</v>
      </c>
      <c r="Z130" s="2" t="s">
        <v>335</v>
      </c>
      <c r="AA130" s="2" t="s">
        <v>41</v>
      </c>
      <c r="AB130" s="2" t="s">
        <v>42</v>
      </c>
      <c r="AC130" s="2" t="s">
        <v>43</v>
      </c>
      <c r="AD130" s="2"/>
      <c r="AE130" s="4" t="s">
        <v>198</v>
      </c>
      <c r="AF130" s="2" t="s">
        <v>4675</v>
      </c>
    </row>
    <row r="131" spans="1:32" x14ac:dyDescent="0.25">
      <c r="A131" s="2">
        <v>2014</v>
      </c>
      <c r="B131" s="2">
        <v>2127</v>
      </c>
      <c r="C131" s="2" t="s">
        <v>917</v>
      </c>
      <c r="D131" s="2" t="s">
        <v>918</v>
      </c>
      <c r="E131" s="2" t="s">
        <v>919</v>
      </c>
      <c r="F131" s="2" t="s">
        <v>496</v>
      </c>
      <c r="G131" s="2" t="s">
        <v>497</v>
      </c>
      <c r="H131" s="2"/>
      <c r="I131" s="2" t="s">
        <v>495</v>
      </c>
      <c r="J131" s="2" t="s">
        <v>289</v>
      </c>
      <c r="K131" s="2" t="s">
        <v>1210</v>
      </c>
      <c r="L131" s="2"/>
      <c r="M131" s="3">
        <v>41759</v>
      </c>
      <c r="N131" s="2" t="s">
        <v>71</v>
      </c>
      <c r="O131" s="2" t="s">
        <v>2908</v>
      </c>
      <c r="P131" s="2" t="s">
        <v>2858</v>
      </c>
      <c r="Q131" s="2" t="s">
        <v>1894</v>
      </c>
      <c r="R131" s="2" t="s">
        <v>2909</v>
      </c>
      <c r="S131" s="2" t="s">
        <v>3153</v>
      </c>
      <c r="T131" s="2" t="s">
        <v>4642</v>
      </c>
      <c r="U131" s="2">
        <v>0.1</v>
      </c>
      <c r="V131" s="2"/>
      <c r="W131" s="2">
        <v>0.1</v>
      </c>
      <c r="X131" s="2">
        <v>1148</v>
      </c>
      <c r="Y131" s="2" t="s">
        <v>342</v>
      </c>
      <c r="Z131" s="2" t="s">
        <v>335</v>
      </c>
      <c r="AA131" s="2" t="s">
        <v>41</v>
      </c>
      <c r="AB131" s="2" t="s">
        <v>42</v>
      </c>
      <c r="AC131" s="2" t="s">
        <v>43</v>
      </c>
      <c r="AD131" s="2"/>
      <c r="AE131" s="4" t="s">
        <v>198</v>
      </c>
      <c r="AF131" s="2" t="s">
        <v>4675</v>
      </c>
    </row>
    <row r="132" spans="1:32" x14ac:dyDescent="0.25">
      <c r="A132" s="2">
        <v>2015</v>
      </c>
      <c r="B132" s="2">
        <v>587</v>
      </c>
      <c r="C132" s="2" t="s">
        <v>1144</v>
      </c>
      <c r="D132" s="2" t="s">
        <v>1145</v>
      </c>
      <c r="E132" s="2" t="s">
        <v>1146</v>
      </c>
      <c r="F132" s="2" t="s">
        <v>632</v>
      </c>
      <c r="G132" s="2" t="s">
        <v>633</v>
      </c>
      <c r="H132" s="2"/>
      <c r="I132" s="2" t="s">
        <v>450</v>
      </c>
      <c r="J132" s="2" t="s">
        <v>50</v>
      </c>
      <c r="K132" s="2" t="s">
        <v>1147</v>
      </c>
      <c r="L132" s="2"/>
      <c r="M132" s="3">
        <v>42026</v>
      </c>
      <c r="N132" s="2" t="s">
        <v>303</v>
      </c>
      <c r="O132" s="2" t="s">
        <v>418</v>
      </c>
      <c r="P132" s="2" t="s">
        <v>3581</v>
      </c>
      <c r="Q132" s="2" t="s">
        <v>884</v>
      </c>
      <c r="R132" s="2" t="s">
        <v>3582</v>
      </c>
      <c r="S132" s="2" t="s">
        <v>3583</v>
      </c>
      <c r="T132" s="2"/>
      <c r="U132" s="2"/>
      <c r="V132" s="2"/>
      <c r="W132" s="2"/>
      <c r="X132" s="2"/>
      <c r="Y132" s="2" t="s">
        <v>342</v>
      </c>
      <c r="Z132" s="2" t="s">
        <v>335</v>
      </c>
      <c r="AA132" s="2" t="s">
        <v>3333</v>
      </c>
      <c r="AB132" s="2" t="s">
        <v>42</v>
      </c>
      <c r="AC132" s="2" t="s">
        <v>43</v>
      </c>
      <c r="AD132" s="2"/>
      <c r="AE132" s="4" t="s">
        <v>198</v>
      </c>
      <c r="AF132" s="2" t="s">
        <v>4675</v>
      </c>
    </row>
    <row r="133" spans="1:32" x14ac:dyDescent="0.25">
      <c r="A133" s="2">
        <v>2015</v>
      </c>
      <c r="B133" s="2">
        <v>912</v>
      </c>
      <c r="C133" s="2" t="s">
        <v>917</v>
      </c>
      <c r="D133" s="2" t="s">
        <v>918</v>
      </c>
      <c r="E133" s="2" t="s">
        <v>919</v>
      </c>
      <c r="F133" s="2" t="s">
        <v>496</v>
      </c>
      <c r="G133" s="2" t="s">
        <v>497</v>
      </c>
      <c r="H133" s="2"/>
      <c r="I133" s="2" t="s">
        <v>495</v>
      </c>
      <c r="J133" s="2" t="s">
        <v>111</v>
      </c>
      <c r="K133" s="2" t="s">
        <v>1210</v>
      </c>
      <c r="L133" s="2"/>
      <c r="M133" s="3">
        <v>42087</v>
      </c>
      <c r="N133" s="2" t="s">
        <v>71</v>
      </c>
      <c r="O133" s="2" t="s">
        <v>3646</v>
      </c>
      <c r="P133" s="2" t="s">
        <v>3647</v>
      </c>
      <c r="Q133" s="2" t="s">
        <v>1894</v>
      </c>
      <c r="R133" s="2" t="s">
        <v>3673</v>
      </c>
      <c r="S133" s="2" t="s">
        <v>2311</v>
      </c>
      <c r="T133" s="2" t="s">
        <v>4642</v>
      </c>
      <c r="U133" s="2">
        <v>0.14000000000000001</v>
      </c>
      <c r="V133" s="2">
        <v>1260</v>
      </c>
      <c r="W133" s="2">
        <v>0.14000000000000001</v>
      </c>
      <c r="X133" s="2">
        <v>1148</v>
      </c>
      <c r="Y133" s="2" t="s">
        <v>342</v>
      </c>
      <c r="Z133" s="2" t="s">
        <v>335</v>
      </c>
      <c r="AA133" s="2" t="s">
        <v>3332</v>
      </c>
      <c r="AB133" s="2" t="s">
        <v>42</v>
      </c>
      <c r="AC133" s="2" t="s">
        <v>43</v>
      </c>
      <c r="AD133" s="2"/>
      <c r="AE133" s="4"/>
      <c r="AF133" s="2" t="s">
        <v>4675</v>
      </c>
    </row>
    <row r="134" spans="1:32" x14ac:dyDescent="0.25">
      <c r="A134" s="2">
        <v>2015</v>
      </c>
      <c r="B134" s="2">
        <v>913</v>
      </c>
      <c r="C134" s="2" t="s">
        <v>917</v>
      </c>
      <c r="D134" s="2" t="s">
        <v>918</v>
      </c>
      <c r="E134" s="2" t="s">
        <v>919</v>
      </c>
      <c r="F134" s="2" t="s">
        <v>496</v>
      </c>
      <c r="G134" s="2" t="s">
        <v>497</v>
      </c>
      <c r="H134" s="2"/>
      <c r="I134" s="2" t="s">
        <v>495</v>
      </c>
      <c r="J134" s="2" t="s">
        <v>206</v>
      </c>
      <c r="K134" s="2" t="s">
        <v>1210</v>
      </c>
      <c r="L134" s="2"/>
      <c r="M134" s="3">
        <v>42087</v>
      </c>
      <c r="N134" s="2" t="s">
        <v>71</v>
      </c>
      <c r="O134" s="2" t="s">
        <v>3648</v>
      </c>
      <c r="P134" s="2" t="s">
        <v>3647</v>
      </c>
      <c r="Q134" s="2" t="s">
        <v>1894</v>
      </c>
      <c r="R134" s="2" t="s">
        <v>3681</v>
      </c>
      <c r="S134" s="2" t="s">
        <v>3153</v>
      </c>
      <c r="T134" s="2" t="s">
        <v>4642</v>
      </c>
      <c r="U134" s="2">
        <v>0.1</v>
      </c>
      <c r="V134" s="2">
        <v>1252</v>
      </c>
      <c r="W134" s="2">
        <v>0.1</v>
      </c>
      <c r="X134" s="2">
        <v>1148</v>
      </c>
      <c r="Y134" s="2" t="s">
        <v>342</v>
      </c>
      <c r="Z134" s="2" t="s">
        <v>335</v>
      </c>
      <c r="AA134" s="2" t="s">
        <v>3332</v>
      </c>
      <c r="AB134" s="2" t="s">
        <v>42</v>
      </c>
      <c r="AC134" s="2" t="s">
        <v>43</v>
      </c>
      <c r="AD134" s="2"/>
      <c r="AE134" s="4"/>
      <c r="AF134" s="2" t="s">
        <v>4675</v>
      </c>
    </row>
    <row r="135" spans="1:32" x14ac:dyDescent="0.25">
      <c r="A135" s="2">
        <v>2015</v>
      </c>
      <c r="B135" s="2">
        <v>918</v>
      </c>
      <c r="C135" s="2" t="s">
        <v>917</v>
      </c>
      <c r="D135" s="2" t="s">
        <v>918</v>
      </c>
      <c r="E135" s="2" t="s">
        <v>919</v>
      </c>
      <c r="F135" s="2" t="s">
        <v>496</v>
      </c>
      <c r="G135" s="2" t="s">
        <v>497</v>
      </c>
      <c r="H135" s="2"/>
      <c r="I135" s="2" t="s">
        <v>495</v>
      </c>
      <c r="J135" s="2" t="s">
        <v>31</v>
      </c>
      <c r="K135" s="2" t="s">
        <v>1210</v>
      </c>
      <c r="L135" s="2"/>
      <c r="M135" s="3">
        <v>42088</v>
      </c>
      <c r="N135" s="2" t="s">
        <v>71</v>
      </c>
      <c r="O135" s="2" t="s">
        <v>3646</v>
      </c>
      <c r="P135" s="2" t="s">
        <v>3651</v>
      </c>
      <c r="Q135" s="2" t="s">
        <v>1894</v>
      </c>
      <c r="R135" s="2" t="s">
        <v>3703</v>
      </c>
      <c r="S135" s="2" t="s">
        <v>2494</v>
      </c>
      <c r="T135" s="2" t="s">
        <v>4642</v>
      </c>
      <c r="U135" s="2">
        <v>0.12</v>
      </c>
      <c r="V135" s="2">
        <v>1228</v>
      </c>
      <c r="W135" s="2">
        <v>0.12</v>
      </c>
      <c r="X135" s="2">
        <v>1148</v>
      </c>
      <c r="Y135" s="2" t="s">
        <v>342</v>
      </c>
      <c r="Z135" s="2" t="s">
        <v>335</v>
      </c>
      <c r="AA135" s="2" t="s">
        <v>3332</v>
      </c>
      <c r="AB135" s="2" t="s">
        <v>42</v>
      </c>
      <c r="AC135" s="2" t="s">
        <v>43</v>
      </c>
      <c r="AD135" s="2"/>
      <c r="AE135" s="4"/>
      <c r="AF135" s="2" t="s">
        <v>4675</v>
      </c>
    </row>
    <row r="136" spans="1:32" x14ac:dyDescent="0.25">
      <c r="A136" s="2">
        <v>2015</v>
      </c>
      <c r="B136" s="2">
        <v>919</v>
      </c>
      <c r="C136" s="2" t="s">
        <v>917</v>
      </c>
      <c r="D136" s="2" t="s">
        <v>918</v>
      </c>
      <c r="E136" s="2" t="s">
        <v>919</v>
      </c>
      <c r="F136" s="2" t="s">
        <v>496</v>
      </c>
      <c r="G136" s="2" t="s">
        <v>497</v>
      </c>
      <c r="H136" s="2"/>
      <c r="I136" s="2" t="s">
        <v>495</v>
      </c>
      <c r="J136" s="2" t="s">
        <v>203</v>
      </c>
      <c r="K136" s="2" t="s">
        <v>1210</v>
      </c>
      <c r="L136" s="2"/>
      <c r="M136" s="3">
        <v>42088</v>
      </c>
      <c r="N136" s="2" t="s">
        <v>71</v>
      </c>
      <c r="O136" s="2" t="s">
        <v>3648</v>
      </c>
      <c r="P136" s="2" t="s">
        <v>3647</v>
      </c>
      <c r="Q136" s="2" t="s">
        <v>1894</v>
      </c>
      <c r="R136" s="2" t="s">
        <v>3652</v>
      </c>
      <c r="S136" s="2" t="s">
        <v>3451</v>
      </c>
      <c r="T136" s="2" t="s">
        <v>4642</v>
      </c>
      <c r="U136" s="2">
        <v>7.0000000000000007E-2</v>
      </c>
      <c r="V136" s="2">
        <v>1231</v>
      </c>
      <c r="W136" s="2">
        <v>7.0000000000000007E-2</v>
      </c>
      <c r="X136" s="2">
        <v>1148</v>
      </c>
      <c r="Y136" s="2" t="s">
        <v>342</v>
      </c>
      <c r="Z136" s="2" t="s">
        <v>335</v>
      </c>
      <c r="AA136" s="2" t="s">
        <v>3332</v>
      </c>
      <c r="AB136" s="2" t="s">
        <v>42</v>
      </c>
      <c r="AC136" s="2" t="s">
        <v>43</v>
      </c>
      <c r="AD136" s="2"/>
      <c r="AE136" s="4"/>
      <c r="AF136" s="2" t="s">
        <v>4675</v>
      </c>
    </row>
    <row r="137" spans="1:32" x14ac:dyDescent="0.25">
      <c r="A137" s="2">
        <v>2015</v>
      </c>
      <c r="B137" s="2">
        <v>924</v>
      </c>
      <c r="C137" s="2" t="s">
        <v>917</v>
      </c>
      <c r="D137" s="2" t="s">
        <v>918</v>
      </c>
      <c r="E137" s="2" t="s">
        <v>919</v>
      </c>
      <c r="F137" s="2" t="s">
        <v>496</v>
      </c>
      <c r="G137" s="2" t="s">
        <v>497</v>
      </c>
      <c r="H137" s="2"/>
      <c r="I137" s="2" t="s">
        <v>495</v>
      </c>
      <c r="J137" s="2" t="s">
        <v>289</v>
      </c>
      <c r="K137" s="2" t="s">
        <v>1210</v>
      </c>
      <c r="L137" s="2"/>
      <c r="M137" s="3">
        <v>42088</v>
      </c>
      <c r="N137" s="2" t="s">
        <v>71</v>
      </c>
      <c r="O137" s="2" t="s">
        <v>3648</v>
      </c>
      <c r="P137" s="2" t="s">
        <v>3647</v>
      </c>
      <c r="Q137" s="2" t="s">
        <v>1894</v>
      </c>
      <c r="R137" s="2" t="s">
        <v>3686</v>
      </c>
      <c r="S137" s="2" t="s">
        <v>3153</v>
      </c>
      <c r="T137" s="2" t="s">
        <v>4642</v>
      </c>
      <c r="U137" s="2">
        <v>0.1</v>
      </c>
      <c r="V137" s="2">
        <v>1251</v>
      </c>
      <c r="W137" s="2">
        <v>0.1</v>
      </c>
      <c r="X137" s="2">
        <v>1148</v>
      </c>
      <c r="Y137" s="2" t="s">
        <v>342</v>
      </c>
      <c r="Z137" s="2" t="s">
        <v>335</v>
      </c>
      <c r="AA137" s="2" t="s">
        <v>3332</v>
      </c>
      <c r="AB137" s="2" t="s">
        <v>42</v>
      </c>
      <c r="AC137" s="2" t="s">
        <v>43</v>
      </c>
      <c r="AD137" s="2"/>
      <c r="AE137" s="4"/>
      <c r="AF137" s="2" t="s">
        <v>4675</v>
      </c>
    </row>
    <row r="138" spans="1:32" x14ac:dyDescent="0.25">
      <c r="A138" s="2">
        <v>2015</v>
      </c>
      <c r="B138" s="2">
        <v>925</v>
      </c>
      <c r="C138" s="2" t="s">
        <v>917</v>
      </c>
      <c r="D138" s="2" t="s">
        <v>918</v>
      </c>
      <c r="E138" s="2" t="s">
        <v>919</v>
      </c>
      <c r="F138" s="2" t="s">
        <v>496</v>
      </c>
      <c r="G138" s="2" t="s">
        <v>497</v>
      </c>
      <c r="H138" s="2"/>
      <c r="I138" s="2" t="s">
        <v>495</v>
      </c>
      <c r="J138" s="2" t="s">
        <v>291</v>
      </c>
      <c r="K138" s="2" t="s">
        <v>1210</v>
      </c>
      <c r="L138" s="2"/>
      <c r="M138" s="3">
        <v>42089</v>
      </c>
      <c r="N138" s="2" t="s">
        <v>71</v>
      </c>
      <c r="O138" s="2" t="s">
        <v>3648</v>
      </c>
      <c r="P138" s="2" t="s">
        <v>3647</v>
      </c>
      <c r="Q138" s="2" t="s">
        <v>1894</v>
      </c>
      <c r="R138" s="2" t="s">
        <v>3672</v>
      </c>
      <c r="S138" s="2" t="s">
        <v>3704</v>
      </c>
      <c r="T138" s="2"/>
      <c r="U138" s="2"/>
      <c r="V138" s="2"/>
      <c r="W138" s="2"/>
      <c r="X138" s="2">
        <v>1148</v>
      </c>
      <c r="Y138" s="2" t="s">
        <v>342</v>
      </c>
      <c r="Z138" s="2" t="s">
        <v>335</v>
      </c>
      <c r="AA138" s="2" t="s">
        <v>3332</v>
      </c>
      <c r="AB138" s="2" t="s">
        <v>42</v>
      </c>
      <c r="AC138" s="2" t="s">
        <v>43</v>
      </c>
      <c r="AD138" s="2"/>
      <c r="AE138" s="4"/>
      <c r="AF138" s="2" t="s">
        <v>4675</v>
      </c>
    </row>
    <row r="139" spans="1:32" x14ac:dyDescent="0.25">
      <c r="A139" s="2">
        <v>2015</v>
      </c>
      <c r="B139" s="2">
        <v>930</v>
      </c>
      <c r="C139" s="2" t="s">
        <v>917</v>
      </c>
      <c r="D139" s="2" t="s">
        <v>918</v>
      </c>
      <c r="E139" s="2" t="s">
        <v>919</v>
      </c>
      <c r="F139" s="2" t="s">
        <v>496</v>
      </c>
      <c r="G139" s="2" t="s">
        <v>497</v>
      </c>
      <c r="H139" s="2"/>
      <c r="I139" s="2" t="s">
        <v>495</v>
      </c>
      <c r="J139" s="2" t="s">
        <v>293</v>
      </c>
      <c r="K139" s="2" t="s">
        <v>1210</v>
      </c>
      <c r="L139" s="2"/>
      <c r="M139" s="3">
        <v>42089</v>
      </c>
      <c r="N139" s="2" t="s">
        <v>71</v>
      </c>
      <c r="O139" s="2" t="s">
        <v>3648</v>
      </c>
      <c r="P139" s="2" t="s">
        <v>3647</v>
      </c>
      <c r="Q139" s="2" t="s">
        <v>1894</v>
      </c>
      <c r="R139" s="2" t="s">
        <v>3649</v>
      </c>
      <c r="S139" s="2" t="s">
        <v>3153</v>
      </c>
      <c r="T139" s="2" t="s">
        <v>4642</v>
      </c>
      <c r="U139" s="2">
        <v>0.1</v>
      </c>
      <c r="V139" s="2">
        <v>1268</v>
      </c>
      <c r="W139" s="2">
        <v>0.1</v>
      </c>
      <c r="X139" s="2">
        <v>1148</v>
      </c>
      <c r="Y139" s="2" t="s">
        <v>342</v>
      </c>
      <c r="Z139" s="2" t="s">
        <v>335</v>
      </c>
      <c r="AA139" s="2" t="s">
        <v>3332</v>
      </c>
      <c r="AB139" s="2" t="s">
        <v>42</v>
      </c>
      <c r="AC139" s="2" t="s">
        <v>43</v>
      </c>
      <c r="AD139" s="2"/>
      <c r="AE139" s="4"/>
      <c r="AF139" s="2" t="s">
        <v>4675</v>
      </c>
    </row>
    <row r="140" spans="1:32" x14ac:dyDescent="0.25">
      <c r="A140" s="2">
        <v>2016</v>
      </c>
      <c r="B140" s="2">
        <v>416</v>
      </c>
      <c r="C140" s="2" t="s">
        <v>1564</v>
      </c>
      <c r="D140" s="2" t="s">
        <v>1565</v>
      </c>
      <c r="E140" s="2" t="s">
        <v>1566</v>
      </c>
      <c r="F140" s="2" t="s">
        <v>1567</v>
      </c>
      <c r="G140" s="2" t="s">
        <v>1568</v>
      </c>
      <c r="H140" s="2"/>
      <c r="I140" s="2" t="s">
        <v>393</v>
      </c>
      <c r="J140" s="2" t="s">
        <v>416</v>
      </c>
      <c r="K140" s="2" t="s">
        <v>1583</v>
      </c>
      <c r="L140" s="2"/>
      <c r="M140" s="3">
        <v>42621</v>
      </c>
      <c r="N140" s="2" t="s">
        <v>1570</v>
      </c>
      <c r="O140" s="2" t="s">
        <v>2091</v>
      </c>
      <c r="P140" s="2" t="s">
        <v>1584</v>
      </c>
      <c r="Q140" s="2" t="s">
        <v>1588</v>
      </c>
      <c r="R140" s="2" t="s">
        <v>3817</v>
      </c>
      <c r="S140" s="2" t="s">
        <v>3818</v>
      </c>
      <c r="T140" s="2" t="s">
        <v>4642</v>
      </c>
      <c r="U140" s="2">
        <v>0</v>
      </c>
      <c r="V140" s="2"/>
      <c r="W140" s="2">
        <v>0</v>
      </c>
      <c r="X140" s="2"/>
      <c r="Y140" s="2" t="s">
        <v>342</v>
      </c>
      <c r="Z140" s="2" t="s">
        <v>335</v>
      </c>
      <c r="AA140" s="2" t="s">
        <v>3332</v>
      </c>
      <c r="AB140" s="2" t="s">
        <v>43</v>
      </c>
      <c r="AC140" s="2" t="s">
        <v>42</v>
      </c>
      <c r="AD140" s="2"/>
      <c r="AE140" s="4"/>
      <c r="AF140" s="2" t="s">
        <v>4675</v>
      </c>
    </row>
    <row r="141" spans="1:32" x14ac:dyDescent="0.25">
      <c r="A141" s="2">
        <v>2016</v>
      </c>
      <c r="B141" s="2">
        <v>417</v>
      </c>
      <c r="C141" s="2" t="s">
        <v>1564</v>
      </c>
      <c r="D141" s="2" t="s">
        <v>1565</v>
      </c>
      <c r="E141" s="2" t="s">
        <v>1566</v>
      </c>
      <c r="F141" s="2" t="s">
        <v>1567</v>
      </c>
      <c r="G141" s="2" t="s">
        <v>1568</v>
      </c>
      <c r="H141" s="2"/>
      <c r="I141" s="2" t="s">
        <v>393</v>
      </c>
      <c r="J141" s="2" t="s">
        <v>414</v>
      </c>
      <c r="K141" s="2" t="s">
        <v>1583</v>
      </c>
      <c r="L141" s="2"/>
      <c r="M141" s="3">
        <v>42621</v>
      </c>
      <c r="N141" s="2" t="s">
        <v>1570</v>
      </c>
      <c r="O141" s="2" t="s">
        <v>2091</v>
      </c>
      <c r="P141" s="2" t="s">
        <v>1584</v>
      </c>
      <c r="Q141" s="2" t="s">
        <v>1588</v>
      </c>
      <c r="R141" s="2" t="s">
        <v>3817</v>
      </c>
      <c r="S141" s="2" t="s">
        <v>3818</v>
      </c>
      <c r="T141" s="2" t="s">
        <v>4642</v>
      </c>
      <c r="U141" s="2">
        <v>0</v>
      </c>
      <c r="V141" s="2"/>
      <c r="W141" s="2">
        <v>0</v>
      </c>
      <c r="X141" s="2"/>
      <c r="Y141" s="2" t="s">
        <v>342</v>
      </c>
      <c r="Z141" s="2" t="s">
        <v>335</v>
      </c>
      <c r="AA141" s="2" t="s">
        <v>3332</v>
      </c>
      <c r="AB141" s="2" t="s">
        <v>43</v>
      </c>
      <c r="AC141" s="2" t="s">
        <v>42</v>
      </c>
      <c r="AD141" s="2"/>
      <c r="AE141" s="4"/>
      <c r="AF141" s="2" t="s">
        <v>4675</v>
      </c>
    </row>
    <row r="142" spans="1:32" x14ac:dyDescent="0.25">
      <c r="A142" s="2">
        <v>2016</v>
      </c>
      <c r="B142" s="2">
        <v>1725</v>
      </c>
      <c r="C142" s="2" t="s">
        <v>917</v>
      </c>
      <c r="D142" s="2" t="s">
        <v>918</v>
      </c>
      <c r="E142" s="2" t="s">
        <v>919</v>
      </c>
      <c r="F142" s="2" t="s">
        <v>496</v>
      </c>
      <c r="G142" s="2" t="s">
        <v>497</v>
      </c>
      <c r="H142" s="2"/>
      <c r="I142" s="2" t="s">
        <v>495</v>
      </c>
      <c r="J142" s="2" t="s">
        <v>31</v>
      </c>
      <c r="K142" s="2" t="s">
        <v>1210</v>
      </c>
      <c r="L142" s="2"/>
      <c r="M142" s="3">
        <v>42460</v>
      </c>
      <c r="N142" s="2" t="s">
        <v>71</v>
      </c>
      <c r="O142" s="2" t="s">
        <v>801</v>
      </c>
      <c r="P142" s="2" t="s">
        <v>4057</v>
      </c>
      <c r="Q142" s="2" t="s">
        <v>1894</v>
      </c>
      <c r="R142" s="2" t="s">
        <v>4058</v>
      </c>
      <c r="S142" s="2" t="s">
        <v>2561</v>
      </c>
      <c r="T142" s="2" t="s">
        <v>4642</v>
      </c>
      <c r="U142" s="2">
        <v>0.2</v>
      </c>
      <c r="V142" s="2">
        <v>1251</v>
      </c>
      <c r="W142" s="2">
        <v>0.2</v>
      </c>
      <c r="X142" s="2">
        <v>1148</v>
      </c>
      <c r="Y142" s="2" t="s">
        <v>342</v>
      </c>
      <c r="Z142" s="2" t="s">
        <v>335</v>
      </c>
      <c r="AA142" s="2" t="s">
        <v>3332</v>
      </c>
      <c r="AB142" s="2" t="s">
        <v>43</v>
      </c>
      <c r="AC142" s="2" t="s">
        <v>42</v>
      </c>
      <c r="AD142" s="2"/>
      <c r="AE142" s="4"/>
      <c r="AF142" s="2" t="s">
        <v>4675</v>
      </c>
    </row>
    <row r="143" spans="1:32" x14ac:dyDescent="0.25">
      <c r="A143" s="2">
        <v>2016</v>
      </c>
      <c r="B143" s="2">
        <v>1726</v>
      </c>
      <c r="C143" s="2" t="s">
        <v>917</v>
      </c>
      <c r="D143" s="2" t="s">
        <v>918</v>
      </c>
      <c r="E143" s="2" t="s">
        <v>919</v>
      </c>
      <c r="F143" s="2" t="s">
        <v>496</v>
      </c>
      <c r="G143" s="2" t="s">
        <v>497</v>
      </c>
      <c r="H143" s="2"/>
      <c r="I143" s="2" t="s">
        <v>495</v>
      </c>
      <c r="J143" s="2" t="s">
        <v>111</v>
      </c>
      <c r="K143" s="2" t="s">
        <v>1210</v>
      </c>
      <c r="L143" s="2"/>
      <c r="M143" s="3">
        <v>42460</v>
      </c>
      <c r="N143" s="2" t="s">
        <v>71</v>
      </c>
      <c r="O143" s="2" t="s">
        <v>801</v>
      </c>
      <c r="P143" s="2" t="s">
        <v>4057</v>
      </c>
      <c r="Q143" s="2" t="s">
        <v>1894</v>
      </c>
      <c r="R143" s="2" t="s">
        <v>4060</v>
      </c>
      <c r="S143" s="2" t="s">
        <v>2561</v>
      </c>
      <c r="T143" s="2" t="s">
        <v>4642</v>
      </c>
      <c r="U143" s="2">
        <v>0.2</v>
      </c>
      <c r="V143" s="2">
        <v>1239</v>
      </c>
      <c r="W143" s="2">
        <v>0.2</v>
      </c>
      <c r="X143" s="2">
        <v>1148</v>
      </c>
      <c r="Y143" s="2" t="s">
        <v>342</v>
      </c>
      <c r="Z143" s="2" t="s">
        <v>335</v>
      </c>
      <c r="AA143" s="2" t="s">
        <v>3332</v>
      </c>
      <c r="AB143" s="2" t="s">
        <v>43</v>
      </c>
      <c r="AC143" s="2" t="s">
        <v>42</v>
      </c>
      <c r="AD143" s="2"/>
      <c r="AE143" s="4"/>
      <c r="AF143" s="2" t="s">
        <v>4675</v>
      </c>
    </row>
    <row r="144" spans="1:32" x14ac:dyDescent="0.25">
      <c r="A144" s="2">
        <v>2016</v>
      </c>
      <c r="B144" s="2">
        <v>1727</v>
      </c>
      <c r="C144" s="2" t="s">
        <v>917</v>
      </c>
      <c r="D144" s="2" t="s">
        <v>918</v>
      </c>
      <c r="E144" s="2" t="s">
        <v>919</v>
      </c>
      <c r="F144" s="2" t="s">
        <v>496</v>
      </c>
      <c r="G144" s="2" t="s">
        <v>497</v>
      </c>
      <c r="H144" s="2"/>
      <c r="I144" s="2" t="s">
        <v>495</v>
      </c>
      <c r="J144" s="2" t="s">
        <v>203</v>
      </c>
      <c r="K144" s="2" t="s">
        <v>1210</v>
      </c>
      <c r="L144" s="2"/>
      <c r="M144" s="3">
        <v>42460</v>
      </c>
      <c r="N144" s="2" t="s">
        <v>71</v>
      </c>
      <c r="O144" s="2" t="s">
        <v>801</v>
      </c>
      <c r="P144" s="2" t="s">
        <v>4057</v>
      </c>
      <c r="Q144" s="2" t="s">
        <v>1894</v>
      </c>
      <c r="R144" s="2" t="s">
        <v>4061</v>
      </c>
      <c r="S144" s="2" t="s">
        <v>2561</v>
      </c>
      <c r="T144" s="2" t="s">
        <v>4642</v>
      </c>
      <c r="U144" s="2">
        <v>0.2</v>
      </c>
      <c r="V144" s="2">
        <v>1240</v>
      </c>
      <c r="W144" s="2">
        <v>0.2</v>
      </c>
      <c r="X144" s="2">
        <v>1148</v>
      </c>
      <c r="Y144" s="2" t="s">
        <v>342</v>
      </c>
      <c r="Z144" s="2" t="s">
        <v>335</v>
      </c>
      <c r="AA144" s="2" t="s">
        <v>3332</v>
      </c>
      <c r="AB144" s="2" t="s">
        <v>43</v>
      </c>
      <c r="AC144" s="2" t="s">
        <v>42</v>
      </c>
      <c r="AD144" s="2"/>
      <c r="AE144" s="4"/>
      <c r="AF144" s="2" t="s">
        <v>4675</v>
      </c>
    </row>
    <row r="145" spans="1:32" x14ac:dyDescent="0.25">
      <c r="A145" s="2">
        <v>2016</v>
      </c>
      <c r="B145" s="2">
        <v>1728</v>
      </c>
      <c r="C145" s="2" t="s">
        <v>917</v>
      </c>
      <c r="D145" s="2" t="s">
        <v>918</v>
      </c>
      <c r="E145" s="2" t="s">
        <v>919</v>
      </c>
      <c r="F145" s="2" t="s">
        <v>496</v>
      </c>
      <c r="G145" s="2" t="s">
        <v>497</v>
      </c>
      <c r="H145" s="2"/>
      <c r="I145" s="2" t="s">
        <v>495</v>
      </c>
      <c r="J145" s="2" t="s">
        <v>206</v>
      </c>
      <c r="K145" s="2" t="s">
        <v>1210</v>
      </c>
      <c r="L145" s="2"/>
      <c r="M145" s="3">
        <v>42460</v>
      </c>
      <c r="N145" s="2" t="s">
        <v>71</v>
      </c>
      <c r="O145" s="2" t="s">
        <v>801</v>
      </c>
      <c r="P145" s="2" t="s">
        <v>4057</v>
      </c>
      <c r="Q145" s="2" t="s">
        <v>1894</v>
      </c>
      <c r="R145" s="2" t="s">
        <v>4062</v>
      </c>
      <c r="S145" s="2" t="s">
        <v>3153</v>
      </c>
      <c r="T145" s="2" t="s">
        <v>4642</v>
      </c>
      <c r="U145" s="2">
        <v>0.1</v>
      </c>
      <c r="V145" s="2">
        <v>1244</v>
      </c>
      <c r="W145" s="2">
        <v>0.1</v>
      </c>
      <c r="X145" s="2">
        <v>1148</v>
      </c>
      <c r="Y145" s="2" t="s">
        <v>342</v>
      </c>
      <c r="Z145" s="2" t="s">
        <v>335</v>
      </c>
      <c r="AA145" s="2" t="s">
        <v>3332</v>
      </c>
      <c r="AB145" s="2" t="s">
        <v>43</v>
      </c>
      <c r="AC145" s="2" t="s">
        <v>42</v>
      </c>
      <c r="AD145" s="2"/>
      <c r="AE145" s="4"/>
      <c r="AF145" s="2" t="s">
        <v>4675</v>
      </c>
    </row>
    <row r="146" spans="1:32" x14ac:dyDescent="0.25">
      <c r="A146" s="2">
        <v>2016</v>
      </c>
      <c r="B146" s="2">
        <v>1729</v>
      </c>
      <c r="C146" s="2" t="s">
        <v>917</v>
      </c>
      <c r="D146" s="2" t="s">
        <v>918</v>
      </c>
      <c r="E146" s="2" t="s">
        <v>919</v>
      </c>
      <c r="F146" s="2" t="s">
        <v>496</v>
      </c>
      <c r="G146" s="2" t="s">
        <v>497</v>
      </c>
      <c r="H146" s="2"/>
      <c r="I146" s="2" t="s">
        <v>495</v>
      </c>
      <c r="J146" s="2" t="s">
        <v>289</v>
      </c>
      <c r="K146" s="2" t="s">
        <v>1210</v>
      </c>
      <c r="L146" s="2"/>
      <c r="M146" s="3">
        <v>42460</v>
      </c>
      <c r="N146" s="2" t="s">
        <v>71</v>
      </c>
      <c r="O146" s="2" t="s">
        <v>801</v>
      </c>
      <c r="P146" s="2" t="s">
        <v>4057</v>
      </c>
      <c r="Q146" s="2" t="s">
        <v>1894</v>
      </c>
      <c r="R146" s="2" t="s">
        <v>4063</v>
      </c>
      <c r="S146" s="2" t="s">
        <v>3153</v>
      </c>
      <c r="T146" s="2" t="s">
        <v>4642</v>
      </c>
      <c r="U146" s="2">
        <v>0.1</v>
      </c>
      <c r="V146" s="2">
        <v>1334</v>
      </c>
      <c r="W146" s="2">
        <v>0.1</v>
      </c>
      <c r="X146" s="2">
        <v>1148</v>
      </c>
      <c r="Y146" s="2" t="s">
        <v>342</v>
      </c>
      <c r="Z146" s="2" t="s">
        <v>335</v>
      </c>
      <c r="AA146" s="2" t="s">
        <v>3332</v>
      </c>
      <c r="AB146" s="2" t="s">
        <v>43</v>
      </c>
      <c r="AC146" s="2" t="s">
        <v>42</v>
      </c>
      <c r="AD146" s="2"/>
      <c r="AE146" s="4"/>
      <c r="AF146" s="2" t="s">
        <v>4675</v>
      </c>
    </row>
    <row r="147" spans="1:32" x14ac:dyDescent="0.25">
      <c r="A147" s="2">
        <v>2016</v>
      </c>
      <c r="B147" s="2">
        <v>1730</v>
      </c>
      <c r="C147" s="2" t="s">
        <v>917</v>
      </c>
      <c r="D147" s="2" t="s">
        <v>918</v>
      </c>
      <c r="E147" s="2" t="s">
        <v>919</v>
      </c>
      <c r="F147" s="2" t="s">
        <v>496</v>
      </c>
      <c r="G147" s="2" t="s">
        <v>497</v>
      </c>
      <c r="H147" s="2"/>
      <c r="I147" s="2" t="s">
        <v>495</v>
      </c>
      <c r="J147" s="2" t="s">
        <v>291</v>
      </c>
      <c r="K147" s="2" t="s">
        <v>1210</v>
      </c>
      <c r="L147" s="2"/>
      <c r="M147" s="3">
        <v>42460</v>
      </c>
      <c r="N147" s="2" t="s">
        <v>71</v>
      </c>
      <c r="O147" s="2" t="s">
        <v>801</v>
      </c>
      <c r="P147" s="2" t="s">
        <v>4057</v>
      </c>
      <c r="Q147" s="2" t="s">
        <v>1894</v>
      </c>
      <c r="R147" s="2" t="s">
        <v>4065</v>
      </c>
      <c r="S147" s="2" t="s">
        <v>1939</v>
      </c>
      <c r="T147" s="2" t="s">
        <v>4642</v>
      </c>
      <c r="U147" s="2">
        <v>0.04</v>
      </c>
      <c r="V147" s="2">
        <v>1288</v>
      </c>
      <c r="W147" s="2">
        <v>0.04</v>
      </c>
      <c r="X147" s="2">
        <v>1148</v>
      </c>
      <c r="Y147" s="2" t="s">
        <v>342</v>
      </c>
      <c r="Z147" s="2" t="s">
        <v>335</v>
      </c>
      <c r="AA147" s="2" t="s">
        <v>3332</v>
      </c>
      <c r="AB147" s="2" t="s">
        <v>43</v>
      </c>
      <c r="AC147" s="2" t="s">
        <v>42</v>
      </c>
      <c r="AD147" s="2"/>
      <c r="AE147" s="4"/>
      <c r="AF147" s="2" t="s">
        <v>4675</v>
      </c>
    </row>
    <row r="148" spans="1:32" x14ac:dyDescent="0.25">
      <c r="A148" s="2">
        <v>2016</v>
      </c>
      <c r="B148" s="2">
        <v>1731</v>
      </c>
      <c r="C148" s="2" t="s">
        <v>917</v>
      </c>
      <c r="D148" s="2" t="s">
        <v>918</v>
      </c>
      <c r="E148" s="2" t="s">
        <v>919</v>
      </c>
      <c r="F148" s="2" t="s">
        <v>496</v>
      </c>
      <c r="G148" s="2" t="s">
        <v>497</v>
      </c>
      <c r="H148" s="2"/>
      <c r="I148" s="2" t="s">
        <v>495</v>
      </c>
      <c r="J148" s="2" t="s">
        <v>293</v>
      </c>
      <c r="K148" s="2" t="s">
        <v>1210</v>
      </c>
      <c r="L148" s="2"/>
      <c r="M148" s="3">
        <v>42460</v>
      </c>
      <c r="N148" s="2" t="s">
        <v>71</v>
      </c>
      <c r="O148" s="2" t="s">
        <v>801</v>
      </c>
      <c r="P148" s="2" t="s">
        <v>4057</v>
      </c>
      <c r="Q148" s="2" t="s">
        <v>1894</v>
      </c>
      <c r="R148" s="2" t="s">
        <v>4066</v>
      </c>
      <c r="S148" s="2" t="s">
        <v>3153</v>
      </c>
      <c r="T148" s="2" t="s">
        <v>4642</v>
      </c>
      <c r="U148" s="2">
        <v>0.1</v>
      </c>
      <c r="V148" s="2">
        <v>1258</v>
      </c>
      <c r="W148" s="2">
        <v>0.1</v>
      </c>
      <c r="X148" s="2">
        <v>1148</v>
      </c>
      <c r="Y148" s="2" t="s">
        <v>342</v>
      </c>
      <c r="Z148" s="2" t="s">
        <v>335</v>
      </c>
      <c r="AA148" s="2" t="s">
        <v>3332</v>
      </c>
      <c r="AB148" s="2" t="s">
        <v>43</v>
      </c>
      <c r="AC148" s="2" t="s">
        <v>42</v>
      </c>
      <c r="AD148" s="2"/>
      <c r="AE148" s="4"/>
      <c r="AF148" s="2" t="s">
        <v>4675</v>
      </c>
    </row>
    <row r="149" spans="1:32" x14ac:dyDescent="0.25">
      <c r="A149" s="2">
        <v>2016</v>
      </c>
      <c r="B149" s="2">
        <v>2421</v>
      </c>
      <c r="C149" s="2" t="s">
        <v>1545</v>
      </c>
      <c r="D149" s="2" t="s">
        <v>1546</v>
      </c>
      <c r="E149" s="2" t="s">
        <v>1547</v>
      </c>
      <c r="F149" s="2" t="s">
        <v>593</v>
      </c>
      <c r="G149" s="2" t="s">
        <v>749</v>
      </c>
      <c r="H149" s="2"/>
      <c r="I149" s="2" t="s">
        <v>594</v>
      </c>
      <c r="J149" s="2" t="s">
        <v>59</v>
      </c>
      <c r="K149" s="2" t="s">
        <v>1548</v>
      </c>
      <c r="L149" s="2"/>
      <c r="M149" s="3">
        <v>42522</v>
      </c>
      <c r="N149" s="2" t="s">
        <v>98</v>
      </c>
      <c r="O149" s="2" t="s">
        <v>418</v>
      </c>
      <c r="P149" s="2" t="s">
        <v>4475</v>
      </c>
      <c r="Q149" s="2" t="s">
        <v>4629</v>
      </c>
      <c r="R149" s="2" t="s">
        <v>4630</v>
      </c>
      <c r="S149" s="2" t="s">
        <v>4631</v>
      </c>
      <c r="T149" s="2"/>
      <c r="U149" s="2"/>
      <c r="V149" s="2"/>
      <c r="W149" s="2"/>
      <c r="X149" s="2"/>
      <c r="Y149" s="2" t="s">
        <v>342</v>
      </c>
      <c r="Z149" s="2" t="s">
        <v>335</v>
      </c>
      <c r="AA149" s="2" t="s">
        <v>3332</v>
      </c>
      <c r="AB149" s="2" t="s">
        <v>43</v>
      </c>
      <c r="AC149" s="2" t="s">
        <v>43</v>
      </c>
      <c r="AD149" s="2" t="s">
        <v>1553</v>
      </c>
      <c r="AE149" s="4"/>
      <c r="AF149" s="2" t="s">
        <v>4675</v>
      </c>
    </row>
    <row r="150" spans="1:32" x14ac:dyDescent="0.25">
      <c r="A150" s="2">
        <v>2004</v>
      </c>
      <c r="B150" s="2">
        <v>1155</v>
      </c>
      <c r="C150" s="2" t="s">
        <v>559</v>
      </c>
      <c r="D150" s="2" t="s">
        <v>560</v>
      </c>
      <c r="E150" s="2" t="s">
        <v>561</v>
      </c>
      <c r="F150" s="2" t="s">
        <v>558</v>
      </c>
      <c r="G150" s="2" t="s">
        <v>562</v>
      </c>
      <c r="H150" s="2"/>
      <c r="I150" s="2" t="s">
        <v>530</v>
      </c>
      <c r="J150" s="2" t="s">
        <v>111</v>
      </c>
      <c r="K150" s="2" t="s">
        <v>563</v>
      </c>
      <c r="L150" s="2"/>
      <c r="M150" s="3">
        <v>38135</v>
      </c>
      <c r="N150" s="2" t="s">
        <v>96</v>
      </c>
      <c r="O150" s="2" t="s">
        <v>564</v>
      </c>
      <c r="P150" s="2" t="s">
        <v>565</v>
      </c>
      <c r="Q150" s="2" t="s">
        <v>569</v>
      </c>
      <c r="R150" s="2" t="s">
        <v>567</v>
      </c>
      <c r="S150" s="2" t="s">
        <v>570</v>
      </c>
      <c r="T150" s="2" t="s">
        <v>4641</v>
      </c>
      <c r="U150" s="2">
        <v>12.6</v>
      </c>
      <c r="V150" s="2"/>
      <c r="W150" s="2"/>
      <c r="X150" s="2"/>
      <c r="Y150" s="2" t="s">
        <v>39</v>
      </c>
      <c r="Z150" s="2" t="s">
        <v>40</v>
      </c>
      <c r="AA150" s="2" t="s">
        <v>41</v>
      </c>
      <c r="AB150" s="2" t="s">
        <v>43</v>
      </c>
      <c r="AC150" s="2" t="s">
        <v>43</v>
      </c>
      <c r="AD150" s="2"/>
      <c r="AE150" s="4" t="s">
        <v>198</v>
      </c>
      <c r="AF150" s="2" t="s">
        <v>4676</v>
      </c>
    </row>
    <row r="151" spans="1:32" x14ac:dyDescent="0.25">
      <c r="A151" s="2">
        <v>2004</v>
      </c>
      <c r="B151" s="2">
        <v>1161</v>
      </c>
      <c r="C151" s="2" t="s">
        <v>559</v>
      </c>
      <c r="D151" s="2" t="s">
        <v>560</v>
      </c>
      <c r="E151" s="2" t="s">
        <v>561</v>
      </c>
      <c r="F151" s="2" t="s">
        <v>558</v>
      </c>
      <c r="G151" s="2" t="s">
        <v>562</v>
      </c>
      <c r="H151" s="2"/>
      <c r="I151" s="2" t="s">
        <v>530</v>
      </c>
      <c r="J151" s="2" t="s">
        <v>203</v>
      </c>
      <c r="K151" s="2" t="s">
        <v>563</v>
      </c>
      <c r="L151" s="2"/>
      <c r="M151" s="3">
        <v>38135</v>
      </c>
      <c r="N151" s="2" t="s">
        <v>573</v>
      </c>
      <c r="O151" s="2" t="s">
        <v>564</v>
      </c>
      <c r="P151" s="2" t="s">
        <v>565</v>
      </c>
      <c r="Q151" s="2" t="s">
        <v>569</v>
      </c>
      <c r="R151" s="2" t="s">
        <v>567</v>
      </c>
      <c r="S151" s="2" t="s">
        <v>578</v>
      </c>
      <c r="T151" s="2" t="s">
        <v>4641</v>
      </c>
      <c r="U151" s="2">
        <v>14.68</v>
      </c>
      <c r="V151" s="2"/>
      <c r="W151" s="2"/>
      <c r="X151" s="2"/>
      <c r="Y151" s="2" t="s">
        <v>39</v>
      </c>
      <c r="Z151" s="2" t="s">
        <v>40</v>
      </c>
      <c r="AA151" s="2" t="s">
        <v>41</v>
      </c>
      <c r="AB151" s="2" t="s">
        <v>43</v>
      </c>
      <c r="AC151" s="2" t="s">
        <v>43</v>
      </c>
      <c r="AD151" s="2"/>
      <c r="AE151" s="4" t="s">
        <v>198</v>
      </c>
      <c r="AF151" s="2" t="s">
        <v>4676</v>
      </c>
    </row>
    <row r="152" spans="1:32" x14ac:dyDescent="0.25">
      <c r="A152" s="2">
        <v>2004</v>
      </c>
      <c r="B152" s="2">
        <v>1163</v>
      </c>
      <c r="C152" s="2" t="s">
        <v>559</v>
      </c>
      <c r="D152" s="2" t="s">
        <v>560</v>
      </c>
      <c r="E152" s="2" t="s">
        <v>561</v>
      </c>
      <c r="F152" s="2" t="s">
        <v>558</v>
      </c>
      <c r="G152" s="2" t="s">
        <v>562</v>
      </c>
      <c r="H152" s="2"/>
      <c r="I152" s="2" t="s">
        <v>530</v>
      </c>
      <c r="J152" s="2" t="s">
        <v>111</v>
      </c>
      <c r="K152" s="2" t="s">
        <v>563</v>
      </c>
      <c r="L152" s="2"/>
      <c r="M152" s="3">
        <v>38238</v>
      </c>
      <c r="N152" s="2" t="s">
        <v>96</v>
      </c>
      <c r="O152" s="2" t="s">
        <v>564</v>
      </c>
      <c r="P152" s="2" t="s">
        <v>565</v>
      </c>
      <c r="Q152" s="2" t="s">
        <v>579</v>
      </c>
      <c r="R152" s="2" t="s">
        <v>567</v>
      </c>
      <c r="S152" s="2" t="s">
        <v>580</v>
      </c>
      <c r="T152" s="2" t="s">
        <v>4641</v>
      </c>
      <c r="U152" s="2">
        <v>15.4</v>
      </c>
      <c r="V152" s="2"/>
      <c r="W152" s="2"/>
      <c r="X152" s="2"/>
      <c r="Y152" s="2" t="s">
        <v>39</v>
      </c>
      <c r="Z152" s="2" t="s">
        <v>40</v>
      </c>
      <c r="AA152" s="2" t="s">
        <v>41</v>
      </c>
      <c r="AB152" s="2" t="s">
        <v>43</v>
      </c>
      <c r="AC152" s="2" t="s">
        <v>43</v>
      </c>
      <c r="AD152" s="2"/>
      <c r="AE152" s="4" t="s">
        <v>198</v>
      </c>
      <c r="AF152" s="2" t="s">
        <v>4676</v>
      </c>
    </row>
    <row r="153" spans="1:32" x14ac:dyDescent="0.25">
      <c r="A153" s="2">
        <v>2004</v>
      </c>
      <c r="B153" s="2">
        <v>1165</v>
      </c>
      <c r="C153" s="2" t="s">
        <v>559</v>
      </c>
      <c r="D153" s="2" t="s">
        <v>560</v>
      </c>
      <c r="E153" s="2" t="s">
        <v>561</v>
      </c>
      <c r="F153" s="2" t="s">
        <v>558</v>
      </c>
      <c r="G153" s="2" t="s">
        <v>562</v>
      </c>
      <c r="H153" s="2"/>
      <c r="I153" s="2" t="s">
        <v>530</v>
      </c>
      <c r="J153" s="2" t="s">
        <v>203</v>
      </c>
      <c r="K153" s="2" t="s">
        <v>563</v>
      </c>
      <c r="L153" s="2"/>
      <c r="M153" s="3">
        <v>38238</v>
      </c>
      <c r="N153" s="2" t="s">
        <v>573</v>
      </c>
      <c r="O153" s="2" t="s">
        <v>564</v>
      </c>
      <c r="P153" s="2" t="s">
        <v>565</v>
      </c>
      <c r="Q153" s="2" t="s">
        <v>569</v>
      </c>
      <c r="R153" s="2" t="s">
        <v>567</v>
      </c>
      <c r="S153" s="2" t="s">
        <v>583</v>
      </c>
      <c r="T153" s="2" t="s">
        <v>4641</v>
      </c>
      <c r="U153" s="2">
        <v>15.4</v>
      </c>
      <c r="V153" s="2"/>
      <c r="W153" s="2"/>
      <c r="X153" s="2"/>
      <c r="Y153" s="2" t="s">
        <v>39</v>
      </c>
      <c r="Z153" s="2" t="s">
        <v>40</v>
      </c>
      <c r="AA153" s="2" t="s">
        <v>41</v>
      </c>
      <c r="AB153" s="2" t="s">
        <v>43</v>
      </c>
      <c r="AC153" s="2" t="s">
        <v>43</v>
      </c>
      <c r="AD153" s="2"/>
      <c r="AE153" s="4" t="s">
        <v>198</v>
      </c>
      <c r="AF153" s="2" t="s">
        <v>4676</v>
      </c>
    </row>
    <row r="154" spans="1:32" x14ac:dyDescent="0.25">
      <c r="A154" s="2">
        <v>2005</v>
      </c>
      <c r="B154" s="2">
        <v>1203</v>
      </c>
      <c r="C154" s="2" t="s">
        <v>559</v>
      </c>
      <c r="D154" s="2" t="s">
        <v>560</v>
      </c>
      <c r="E154" s="2" t="s">
        <v>561</v>
      </c>
      <c r="F154" s="2" t="s">
        <v>558</v>
      </c>
      <c r="G154" s="2" t="s">
        <v>562</v>
      </c>
      <c r="H154" s="2"/>
      <c r="I154" s="2" t="s">
        <v>530</v>
      </c>
      <c r="J154" s="2" t="s">
        <v>111</v>
      </c>
      <c r="K154" s="2" t="s">
        <v>563</v>
      </c>
      <c r="L154" s="2"/>
      <c r="M154" s="3">
        <v>38490</v>
      </c>
      <c r="N154" s="2" t="s">
        <v>96</v>
      </c>
      <c r="O154" s="2" t="s">
        <v>564</v>
      </c>
      <c r="P154" s="2" t="s">
        <v>565</v>
      </c>
      <c r="Q154" s="2" t="s">
        <v>734</v>
      </c>
      <c r="R154" s="2" t="s">
        <v>735</v>
      </c>
      <c r="S154" s="2" t="s">
        <v>736</v>
      </c>
      <c r="T154" s="2"/>
      <c r="U154" s="2"/>
      <c r="V154" s="2"/>
      <c r="W154" s="2"/>
      <c r="X154" s="2"/>
      <c r="Y154" s="2" t="s">
        <v>39</v>
      </c>
      <c r="Z154" s="2" t="s">
        <v>40</v>
      </c>
      <c r="AA154" s="2" t="s">
        <v>41</v>
      </c>
      <c r="AB154" s="2" t="s">
        <v>43</v>
      </c>
      <c r="AC154" s="2" t="s">
        <v>43</v>
      </c>
      <c r="AD154" s="2"/>
      <c r="AE154" s="4" t="s">
        <v>198</v>
      </c>
      <c r="AF154" s="2" t="s">
        <v>4676</v>
      </c>
    </row>
    <row r="155" spans="1:32" x14ac:dyDescent="0.25">
      <c r="A155" s="2">
        <v>2005</v>
      </c>
      <c r="B155" s="2">
        <v>1205</v>
      </c>
      <c r="C155" s="2" t="s">
        <v>559</v>
      </c>
      <c r="D155" s="2" t="s">
        <v>560</v>
      </c>
      <c r="E155" s="2" t="s">
        <v>561</v>
      </c>
      <c r="F155" s="2" t="s">
        <v>558</v>
      </c>
      <c r="G155" s="2" t="s">
        <v>562</v>
      </c>
      <c r="H155" s="2"/>
      <c r="I155" s="2" t="s">
        <v>530</v>
      </c>
      <c r="J155" s="2" t="s">
        <v>203</v>
      </c>
      <c r="K155" s="2" t="s">
        <v>563</v>
      </c>
      <c r="L155" s="2"/>
      <c r="M155" s="3">
        <v>38490</v>
      </c>
      <c r="N155" s="2" t="s">
        <v>96</v>
      </c>
      <c r="O155" s="2" t="s">
        <v>564</v>
      </c>
      <c r="P155" s="2"/>
      <c r="Q155" s="2"/>
      <c r="R155" s="2"/>
      <c r="S155" s="2"/>
      <c r="T155" s="2"/>
      <c r="U155" s="2"/>
      <c r="V155" s="2"/>
      <c r="W155" s="2"/>
      <c r="X155" s="2"/>
      <c r="Y155" s="2" t="s">
        <v>39</v>
      </c>
      <c r="Z155" s="2" t="s">
        <v>40</v>
      </c>
      <c r="AA155" s="2" t="s">
        <v>41</v>
      </c>
      <c r="AB155" s="2" t="s">
        <v>43</v>
      </c>
      <c r="AC155" s="2" t="s">
        <v>43</v>
      </c>
      <c r="AD155" s="2"/>
      <c r="AE155" s="4" t="s">
        <v>198</v>
      </c>
      <c r="AF155" s="2" t="s">
        <v>4676</v>
      </c>
    </row>
    <row r="156" spans="1:32" x14ac:dyDescent="0.25">
      <c r="A156" s="2">
        <v>2005</v>
      </c>
      <c r="B156" s="2">
        <v>1208</v>
      </c>
      <c r="C156" s="2" t="s">
        <v>559</v>
      </c>
      <c r="D156" s="2" t="s">
        <v>560</v>
      </c>
      <c r="E156" s="2" t="s">
        <v>561</v>
      </c>
      <c r="F156" s="2" t="s">
        <v>558</v>
      </c>
      <c r="G156" s="2" t="s">
        <v>562</v>
      </c>
      <c r="H156" s="2"/>
      <c r="I156" s="2" t="s">
        <v>530</v>
      </c>
      <c r="J156" s="2" t="s">
        <v>111</v>
      </c>
      <c r="K156" s="2" t="s">
        <v>563</v>
      </c>
      <c r="L156" s="2"/>
      <c r="M156" s="3">
        <v>38686</v>
      </c>
      <c r="N156" s="2" t="s">
        <v>737</v>
      </c>
      <c r="O156" s="2" t="s">
        <v>564</v>
      </c>
      <c r="P156" s="2" t="s">
        <v>738</v>
      </c>
      <c r="Q156" s="2" t="s">
        <v>739</v>
      </c>
      <c r="R156" s="2" t="s">
        <v>740</v>
      </c>
      <c r="S156" s="2" t="s">
        <v>741</v>
      </c>
      <c r="T156" s="2"/>
      <c r="U156" s="2"/>
      <c r="V156" s="2"/>
      <c r="W156" s="2"/>
      <c r="X156" s="2"/>
      <c r="Y156" s="2" t="s">
        <v>39</v>
      </c>
      <c r="Z156" s="2" t="s">
        <v>40</v>
      </c>
      <c r="AA156" s="2" t="s">
        <v>41</v>
      </c>
      <c r="AB156" s="2" t="s">
        <v>42</v>
      </c>
      <c r="AC156" s="2" t="s">
        <v>43</v>
      </c>
      <c r="AD156" s="2"/>
      <c r="AE156" s="4" t="s">
        <v>198</v>
      </c>
      <c r="AF156" s="2" t="s">
        <v>4676</v>
      </c>
    </row>
    <row r="157" spans="1:32" x14ac:dyDescent="0.25">
      <c r="A157" s="2">
        <v>2005</v>
      </c>
      <c r="B157" s="2">
        <v>1210</v>
      </c>
      <c r="C157" s="2" t="s">
        <v>559</v>
      </c>
      <c r="D157" s="2" t="s">
        <v>560</v>
      </c>
      <c r="E157" s="2" t="s">
        <v>561</v>
      </c>
      <c r="F157" s="2" t="s">
        <v>558</v>
      </c>
      <c r="G157" s="2" t="s">
        <v>562</v>
      </c>
      <c r="H157" s="2"/>
      <c r="I157" s="2" t="s">
        <v>530</v>
      </c>
      <c r="J157" s="2" t="s">
        <v>203</v>
      </c>
      <c r="K157" s="2" t="s">
        <v>563</v>
      </c>
      <c r="L157" s="2"/>
      <c r="M157" s="3">
        <v>38686</v>
      </c>
      <c r="N157" s="2" t="s">
        <v>737</v>
      </c>
      <c r="O157" s="2" t="s">
        <v>564</v>
      </c>
      <c r="P157" s="2" t="s">
        <v>738</v>
      </c>
      <c r="Q157" s="2" t="s">
        <v>739</v>
      </c>
      <c r="R157" s="2" t="s">
        <v>738</v>
      </c>
      <c r="S157" s="2" t="s">
        <v>744</v>
      </c>
      <c r="T157" s="2"/>
      <c r="U157" s="2"/>
      <c r="V157" s="2"/>
      <c r="W157" s="2"/>
      <c r="X157" s="2"/>
      <c r="Y157" s="2" t="s">
        <v>39</v>
      </c>
      <c r="Z157" s="2" t="s">
        <v>40</v>
      </c>
      <c r="AA157" s="2" t="s">
        <v>41</v>
      </c>
      <c r="AB157" s="2" t="s">
        <v>42</v>
      </c>
      <c r="AC157" s="2" t="s">
        <v>43</v>
      </c>
      <c r="AD157" s="2"/>
      <c r="AE157" s="4" t="s">
        <v>198</v>
      </c>
      <c r="AF157" s="2" t="s">
        <v>4676</v>
      </c>
    </row>
    <row r="158" spans="1:32" x14ac:dyDescent="0.25">
      <c r="A158" s="2">
        <v>2006</v>
      </c>
      <c r="B158" s="2">
        <v>1410</v>
      </c>
      <c r="C158" s="2" t="s">
        <v>559</v>
      </c>
      <c r="D158" s="2" t="s">
        <v>560</v>
      </c>
      <c r="E158" s="2" t="s">
        <v>561</v>
      </c>
      <c r="F158" s="2" t="s">
        <v>558</v>
      </c>
      <c r="G158" s="2" t="s">
        <v>562</v>
      </c>
      <c r="H158" s="2"/>
      <c r="I158" s="2" t="s">
        <v>530</v>
      </c>
      <c r="J158" s="2" t="s">
        <v>111</v>
      </c>
      <c r="K158" s="2" t="s">
        <v>563</v>
      </c>
      <c r="L158" s="2"/>
      <c r="M158" s="3">
        <v>39036</v>
      </c>
      <c r="N158" s="2" t="s">
        <v>737</v>
      </c>
      <c r="O158" s="2" t="s">
        <v>564</v>
      </c>
      <c r="P158" s="2" t="s">
        <v>738</v>
      </c>
      <c r="Q158" s="2" t="s">
        <v>739</v>
      </c>
      <c r="R158" s="2" t="s">
        <v>738</v>
      </c>
      <c r="S158" s="2" t="s">
        <v>849</v>
      </c>
      <c r="T158" s="2"/>
      <c r="U158" s="2"/>
      <c r="V158" s="2"/>
      <c r="W158" s="2"/>
      <c r="X158" s="2"/>
      <c r="Y158" s="2" t="s">
        <v>39</v>
      </c>
      <c r="Z158" s="2" t="s">
        <v>40</v>
      </c>
      <c r="AA158" s="2" t="s">
        <v>41</v>
      </c>
      <c r="AB158" s="2" t="s">
        <v>42</v>
      </c>
      <c r="AC158" s="2" t="s">
        <v>43</v>
      </c>
      <c r="AD158" s="2"/>
      <c r="AE158" s="4" t="s">
        <v>198</v>
      </c>
      <c r="AF158" s="2" t="s">
        <v>4676</v>
      </c>
    </row>
    <row r="159" spans="1:32" x14ac:dyDescent="0.25">
      <c r="A159" s="2">
        <v>2006</v>
      </c>
      <c r="B159" s="2">
        <v>1412</v>
      </c>
      <c r="C159" s="2" t="s">
        <v>559</v>
      </c>
      <c r="D159" s="2" t="s">
        <v>560</v>
      </c>
      <c r="E159" s="2" t="s">
        <v>561</v>
      </c>
      <c r="F159" s="2" t="s">
        <v>558</v>
      </c>
      <c r="G159" s="2" t="s">
        <v>562</v>
      </c>
      <c r="H159" s="2"/>
      <c r="I159" s="2" t="s">
        <v>530</v>
      </c>
      <c r="J159" s="2" t="s">
        <v>203</v>
      </c>
      <c r="K159" s="2" t="s">
        <v>563</v>
      </c>
      <c r="L159" s="2"/>
      <c r="M159" s="3">
        <v>39036</v>
      </c>
      <c r="N159" s="2" t="s">
        <v>737</v>
      </c>
      <c r="O159" s="2" t="s">
        <v>564</v>
      </c>
      <c r="P159" s="2" t="s">
        <v>738</v>
      </c>
      <c r="Q159" s="2" t="s">
        <v>739</v>
      </c>
      <c r="R159" s="2" t="s">
        <v>738</v>
      </c>
      <c r="S159" s="2" t="s">
        <v>851</v>
      </c>
      <c r="T159" s="2"/>
      <c r="U159" s="2"/>
      <c r="V159" s="2"/>
      <c r="W159" s="2"/>
      <c r="X159" s="2"/>
      <c r="Y159" s="2" t="s">
        <v>39</v>
      </c>
      <c r="Z159" s="2" t="s">
        <v>40</v>
      </c>
      <c r="AA159" s="2" t="s">
        <v>41</v>
      </c>
      <c r="AB159" s="2" t="s">
        <v>42</v>
      </c>
      <c r="AC159" s="2" t="s">
        <v>43</v>
      </c>
      <c r="AD159" s="2"/>
      <c r="AE159" s="4" t="s">
        <v>198</v>
      </c>
      <c r="AF159" s="2" t="s">
        <v>4676</v>
      </c>
    </row>
    <row r="160" spans="1:32" x14ac:dyDescent="0.25">
      <c r="A160" s="2">
        <v>2011</v>
      </c>
      <c r="B160" s="2">
        <v>672</v>
      </c>
      <c r="C160" s="2" t="s">
        <v>1163</v>
      </c>
      <c r="D160" s="2" t="s">
        <v>1164</v>
      </c>
      <c r="E160" s="2" t="s">
        <v>1165</v>
      </c>
      <c r="F160" s="2" t="s">
        <v>678</v>
      </c>
      <c r="G160" s="2" t="s">
        <v>803</v>
      </c>
      <c r="H160" s="2"/>
      <c r="I160" s="2" t="s">
        <v>475</v>
      </c>
      <c r="J160" s="2" t="s">
        <v>995</v>
      </c>
      <c r="K160" s="2" t="s">
        <v>1166</v>
      </c>
      <c r="L160" s="2"/>
      <c r="M160" s="3">
        <v>40730</v>
      </c>
      <c r="N160" s="2" t="s">
        <v>71</v>
      </c>
      <c r="O160" s="2" t="s">
        <v>1167</v>
      </c>
      <c r="P160" s="2"/>
      <c r="Q160" s="2"/>
      <c r="R160" s="2"/>
      <c r="S160" s="2"/>
      <c r="T160" s="2"/>
      <c r="U160" s="2"/>
      <c r="V160" s="2"/>
      <c r="W160" s="2"/>
      <c r="X160" s="2"/>
      <c r="Y160" s="2" t="s">
        <v>351</v>
      </c>
      <c r="Z160" s="2" t="s">
        <v>40</v>
      </c>
      <c r="AA160" s="2" t="s">
        <v>41</v>
      </c>
      <c r="AB160" s="2" t="s">
        <v>42</v>
      </c>
      <c r="AC160" s="2" t="s">
        <v>43</v>
      </c>
      <c r="AD160" s="2" t="s">
        <v>1171</v>
      </c>
      <c r="AE160" s="4"/>
      <c r="AF160" s="2" t="s">
        <v>4676</v>
      </c>
    </row>
    <row r="161" spans="1:32" x14ac:dyDescent="0.25">
      <c r="A161" s="2">
        <v>2011</v>
      </c>
      <c r="B161" s="2">
        <v>673</v>
      </c>
      <c r="C161" s="2" t="s">
        <v>1163</v>
      </c>
      <c r="D161" s="2" t="s">
        <v>1164</v>
      </c>
      <c r="E161" s="2" t="s">
        <v>1165</v>
      </c>
      <c r="F161" s="2" t="s">
        <v>678</v>
      </c>
      <c r="G161" s="2" t="s">
        <v>803</v>
      </c>
      <c r="H161" s="2"/>
      <c r="I161" s="2" t="s">
        <v>475</v>
      </c>
      <c r="J161" s="2" t="s">
        <v>995</v>
      </c>
      <c r="K161" s="2" t="s">
        <v>1166</v>
      </c>
      <c r="L161" s="2"/>
      <c r="M161" s="3">
        <v>40730</v>
      </c>
      <c r="N161" s="2" t="s">
        <v>71</v>
      </c>
      <c r="O161" s="2" t="s">
        <v>1167</v>
      </c>
      <c r="P161" s="2"/>
      <c r="Q161" s="2"/>
      <c r="R161" s="2"/>
      <c r="S161" s="2"/>
      <c r="T161" s="2"/>
      <c r="U161" s="2"/>
      <c r="V161" s="2"/>
      <c r="W161" s="2"/>
      <c r="X161" s="2"/>
      <c r="Y161" s="2" t="s">
        <v>351</v>
      </c>
      <c r="Z161" s="2" t="s">
        <v>275</v>
      </c>
      <c r="AA161" s="2" t="s">
        <v>41</v>
      </c>
      <c r="AB161" s="2" t="s">
        <v>42</v>
      </c>
      <c r="AC161" s="2" t="s">
        <v>43</v>
      </c>
      <c r="AD161" s="2" t="s">
        <v>1171</v>
      </c>
      <c r="AE161" s="4"/>
      <c r="AF161" s="2" t="s">
        <v>4676</v>
      </c>
    </row>
    <row r="162" spans="1:32" x14ac:dyDescent="0.25">
      <c r="A162" s="2">
        <v>2011</v>
      </c>
      <c r="B162" s="2">
        <v>674</v>
      </c>
      <c r="C162" s="2" t="s">
        <v>1163</v>
      </c>
      <c r="D162" s="2" t="s">
        <v>1164</v>
      </c>
      <c r="E162" s="2" t="s">
        <v>1165</v>
      </c>
      <c r="F162" s="2" t="s">
        <v>678</v>
      </c>
      <c r="G162" s="2" t="s">
        <v>803</v>
      </c>
      <c r="H162" s="2"/>
      <c r="I162" s="2" t="s">
        <v>475</v>
      </c>
      <c r="J162" s="2" t="s">
        <v>995</v>
      </c>
      <c r="K162" s="2" t="s">
        <v>1166</v>
      </c>
      <c r="L162" s="2"/>
      <c r="M162" s="3">
        <v>40731</v>
      </c>
      <c r="N162" s="2" t="s">
        <v>71</v>
      </c>
      <c r="O162" s="2" t="s">
        <v>1167</v>
      </c>
      <c r="P162" s="2"/>
      <c r="Q162" s="2"/>
      <c r="R162" s="2"/>
      <c r="S162" s="2"/>
      <c r="T162" s="2"/>
      <c r="U162" s="2"/>
      <c r="V162" s="2"/>
      <c r="W162" s="2"/>
      <c r="X162" s="2"/>
      <c r="Y162" s="2" t="s">
        <v>351</v>
      </c>
      <c r="Z162" s="2" t="s">
        <v>40</v>
      </c>
      <c r="AA162" s="2" t="s">
        <v>41</v>
      </c>
      <c r="AB162" s="2" t="s">
        <v>42</v>
      </c>
      <c r="AC162" s="2" t="s">
        <v>43</v>
      </c>
      <c r="AD162" s="2" t="s">
        <v>1172</v>
      </c>
      <c r="AE162" s="4"/>
      <c r="AF162" s="2" t="s">
        <v>4676</v>
      </c>
    </row>
    <row r="163" spans="1:32" x14ac:dyDescent="0.25">
      <c r="A163" s="2">
        <v>2011</v>
      </c>
      <c r="B163" s="2">
        <v>676</v>
      </c>
      <c r="C163" s="2" t="s">
        <v>1163</v>
      </c>
      <c r="D163" s="2" t="s">
        <v>1164</v>
      </c>
      <c r="E163" s="2" t="s">
        <v>1165</v>
      </c>
      <c r="F163" s="2" t="s">
        <v>678</v>
      </c>
      <c r="G163" s="2" t="s">
        <v>803</v>
      </c>
      <c r="H163" s="2"/>
      <c r="I163" s="2" t="s">
        <v>475</v>
      </c>
      <c r="J163" s="2" t="s">
        <v>995</v>
      </c>
      <c r="K163" s="2" t="s">
        <v>1166</v>
      </c>
      <c r="L163" s="2"/>
      <c r="M163" s="3">
        <v>40731</v>
      </c>
      <c r="N163" s="2" t="s">
        <v>71</v>
      </c>
      <c r="O163" s="2" t="s">
        <v>1167</v>
      </c>
      <c r="P163" s="2"/>
      <c r="Q163" s="2"/>
      <c r="R163" s="2"/>
      <c r="S163" s="2"/>
      <c r="T163" s="2"/>
      <c r="U163" s="2"/>
      <c r="V163" s="2"/>
      <c r="W163" s="2"/>
      <c r="X163" s="2"/>
      <c r="Y163" s="2" t="s">
        <v>351</v>
      </c>
      <c r="Z163" s="2" t="s">
        <v>275</v>
      </c>
      <c r="AA163" s="2" t="s">
        <v>41</v>
      </c>
      <c r="AB163" s="2" t="s">
        <v>42</v>
      </c>
      <c r="AC163" s="2" t="s">
        <v>43</v>
      </c>
      <c r="AD163" s="2" t="s">
        <v>1172</v>
      </c>
      <c r="AE163" s="4"/>
      <c r="AF163" s="2" t="s">
        <v>4676</v>
      </c>
    </row>
    <row r="164" spans="1:32" x14ac:dyDescent="0.25">
      <c r="A164" s="2">
        <v>2011</v>
      </c>
      <c r="B164" s="2">
        <v>678</v>
      </c>
      <c r="C164" s="2" t="s">
        <v>1163</v>
      </c>
      <c r="D164" s="2" t="s">
        <v>1164</v>
      </c>
      <c r="E164" s="2" t="s">
        <v>1165</v>
      </c>
      <c r="F164" s="2" t="s">
        <v>678</v>
      </c>
      <c r="G164" s="2" t="s">
        <v>803</v>
      </c>
      <c r="H164" s="2"/>
      <c r="I164" s="2" t="s">
        <v>475</v>
      </c>
      <c r="J164" s="2" t="s">
        <v>995</v>
      </c>
      <c r="K164" s="2" t="s">
        <v>1166</v>
      </c>
      <c r="L164" s="2"/>
      <c r="M164" s="3">
        <v>40732</v>
      </c>
      <c r="N164" s="2" t="s">
        <v>71</v>
      </c>
      <c r="O164" s="2" t="s">
        <v>1167</v>
      </c>
      <c r="P164" s="2"/>
      <c r="Q164" s="2"/>
      <c r="R164" s="2"/>
      <c r="S164" s="2"/>
      <c r="T164" s="2"/>
      <c r="U164" s="2"/>
      <c r="V164" s="2"/>
      <c r="W164" s="2"/>
      <c r="X164" s="2"/>
      <c r="Y164" s="2" t="s">
        <v>351</v>
      </c>
      <c r="Z164" s="2" t="s">
        <v>275</v>
      </c>
      <c r="AA164" s="2" t="s">
        <v>41</v>
      </c>
      <c r="AB164" s="2" t="s">
        <v>42</v>
      </c>
      <c r="AC164" s="2" t="s">
        <v>43</v>
      </c>
      <c r="AD164" s="2" t="s">
        <v>1179</v>
      </c>
      <c r="AE164" s="4"/>
      <c r="AF164" s="2" t="s">
        <v>4676</v>
      </c>
    </row>
    <row r="165" spans="1:32" x14ac:dyDescent="0.25">
      <c r="A165" s="2">
        <v>2011</v>
      </c>
      <c r="B165" s="2">
        <v>679</v>
      </c>
      <c r="C165" s="2" t="s">
        <v>1163</v>
      </c>
      <c r="D165" s="2" t="s">
        <v>1164</v>
      </c>
      <c r="E165" s="2" t="s">
        <v>1165</v>
      </c>
      <c r="F165" s="2" t="s">
        <v>678</v>
      </c>
      <c r="G165" s="2" t="s">
        <v>803</v>
      </c>
      <c r="H165" s="2"/>
      <c r="I165" s="2" t="s">
        <v>475</v>
      </c>
      <c r="J165" s="2" t="s">
        <v>995</v>
      </c>
      <c r="K165" s="2" t="s">
        <v>1166</v>
      </c>
      <c r="L165" s="2"/>
      <c r="M165" s="3">
        <v>40732</v>
      </c>
      <c r="N165" s="2" t="s">
        <v>71</v>
      </c>
      <c r="O165" s="2" t="s">
        <v>1167</v>
      </c>
      <c r="P165" s="2"/>
      <c r="Q165" s="2"/>
      <c r="R165" s="2"/>
      <c r="S165" s="2"/>
      <c r="T165" s="2"/>
      <c r="U165" s="2"/>
      <c r="V165" s="2"/>
      <c r="W165" s="2"/>
      <c r="X165" s="2"/>
      <c r="Y165" s="2" t="s">
        <v>351</v>
      </c>
      <c r="Z165" s="2" t="s">
        <v>40</v>
      </c>
      <c r="AA165" s="2" t="s">
        <v>41</v>
      </c>
      <c r="AB165" s="2" t="s">
        <v>42</v>
      </c>
      <c r="AC165" s="2" t="s">
        <v>43</v>
      </c>
      <c r="AD165" s="2" t="s">
        <v>1179</v>
      </c>
      <c r="AE165" s="4"/>
      <c r="AF165" s="2" t="s">
        <v>4676</v>
      </c>
    </row>
    <row r="166" spans="1:32" x14ac:dyDescent="0.25">
      <c r="A166" s="2">
        <v>2011</v>
      </c>
      <c r="B166" s="2">
        <v>681</v>
      </c>
      <c r="C166" s="2" t="s">
        <v>1163</v>
      </c>
      <c r="D166" s="2" t="s">
        <v>1164</v>
      </c>
      <c r="E166" s="2" t="s">
        <v>1165</v>
      </c>
      <c r="F166" s="2" t="s">
        <v>678</v>
      </c>
      <c r="G166" s="2" t="s">
        <v>803</v>
      </c>
      <c r="H166" s="2"/>
      <c r="I166" s="2" t="s">
        <v>475</v>
      </c>
      <c r="J166" s="2" t="s">
        <v>995</v>
      </c>
      <c r="K166" s="2" t="s">
        <v>1166</v>
      </c>
      <c r="L166" s="2"/>
      <c r="M166" s="3">
        <v>40733</v>
      </c>
      <c r="N166" s="2" t="s">
        <v>71</v>
      </c>
      <c r="O166" s="2" t="s">
        <v>1167</v>
      </c>
      <c r="P166" s="2"/>
      <c r="Q166" s="2"/>
      <c r="R166" s="2"/>
      <c r="S166" s="2"/>
      <c r="T166" s="2"/>
      <c r="U166" s="2"/>
      <c r="V166" s="2"/>
      <c r="W166" s="2"/>
      <c r="X166" s="2"/>
      <c r="Y166" s="2" t="s">
        <v>351</v>
      </c>
      <c r="Z166" s="2" t="s">
        <v>275</v>
      </c>
      <c r="AA166" s="2" t="s">
        <v>41</v>
      </c>
      <c r="AB166" s="2" t="s">
        <v>42</v>
      </c>
      <c r="AC166" s="2" t="s">
        <v>43</v>
      </c>
      <c r="AD166" s="2" t="s">
        <v>1184</v>
      </c>
      <c r="AE166" s="4"/>
      <c r="AF166" s="2" t="s">
        <v>4676</v>
      </c>
    </row>
    <row r="167" spans="1:32" x14ac:dyDescent="0.25">
      <c r="A167" s="2">
        <v>2011</v>
      </c>
      <c r="B167" s="2">
        <v>682</v>
      </c>
      <c r="C167" s="2" t="s">
        <v>1163</v>
      </c>
      <c r="D167" s="2" t="s">
        <v>1164</v>
      </c>
      <c r="E167" s="2" t="s">
        <v>1165</v>
      </c>
      <c r="F167" s="2" t="s">
        <v>678</v>
      </c>
      <c r="G167" s="2" t="s">
        <v>803</v>
      </c>
      <c r="H167" s="2"/>
      <c r="I167" s="2" t="s">
        <v>475</v>
      </c>
      <c r="J167" s="2" t="s">
        <v>995</v>
      </c>
      <c r="K167" s="2" t="s">
        <v>1166</v>
      </c>
      <c r="L167" s="2"/>
      <c r="M167" s="3">
        <v>40733</v>
      </c>
      <c r="N167" s="2" t="s">
        <v>71</v>
      </c>
      <c r="O167" s="2" t="s">
        <v>1167</v>
      </c>
      <c r="P167" s="2"/>
      <c r="Q167" s="2"/>
      <c r="R167" s="2"/>
      <c r="S167" s="2"/>
      <c r="T167" s="2"/>
      <c r="U167" s="2"/>
      <c r="V167" s="2"/>
      <c r="W167" s="2"/>
      <c r="X167" s="2"/>
      <c r="Y167" s="2" t="s">
        <v>351</v>
      </c>
      <c r="Z167" s="2" t="s">
        <v>40</v>
      </c>
      <c r="AA167" s="2" t="s">
        <v>41</v>
      </c>
      <c r="AB167" s="2" t="s">
        <v>42</v>
      </c>
      <c r="AC167" s="2" t="s">
        <v>43</v>
      </c>
      <c r="AD167" s="2" t="s">
        <v>1184</v>
      </c>
      <c r="AE167" s="4"/>
      <c r="AF167" s="2" t="s">
        <v>4676</v>
      </c>
    </row>
    <row r="168" spans="1:32" x14ac:dyDescent="0.25">
      <c r="A168" s="2">
        <v>2011</v>
      </c>
      <c r="B168" s="2">
        <v>1204</v>
      </c>
      <c r="C168" s="2" t="s">
        <v>1265</v>
      </c>
      <c r="D168" s="2" t="s">
        <v>1266</v>
      </c>
      <c r="E168" s="2" t="s">
        <v>1267</v>
      </c>
      <c r="F168" s="2" t="s">
        <v>588</v>
      </c>
      <c r="G168" s="2" t="s">
        <v>1268</v>
      </c>
      <c r="H168" s="2" t="s">
        <v>556</v>
      </c>
      <c r="I168" s="2" t="s">
        <v>587</v>
      </c>
      <c r="J168" s="2" t="s">
        <v>313</v>
      </c>
      <c r="K168" s="2" t="s">
        <v>1269</v>
      </c>
      <c r="L168" s="2"/>
      <c r="M168" s="3">
        <v>40878</v>
      </c>
      <c r="N168" s="2" t="s">
        <v>303</v>
      </c>
      <c r="O168" s="2" t="s">
        <v>624</v>
      </c>
      <c r="P168" s="2" t="s">
        <v>1270</v>
      </c>
      <c r="Q168" s="2" t="s">
        <v>1278</v>
      </c>
      <c r="R168" s="2" t="s">
        <v>1270</v>
      </c>
      <c r="S168" s="2" t="s">
        <v>1279</v>
      </c>
      <c r="T168" s="2"/>
      <c r="U168" s="2"/>
      <c r="V168" s="2"/>
      <c r="W168" s="2"/>
      <c r="X168" s="2"/>
      <c r="Y168" s="2" t="s">
        <v>351</v>
      </c>
      <c r="Z168" s="2" t="s">
        <v>275</v>
      </c>
      <c r="AA168" s="2" t="s">
        <v>41</v>
      </c>
      <c r="AB168" s="2" t="s">
        <v>42</v>
      </c>
      <c r="AC168" s="2" t="s">
        <v>43</v>
      </c>
      <c r="AD168" s="2" t="s">
        <v>1280</v>
      </c>
      <c r="AE168" s="4"/>
      <c r="AF168" s="2" t="s">
        <v>4676</v>
      </c>
    </row>
    <row r="169" spans="1:32" x14ac:dyDescent="0.25">
      <c r="A169" s="2">
        <v>2013</v>
      </c>
      <c r="B169" s="2">
        <v>1111</v>
      </c>
      <c r="C169" s="2" t="s">
        <v>1163</v>
      </c>
      <c r="D169" s="2" t="s">
        <v>1164</v>
      </c>
      <c r="E169" s="2" t="s">
        <v>1165</v>
      </c>
      <c r="F169" s="2" t="s">
        <v>678</v>
      </c>
      <c r="G169" s="2" t="s">
        <v>803</v>
      </c>
      <c r="H169" s="2"/>
      <c r="I169" s="2" t="s">
        <v>475</v>
      </c>
      <c r="J169" s="2" t="s">
        <v>995</v>
      </c>
      <c r="K169" s="2" t="s">
        <v>1166</v>
      </c>
      <c r="L169" s="2"/>
      <c r="M169" s="3">
        <v>41536</v>
      </c>
      <c r="N169" s="2" t="s">
        <v>617</v>
      </c>
      <c r="O169" s="2" t="s">
        <v>1926</v>
      </c>
      <c r="P169" s="2" t="s">
        <v>1173</v>
      </c>
      <c r="Q169" s="2" t="s">
        <v>1927</v>
      </c>
      <c r="R169" s="2" t="s">
        <v>1928</v>
      </c>
      <c r="S169" s="2" t="s">
        <v>1929</v>
      </c>
      <c r="T169" s="2"/>
      <c r="U169" s="2"/>
      <c r="V169" s="2"/>
      <c r="W169" s="2"/>
      <c r="X169" s="2"/>
      <c r="Y169" s="2" t="s">
        <v>351</v>
      </c>
      <c r="Z169" s="2" t="s">
        <v>40</v>
      </c>
      <c r="AA169" s="2" t="s">
        <v>41</v>
      </c>
      <c r="AB169" s="2" t="s">
        <v>42</v>
      </c>
      <c r="AC169" s="2" t="s">
        <v>43</v>
      </c>
      <c r="AD169" s="2" t="s">
        <v>1930</v>
      </c>
      <c r="AE169" s="4" t="s">
        <v>198</v>
      </c>
      <c r="AF169" s="2" t="s">
        <v>4676</v>
      </c>
    </row>
    <row r="170" spans="1:32" x14ac:dyDescent="0.25">
      <c r="A170" s="2">
        <v>2013</v>
      </c>
      <c r="B170" s="2">
        <v>1115</v>
      </c>
      <c r="C170" s="2" t="s">
        <v>1163</v>
      </c>
      <c r="D170" s="2" t="s">
        <v>1164</v>
      </c>
      <c r="E170" s="2" t="s">
        <v>1165</v>
      </c>
      <c r="F170" s="2" t="s">
        <v>678</v>
      </c>
      <c r="G170" s="2" t="s">
        <v>803</v>
      </c>
      <c r="H170" s="2"/>
      <c r="I170" s="2" t="s">
        <v>475</v>
      </c>
      <c r="J170" s="2" t="s">
        <v>995</v>
      </c>
      <c r="K170" s="2" t="s">
        <v>1166</v>
      </c>
      <c r="L170" s="2"/>
      <c r="M170" s="3">
        <v>41557</v>
      </c>
      <c r="N170" s="2" t="s">
        <v>617</v>
      </c>
      <c r="O170" s="2" t="s">
        <v>1926</v>
      </c>
      <c r="P170" s="2" t="s">
        <v>1168</v>
      </c>
      <c r="Q170" s="2" t="s">
        <v>1931</v>
      </c>
      <c r="R170" s="2" t="s">
        <v>1932</v>
      </c>
      <c r="S170" s="2" t="s">
        <v>1933</v>
      </c>
      <c r="T170" s="2"/>
      <c r="U170" s="2"/>
      <c r="V170" s="2"/>
      <c r="W170" s="2"/>
      <c r="X170" s="2"/>
      <c r="Y170" s="2" t="s">
        <v>351</v>
      </c>
      <c r="Z170" s="2" t="s">
        <v>40</v>
      </c>
      <c r="AA170" s="2" t="s">
        <v>41</v>
      </c>
      <c r="AB170" s="2" t="s">
        <v>42</v>
      </c>
      <c r="AC170" s="2" t="s">
        <v>43</v>
      </c>
      <c r="AD170" s="2" t="s">
        <v>1934</v>
      </c>
      <c r="AE170" s="4" t="s">
        <v>198</v>
      </c>
      <c r="AF170" s="2" t="s">
        <v>4676</v>
      </c>
    </row>
    <row r="171" spans="1:32" x14ac:dyDescent="0.25">
      <c r="A171" s="2">
        <v>2015</v>
      </c>
      <c r="B171" s="2">
        <v>1391</v>
      </c>
      <c r="C171" s="2" t="s">
        <v>1265</v>
      </c>
      <c r="D171" s="2" t="s">
        <v>1266</v>
      </c>
      <c r="E171" s="2" t="s">
        <v>1267</v>
      </c>
      <c r="F171" s="2" t="s">
        <v>588</v>
      </c>
      <c r="G171" s="2" t="s">
        <v>1268</v>
      </c>
      <c r="H171" s="2" t="s">
        <v>556</v>
      </c>
      <c r="I171" s="2" t="s">
        <v>587</v>
      </c>
      <c r="J171" s="2" t="s">
        <v>313</v>
      </c>
      <c r="K171" s="2" t="s">
        <v>1269</v>
      </c>
      <c r="L171" s="2"/>
      <c r="M171" s="3">
        <v>42019</v>
      </c>
      <c r="N171" s="2" t="s">
        <v>71</v>
      </c>
      <c r="O171" s="2" t="s">
        <v>418</v>
      </c>
      <c r="P171" s="2" t="s">
        <v>3723</v>
      </c>
      <c r="Q171" s="2" t="s">
        <v>821</v>
      </c>
      <c r="R171" s="2" t="s">
        <v>3723</v>
      </c>
      <c r="S171" s="2" t="s">
        <v>3726</v>
      </c>
      <c r="T171" s="2"/>
      <c r="U171" s="2"/>
      <c r="V171" s="2"/>
      <c r="W171" s="2"/>
      <c r="X171" s="2"/>
      <c r="Y171" s="2" t="s">
        <v>351</v>
      </c>
      <c r="Z171" s="2" t="s">
        <v>275</v>
      </c>
      <c r="AA171" s="2" t="s">
        <v>3332</v>
      </c>
      <c r="AB171" s="2" t="s">
        <v>42</v>
      </c>
      <c r="AC171" s="2" t="s">
        <v>43</v>
      </c>
      <c r="AD171" s="2"/>
      <c r="AE171" s="4" t="s">
        <v>198</v>
      </c>
      <c r="AF171" s="2" t="s">
        <v>4676</v>
      </c>
    </row>
    <row r="172" spans="1:32" x14ac:dyDescent="0.25">
      <c r="A172" s="2">
        <v>2004</v>
      </c>
      <c r="B172" s="2">
        <v>1154</v>
      </c>
      <c r="C172" s="2" t="s">
        <v>559</v>
      </c>
      <c r="D172" s="2" t="s">
        <v>560</v>
      </c>
      <c r="E172" s="2" t="s">
        <v>561</v>
      </c>
      <c r="F172" s="2" t="s">
        <v>558</v>
      </c>
      <c r="G172" s="2" t="s">
        <v>562</v>
      </c>
      <c r="H172" s="2"/>
      <c r="I172" s="2" t="s">
        <v>530</v>
      </c>
      <c r="J172" s="2" t="s">
        <v>111</v>
      </c>
      <c r="K172" s="2" t="s">
        <v>563</v>
      </c>
      <c r="L172" s="2"/>
      <c r="M172" s="3">
        <v>38135</v>
      </c>
      <c r="N172" s="2" t="s">
        <v>96</v>
      </c>
      <c r="O172" s="2" t="s">
        <v>564</v>
      </c>
      <c r="P172" s="2" t="s">
        <v>565</v>
      </c>
      <c r="Q172" s="2" t="s">
        <v>566</v>
      </c>
      <c r="R172" s="2" t="s">
        <v>567</v>
      </c>
      <c r="S172" s="2" t="s">
        <v>568</v>
      </c>
      <c r="T172" s="2" t="s">
        <v>4641</v>
      </c>
      <c r="U172" s="2">
        <v>0.05</v>
      </c>
      <c r="V172" s="2"/>
      <c r="W172" s="2"/>
      <c r="X172" s="2"/>
      <c r="Y172" s="2" t="s">
        <v>342</v>
      </c>
      <c r="Z172" s="2" t="s">
        <v>343</v>
      </c>
      <c r="AA172" s="2" t="s">
        <v>41</v>
      </c>
      <c r="AB172" s="2" t="s">
        <v>43</v>
      </c>
      <c r="AC172" s="2" t="s">
        <v>43</v>
      </c>
      <c r="AD172" s="2"/>
      <c r="AE172" s="4" t="s">
        <v>198</v>
      </c>
      <c r="AF172" s="2" t="s">
        <v>4677</v>
      </c>
    </row>
    <row r="173" spans="1:32" x14ac:dyDescent="0.25">
      <c r="A173" s="2">
        <v>2004</v>
      </c>
      <c r="B173" s="2">
        <v>1159</v>
      </c>
      <c r="C173" s="2" t="s">
        <v>559</v>
      </c>
      <c r="D173" s="2" t="s">
        <v>560</v>
      </c>
      <c r="E173" s="2" t="s">
        <v>561</v>
      </c>
      <c r="F173" s="2" t="s">
        <v>558</v>
      </c>
      <c r="G173" s="2" t="s">
        <v>562</v>
      </c>
      <c r="H173" s="2"/>
      <c r="I173" s="2" t="s">
        <v>530</v>
      </c>
      <c r="J173" s="2" t="s">
        <v>203</v>
      </c>
      <c r="K173" s="2" t="s">
        <v>563</v>
      </c>
      <c r="L173" s="2"/>
      <c r="M173" s="3">
        <v>38135</v>
      </c>
      <c r="N173" s="2" t="s">
        <v>573</v>
      </c>
      <c r="O173" s="2" t="s">
        <v>564</v>
      </c>
      <c r="P173" s="2" t="s">
        <v>565</v>
      </c>
      <c r="Q173" s="2" t="s">
        <v>575</v>
      </c>
      <c r="R173" s="2" t="s">
        <v>567</v>
      </c>
      <c r="S173" s="2" t="s">
        <v>576</v>
      </c>
      <c r="T173" s="2" t="s">
        <v>4641</v>
      </c>
      <c r="U173" s="2">
        <v>33.6</v>
      </c>
      <c r="V173" s="2"/>
      <c r="W173" s="2"/>
      <c r="X173" s="2"/>
      <c r="Y173" s="2" t="s">
        <v>39</v>
      </c>
      <c r="Z173" s="2" t="s">
        <v>343</v>
      </c>
      <c r="AA173" s="2" t="s">
        <v>41</v>
      </c>
      <c r="AB173" s="2" t="s">
        <v>43</v>
      </c>
      <c r="AC173" s="2" t="s">
        <v>43</v>
      </c>
      <c r="AD173" s="2"/>
      <c r="AE173" s="4" t="s">
        <v>198</v>
      </c>
      <c r="AF173" s="2" t="s">
        <v>4677</v>
      </c>
    </row>
    <row r="174" spans="1:32" x14ac:dyDescent="0.25">
      <c r="A174" s="2">
        <v>2004</v>
      </c>
      <c r="B174" s="2">
        <v>1160</v>
      </c>
      <c r="C174" s="2" t="s">
        <v>559</v>
      </c>
      <c r="D174" s="2" t="s">
        <v>560</v>
      </c>
      <c r="E174" s="2" t="s">
        <v>561</v>
      </c>
      <c r="F174" s="2" t="s">
        <v>558</v>
      </c>
      <c r="G174" s="2" t="s">
        <v>562</v>
      </c>
      <c r="H174" s="2"/>
      <c r="I174" s="2" t="s">
        <v>530</v>
      </c>
      <c r="J174" s="2" t="s">
        <v>203</v>
      </c>
      <c r="K174" s="2" t="s">
        <v>563</v>
      </c>
      <c r="L174" s="2"/>
      <c r="M174" s="3">
        <v>38135</v>
      </c>
      <c r="N174" s="2" t="s">
        <v>573</v>
      </c>
      <c r="O174" s="2" t="s">
        <v>564</v>
      </c>
      <c r="P174" s="2" t="s">
        <v>565</v>
      </c>
      <c r="Q174" s="2" t="s">
        <v>566</v>
      </c>
      <c r="R174" s="2" t="s">
        <v>567</v>
      </c>
      <c r="S174" s="2" t="s">
        <v>577</v>
      </c>
      <c r="T174" s="2" t="s">
        <v>4641</v>
      </c>
      <c r="U174" s="2">
        <v>0.02</v>
      </c>
      <c r="V174" s="2"/>
      <c r="W174" s="2"/>
      <c r="X174" s="2"/>
      <c r="Y174" s="2" t="s">
        <v>342</v>
      </c>
      <c r="Z174" s="2" t="s">
        <v>343</v>
      </c>
      <c r="AA174" s="2" t="s">
        <v>41</v>
      </c>
      <c r="AB174" s="2" t="s">
        <v>43</v>
      </c>
      <c r="AC174" s="2" t="s">
        <v>43</v>
      </c>
      <c r="AD174" s="2"/>
      <c r="AE174" s="4" t="s">
        <v>198</v>
      </c>
      <c r="AF174" s="2" t="s">
        <v>4677</v>
      </c>
    </row>
    <row r="175" spans="1:32" x14ac:dyDescent="0.25">
      <c r="A175" s="2">
        <v>2004</v>
      </c>
      <c r="B175" s="2">
        <v>1164</v>
      </c>
      <c r="C175" s="2" t="s">
        <v>559</v>
      </c>
      <c r="D175" s="2" t="s">
        <v>560</v>
      </c>
      <c r="E175" s="2" t="s">
        <v>561</v>
      </c>
      <c r="F175" s="2" t="s">
        <v>558</v>
      </c>
      <c r="G175" s="2" t="s">
        <v>562</v>
      </c>
      <c r="H175" s="2"/>
      <c r="I175" s="2" t="s">
        <v>530</v>
      </c>
      <c r="J175" s="2" t="s">
        <v>111</v>
      </c>
      <c r="K175" s="2" t="s">
        <v>563</v>
      </c>
      <c r="L175" s="2"/>
      <c r="M175" s="3">
        <v>38238</v>
      </c>
      <c r="N175" s="2" t="s">
        <v>96</v>
      </c>
      <c r="O175" s="2" t="s">
        <v>564</v>
      </c>
      <c r="P175" s="2" t="s">
        <v>565</v>
      </c>
      <c r="Q175" s="2" t="s">
        <v>581</v>
      </c>
      <c r="R175" s="2" t="s">
        <v>567</v>
      </c>
      <c r="S175" s="2" t="s">
        <v>582</v>
      </c>
      <c r="T175" s="2" t="s">
        <v>4641</v>
      </c>
      <c r="U175" s="2">
        <v>0.4</v>
      </c>
      <c r="V175" s="2"/>
      <c r="W175" s="2"/>
      <c r="X175" s="2"/>
      <c r="Y175" s="2" t="s">
        <v>342</v>
      </c>
      <c r="Z175" s="2" t="s">
        <v>343</v>
      </c>
      <c r="AA175" s="2" t="s">
        <v>336</v>
      </c>
      <c r="AB175" s="2" t="s">
        <v>338</v>
      </c>
      <c r="AC175" s="2" t="s">
        <v>43</v>
      </c>
      <c r="AD175" s="2"/>
      <c r="AE175" s="4" t="s">
        <v>198</v>
      </c>
      <c r="AF175" s="2" t="s">
        <v>4677</v>
      </c>
    </row>
    <row r="176" spans="1:32" x14ac:dyDescent="0.25">
      <c r="A176" s="2">
        <v>2011</v>
      </c>
      <c r="B176" s="2">
        <v>1199</v>
      </c>
      <c r="C176" s="2" t="s">
        <v>1265</v>
      </c>
      <c r="D176" s="2" t="s">
        <v>1266</v>
      </c>
      <c r="E176" s="2" t="s">
        <v>1267</v>
      </c>
      <c r="F176" s="2" t="s">
        <v>588</v>
      </c>
      <c r="G176" s="2" t="s">
        <v>1268</v>
      </c>
      <c r="H176" s="2" t="s">
        <v>556</v>
      </c>
      <c r="I176" s="2" t="s">
        <v>587</v>
      </c>
      <c r="J176" s="2" t="s">
        <v>313</v>
      </c>
      <c r="K176" s="2" t="s">
        <v>1269</v>
      </c>
      <c r="L176" s="2"/>
      <c r="M176" s="3">
        <v>40878</v>
      </c>
      <c r="N176" s="2" t="s">
        <v>303</v>
      </c>
      <c r="O176" s="2" t="s">
        <v>624</v>
      </c>
      <c r="P176" s="2" t="s">
        <v>1270</v>
      </c>
      <c r="Q176" s="2" t="s">
        <v>1271</v>
      </c>
      <c r="R176" s="2" t="s">
        <v>1270</v>
      </c>
      <c r="S176" s="2" t="s">
        <v>1272</v>
      </c>
      <c r="T176" s="2"/>
      <c r="U176" s="2"/>
      <c r="V176" s="2"/>
      <c r="W176" s="2"/>
      <c r="X176" s="2"/>
      <c r="Y176" s="2" t="s">
        <v>342</v>
      </c>
      <c r="Z176" s="2" t="s">
        <v>343</v>
      </c>
      <c r="AA176" s="2" t="s">
        <v>41</v>
      </c>
      <c r="AB176" s="2" t="s">
        <v>42</v>
      </c>
      <c r="AC176" s="2" t="s">
        <v>43</v>
      </c>
      <c r="AD176" s="2" t="s">
        <v>1273</v>
      </c>
      <c r="AE176" s="4"/>
      <c r="AF176" s="2" t="s">
        <v>4677</v>
      </c>
    </row>
    <row r="177" spans="1:32" x14ac:dyDescent="0.25">
      <c r="A177" s="2">
        <v>2015</v>
      </c>
      <c r="B177" s="2">
        <v>1392</v>
      </c>
      <c r="C177" s="2" t="s">
        <v>1265</v>
      </c>
      <c r="D177" s="2" t="s">
        <v>1266</v>
      </c>
      <c r="E177" s="2" t="s">
        <v>1267</v>
      </c>
      <c r="F177" s="2" t="s">
        <v>588</v>
      </c>
      <c r="G177" s="2" t="s">
        <v>1268</v>
      </c>
      <c r="H177" s="2" t="s">
        <v>556</v>
      </c>
      <c r="I177" s="2" t="s">
        <v>587</v>
      </c>
      <c r="J177" s="2" t="s">
        <v>313</v>
      </c>
      <c r="K177" s="2" t="s">
        <v>1269</v>
      </c>
      <c r="L177" s="2"/>
      <c r="M177" s="3">
        <v>42019</v>
      </c>
      <c r="N177" s="2" t="s">
        <v>71</v>
      </c>
      <c r="O177" s="2" t="s">
        <v>418</v>
      </c>
      <c r="P177" s="2" t="s">
        <v>3723</v>
      </c>
      <c r="Q177" s="2" t="s">
        <v>3320</v>
      </c>
      <c r="R177" s="2" t="s">
        <v>3723</v>
      </c>
      <c r="S177" s="2" t="s">
        <v>3727</v>
      </c>
      <c r="T177" s="2"/>
      <c r="U177" s="2"/>
      <c r="V177" s="2"/>
      <c r="W177" s="2"/>
      <c r="X177" s="2"/>
      <c r="Y177" s="2" t="s">
        <v>342</v>
      </c>
      <c r="Z177" s="2" t="s">
        <v>343</v>
      </c>
      <c r="AA177" s="2" t="s">
        <v>3332</v>
      </c>
      <c r="AB177" s="2" t="s">
        <v>42</v>
      </c>
      <c r="AC177" s="2" t="s">
        <v>43</v>
      </c>
      <c r="AD177" s="2"/>
      <c r="AE177" s="4" t="s">
        <v>198</v>
      </c>
      <c r="AF177" s="2" t="s">
        <v>4677</v>
      </c>
    </row>
    <row r="178" spans="1:32" x14ac:dyDescent="0.25">
      <c r="A178" s="2">
        <v>2004</v>
      </c>
      <c r="B178" s="2">
        <v>606</v>
      </c>
      <c r="C178" s="2" t="s">
        <v>464</v>
      </c>
      <c r="D178" s="2" t="s">
        <v>465</v>
      </c>
      <c r="E178" s="2" t="s">
        <v>466</v>
      </c>
      <c r="F178" s="2" t="s">
        <v>467</v>
      </c>
      <c r="G178" s="2" t="s">
        <v>468</v>
      </c>
      <c r="H178" s="2"/>
      <c r="I178" s="2" t="s">
        <v>463</v>
      </c>
      <c r="J178" s="2" t="s">
        <v>469</v>
      </c>
      <c r="K178" s="2" t="s">
        <v>470</v>
      </c>
      <c r="L178" s="2"/>
      <c r="M178" s="3">
        <v>38307</v>
      </c>
      <c r="N178" s="2" t="s">
        <v>71</v>
      </c>
      <c r="O178" s="2" t="s">
        <v>337</v>
      </c>
      <c r="P178" s="2" t="s">
        <v>471</v>
      </c>
      <c r="Q178" s="2" t="s">
        <v>472</v>
      </c>
      <c r="R178" s="2" t="s">
        <v>473</v>
      </c>
      <c r="S178" s="2" t="s">
        <v>474</v>
      </c>
      <c r="T178" s="2" t="s">
        <v>4680</v>
      </c>
      <c r="U178" s="2"/>
      <c r="V178" s="2"/>
      <c r="W178" s="2"/>
      <c r="X178" s="2"/>
      <c r="Y178" s="2" t="s">
        <v>39</v>
      </c>
      <c r="Z178" s="2" t="s">
        <v>40</v>
      </c>
      <c r="AA178" s="2" t="s">
        <v>41</v>
      </c>
      <c r="AB178" s="2" t="s">
        <v>42</v>
      </c>
      <c r="AC178" s="2" t="s">
        <v>43</v>
      </c>
      <c r="AD178" s="2"/>
      <c r="AE178" s="4"/>
    </row>
    <row r="179" spans="1:32" x14ac:dyDescent="0.25">
      <c r="A179" s="2">
        <v>2005</v>
      </c>
      <c r="B179" s="2">
        <v>695</v>
      </c>
      <c r="C179" s="2" t="s">
        <v>679</v>
      </c>
      <c r="D179" s="2" t="s">
        <v>680</v>
      </c>
      <c r="E179" s="2" t="s">
        <v>681</v>
      </c>
      <c r="F179" s="2" t="s">
        <v>682</v>
      </c>
      <c r="G179" s="2" t="s">
        <v>683</v>
      </c>
      <c r="H179" s="2" t="s">
        <v>684</v>
      </c>
      <c r="I179" s="2" t="s">
        <v>482</v>
      </c>
      <c r="J179" s="2" t="s">
        <v>289</v>
      </c>
      <c r="K179" s="2" t="s">
        <v>685</v>
      </c>
      <c r="L179" s="2"/>
      <c r="M179" s="3">
        <v>38595</v>
      </c>
      <c r="N179" s="2" t="s">
        <v>686</v>
      </c>
      <c r="O179" s="2" t="s">
        <v>349</v>
      </c>
      <c r="P179" s="2"/>
      <c r="Q179" s="2"/>
      <c r="R179" s="2"/>
      <c r="S179" s="2"/>
      <c r="T179" s="2"/>
      <c r="U179" s="2"/>
      <c r="V179" s="2"/>
      <c r="W179" s="2"/>
      <c r="X179" s="2"/>
      <c r="Y179" s="2" t="s">
        <v>39</v>
      </c>
      <c r="Z179" s="2" t="s">
        <v>275</v>
      </c>
      <c r="AA179" s="2" t="s">
        <v>41</v>
      </c>
      <c r="AB179" s="2" t="s">
        <v>43</v>
      </c>
      <c r="AC179" s="2" t="s">
        <v>43</v>
      </c>
      <c r="AD179" s="2"/>
      <c r="AE179" s="4"/>
    </row>
    <row r="180" spans="1:32" x14ac:dyDescent="0.25">
      <c r="A180" s="2">
        <v>2005</v>
      </c>
      <c r="B180" s="2">
        <v>696</v>
      </c>
      <c r="C180" s="2" t="s">
        <v>679</v>
      </c>
      <c r="D180" s="2" t="s">
        <v>680</v>
      </c>
      <c r="E180" s="2" t="s">
        <v>681</v>
      </c>
      <c r="F180" s="2" t="s">
        <v>682</v>
      </c>
      <c r="G180" s="2" t="s">
        <v>683</v>
      </c>
      <c r="H180" s="2" t="s">
        <v>684</v>
      </c>
      <c r="I180" s="2" t="s">
        <v>482</v>
      </c>
      <c r="J180" s="2" t="s">
        <v>289</v>
      </c>
      <c r="K180" s="2" t="s">
        <v>685</v>
      </c>
      <c r="L180" s="2"/>
      <c r="M180" s="3">
        <v>38595</v>
      </c>
      <c r="N180" s="2" t="s">
        <v>686</v>
      </c>
      <c r="O180" s="2" t="s">
        <v>349</v>
      </c>
      <c r="P180" s="2"/>
      <c r="Q180" s="2"/>
      <c r="R180" s="2"/>
      <c r="S180" s="2"/>
      <c r="T180" s="2"/>
      <c r="U180" s="2"/>
      <c r="V180" s="2"/>
      <c r="W180" s="2"/>
      <c r="X180" s="2"/>
      <c r="Y180" s="2" t="s">
        <v>39</v>
      </c>
      <c r="Z180" s="2" t="s">
        <v>40</v>
      </c>
      <c r="AA180" s="2" t="s">
        <v>41</v>
      </c>
      <c r="AB180" s="2" t="s">
        <v>43</v>
      </c>
      <c r="AC180" s="2" t="s">
        <v>43</v>
      </c>
      <c r="AD180" s="2"/>
      <c r="AE180" s="4"/>
    </row>
    <row r="181" spans="1:32" x14ac:dyDescent="0.25">
      <c r="A181" s="2">
        <v>2006</v>
      </c>
      <c r="B181" s="2">
        <v>411</v>
      </c>
      <c r="C181" s="2" t="s">
        <v>787</v>
      </c>
      <c r="D181" s="2" t="s">
        <v>788</v>
      </c>
      <c r="E181" s="2" t="s">
        <v>789</v>
      </c>
      <c r="F181" s="2" t="s">
        <v>413</v>
      </c>
      <c r="G181" s="2" t="s">
        <v>445</v>
      </c>
      <c r="H181" s="2"/>
      <c r="I181" s="2" t="s">
        <v>412</v>
      </c>
      <c r="J181" s="2" t="s">
        <v>396</v>
      </c>
      <c r="K181" s="2" t="s">
        <v>790</v>
      </c>
      <c r="L181" s="2"/>
      <c r="M181" s="3">
        <v>38841</v>
      </c>
      <c r="N181" s="2" t="s">
        <v>608</v>
      </c>
      <c r="O181" s="2" t="s">
        <v>791</v>
      </c>
      <c r="P181" s="2"/>
      <c r="Q181" s="2"/>
      <c r="R181" s="2"/>
      <c r="S181" s="2"/>
      <c r="T181" s="2"/>
      <c r="U181" s="2"/>
      <c r="V181" s="2"/>
      <c r="W181" s="2"/>
      <c r="X181" s="2"/>
      <c r="Y181" s="2" t="s">
        <v>39</v>
      </c>
      <c r="Z181" s="2" t="s">
        <v>275</v>
      </c>
      <c r="AA181" s="2" t="s">
        <v>41</v>
      </c>
      <c r="AB181" s="2" t="s">
        <v>42</v>
      </c>
      <c r="AC181" s="2" t="s">
        <v>43</v>
      </c>
      <c r="AD181" s="2"/>
      <c r="AE181" s="4"/>
    </row>
    <row r="182" spans="1:32" x14ac:dyDescent="0.25">
      <c r="A182" s="2">
        <v>2006</v>
      </c>
      <c r="B182" s="2">
        <v>412</v>
      </c>
      <c r="C182" s="2" t="s">
        <v>787</v>
      </c>
      <c r="D182" s="2" t="s">
        <v>788</v>
      </c>
      <c r="E182" s="2" t="s">
        <v>789</v>
      </c>
      <c r="F182" s="2" t="s">
        <v>413</v>
      </c>
      <c r="G182" s="2" t="s">
        <v>445</v>
      </c>
      <c r="H182" s="2"/>
      <c r="I182" s="2" t="s">
        <v>412</v>
      </c>
      <c r="J182" s="2" t="s">
        <v>396</v>
      </c>
      <c r="K182" s="2" t="s">
        <v>790</v>
      </c>
      <c r="L182" s="2"/>
      <c r="M182" s="3">
        <v>38841</v>
      </c>
      <c r="N182" s="2" t="s">
        <v>608</v>
      </c>
      <c r="O182" s="2" t="s">
        <v>791</v>
      </c>
      <c r="P182" s="2"/>
      <c r="Q182" s="2"/>
      <c r="R182" s="2"/>
      <c r="S182" s="2"/>
      <c r="T182" s="2"/>
      <c r="U182" s="2"/>
      <c r="V182" s="2"/>
      <c r="W182" s="2"/>
      <c r="X182" s="2"/>
      <c r="Y182" s="2" t="s">
        <v>39</v>
      </c>
      <c r="Z182" s="2" t="s">
        <v>40</v>
      </c>
      <c r="AA182" s="2" t="s">
        <v>41</v>
      </c>
      <c r="AB182" s="2" t="s">
        <v>42</v>
      </c>
      <c r="AC182" s="2" t="s">
        <v>43</v>
      </c>
      <c r="AD182" s="2"/>
      <c r="AE182" s="4"/>
    </row>
    <row r="183" spans="1:32" x14ac:dyDescent="0.25">
      <c r="A183" s="2">
        <v>2006</v>
      </c>
      <c r="B183" s="2">
        <v>414</v>
      </c>
      <c r="C183" s="2" t="s">
        <v>787</v>
      </c>
      <c r="D183" s="2" t="s">
        <v>788</v>
      </c>
      <c r="E183" s="2" t="s">
        <v>789</v>
      </c>
      <c r="F183" s="2" t="s">
        <v>413</v>
      </c>
      <c r="G183" s="2" t="s">
        <v>445</v>
      </c>
      <c r="H183" s="2"/>
      <c r="I183" s="2" t="s">
        <v>412</v>
      </c>
      <c r="J183" s="2" t="s">
        <v>397</v>
      </c>
      <c r="K183" s="2" t="s">
        <v>792</v>
      </c>
      <c r="L183" s="2"/>
      <c r="M183" s="3">
        <v>38842</v>
      </c>
      <c r="N183" s="2" t="s">
        <v>608</v>
      </c>
      <c r="O183" s="2" t="s">
        <v>791</v>
      </c>
      <c r="P183" s="2"/>
      <c r="Q183" s="2"/>
      <c r="R183" s="2"/>
      <c r="S183" s="2"/>
      <c r="T183" s="2"/>
      <c r="U183" s="2"/>
      <c r="V183" s="2"/>
      <c r="W183" s="2"/>
      <c r="X183" s="2"/>
      <c r="Y183" s="2" t="s">
        <v>39</v>
      </c>
      <c r="Z183" s="2" t="s">
        <v>40</v>
      </c>
      <c r="AA183" s="2" t="s">
        <v>41</v>
      </c>
      <c r="AB183" s="2" t="s">
        <v>42</v>
      </c>
      <c r="AC183" s="2" t="s">
        <v>43</v>
      </c>
      <c r="AD183" s="2"/>
      <c r="AE183" s="4"/>
    </row>
    <row r="184" spans="1:32" x14ac:dyDescent="0.25">
      <c r="A184" s="2">
        <v>2006</v>
      </c>
      <c r="B184" s="2">
        <v>415</v>
      </c>
      <c r="C184" s="2" t="s">
        <v>787</v>
      </c>
      <c r="D184" s="2" t="s">
        <v>788</v>
      </c>
      <c r="E184" s="2" t="s">
        <v>789</v>
      </c>
      <c r="F184" s="2" t="s">
        <v>413</v>
      </c>
      <c r="G184" s="2" t="s">
        <v>445</v>
      </c>
      <c r="H184" s="2"/>
      <c r="I184" s="2" t="s">
        <v>412</v>
      </c>
      <c r="J184" s="2" t="s">
        <v>397</v>
      </c>
      <c r="K184" s="2" t="s">
        <v>792</v>
      </c>
      <c r="L184" s="2"/>
      <c r="M184" s="3">
        <v>38842</v>
      </c>
      <c r="N184" s="2" t="s">
        <v>608</v>
      </c>
      <c r="O184" s="2" t="s">
        <v>791</v>
      </c>
      <c r="P184" s="2"/>
      <c r="Q184" s="2"/>
      <c r="R184" s="2"/>
      <c r="S184" s="2"/>
      <c r="T184" s="2"/>
      <c r="U184" s="2"/>
      <c r="V184" s="2"/>
      <c r="W184" s="2"/>
      <c r="X184" s="2"/>
      <c r="Y184" s="2" t="s">
        <v>39</v>
      </c>
      <c r="Z184" s="2" t="s">
        <v>275</v>
      </c>
      <c r="AA184" s="2" t="s">
        <v>41</v>
      </c>
      <c r="AB184" s="2" t="s">
        <v>42</v>
      </c>
      <c r="AC184" s="2" t="s">
        <v>43</v>
      </c>
      <c r="AD184" s="2"/>
      <c r="AE184" s="4"/>
    </row>
    <row r="185" spans="1:32" x14ac:dyDescent="0.25">
      <c r="A185" s="2">
        <v>2006</v>
      </c>
      <c r="B185" s="2">
        <v>1216</v>
      </c>
      <c r="C185" s="2" t="s">
        <v>824</v>
      </c>
      <c r="D185" s="2" t="s">
        <v>825</v>
      </c>
      <c r="E185" s="2" t="s">
        <v>826</v>
      </c>
      <c r="F185" s="2" t="s">
        <v>709</v>
      </c>
      <c r="G185" s="2" t="s">
        <v>710</v>
      </c>
      <c r="H185" s="2" t="s">
        <v>827</v>
      </c>
      <c r="I185" s="2" t="s">
        <v>550</v>
      </c>
      <c r="J185" s="2" t="s">
        <v>828</v>
      </c>
      <c r="K185" s="2" t="s">
        <v>829</v>
      </c>
      <c r="L185" s="2"/>
      <c r="M185" s="3">
        <v>39059</v>
      </c>
      <c r="N185" s="2" t="s">
        <v>599</v>
      </c>
      <c r="O185" s="2" t="s">
        <v>605</v>
      </c>
      <c r="P185" s="2"/>
      <c r="Q185" s="2"/>
      <c r="R185" s="2"/>
      <c r="S185" s="2"/>
      <c r="T185" s="2"/>
      <c r="U185" s="2"/>
      <c r="V185" s="2"/>
      <c r="W185" s="2"/>
      <c r="X185" s="2"/>
      <c r="Y185" s="2" t="s">
        <v>39</v>
      </c>
      <c r="Z185" s="2" t="s">
        <v>275</v>
      </c>
      <c r="AA185" s="2" t="s">
        <v>41</v>
      </c>
      <c r="AB185" s="2" t="s">
        <v>42</v>
      </c>
      <c r="AC185" s="2" t="s">
        <v>43</v>
      </c>
      <c r="AD185" s="2"/>
      <c r="AE185" s="4"/>
    </row>
    <row r="186" spans="1:32" x14ac:dyDescent="0.25">
      <c r="A186" s="2">
        <v>2006</v>
      </c>
      <c r="B186" s="2">
        <v>1219</v>
      </c>
      <c r="C186" s="2" t="s">
        <v>824</v>
      </c>
      <c r="D186" s="2" t="s">
        <v>825</v>
      </c>
      <c r="E186" s="2" t="s">
        <v>826</v>
      </c>
      <c r="F186" s="2" t="s">
        <v>709</v>
      </c>
      <c r="G186" s="2" t="s">
        <v>710</v>
      </c>
      <c r="H186" s="2" t="s">
        <v>827</v>
      </c>
      <c r="I186" s="2" t="s">
        <v>550</v>
      </c>
      <c r="J186" s="2" t="s">
        <v>828</v>
      </c>
      <c r="K186" s="2" t="s">
        <v>829</v>
      </c>
      <c r="L186" s="2"/>
      <c r="M186" s="3">
        <v>39059</v>
      </c>
      <c r="N186" s="2" t="s">
        <v>599</v>
      </c>
      <c r="O186" s="2" t="s">
        <v>605</v>
      </c>
      <c r="P186" s="2"/>
      <c r="Q186" s="2"/>
      <c r="R186" s="2"/>
      <c r="S186" s="2"/>
      <c r="T186" s="2"/>
      <c r="U186" s="2"/>
      <c r="V186" s="2"/>
      <c r="W186" s="2"/>
      <c r="X186" s="2"/>
      <c r="Y186" s="2" t="s">
        <v>39</v>
      </c>
      <c r="Z186" s="2" t="s">
        <v>40</v>
      </c>
      <c r="AA186" s="2" t="s">
        <v>41</v>
      </c>
      <c r="AB186" s="2" t="s">
        <v>42</v>
      </c>
      <c r="AC186" s="2" t="s">
        <v>43</v>
      </c>
      <c r="AD186" s="2"/>
      <c r="AE186" s="4"/>
    </row>
    <row r="187" spans="1:32" x14ac:dyDescent="0.25">
      <c r="A187" s="2">
        <v>2007</v>
      </c>
      <c r="B187" s="2">
        <v>1020</v>
      </c>
      <c r="C187" s="2" t="s">
        <v>679</v>
      </c>
      <c r="D187" s="2" t="s">
        <v>680</v>
      </c>
      <c r="E187" s="2" t="s">
        <v>681</v>
      </c>
      <c r="F187" s="2" t="s">
        <v>682</v>
      </c>
      <c r="G187" s="2" t="s">
        <v>683</v>
      </c>
      <c r="H187" s="2" t="s">
        <v>684</v>
      </c>
      <c r="I187" s="2" t="s">
        <v>482</v>
      </c>
      <c r="J187" s="2" t="s">
        <v>289</v>
      </c>
      <c r="K187" s="2" t="s">
        <v>685</v>
      </c>
      <c r="L187" s="2"/>
      <c r="M187" s="3">
        <v>39086</v>
      </c>
      <c r="N187" s="2" t="s">
        <v>771</v>
      </c>
      <c r="O187" s="2" t="s">
        <v>807</v>
      </c>
      <c r="P187" s="2"/>
      <c r="Q187" s="2"/>
      <c r="R187" s="2"/>
      <c r="S187" s="2"/>
      <c r="T187" s="2"/>
      <c r="U187" s="2"/>
      <c r="V187" s="2"/>
      <c r="W187" s="2"/>
      <c r="X187" s="2"/>
      <c r="Y187" s="2" t="s">
        <v>39</v>
      </c>
      <c r="Z187" s="2" t="s">
        <v>275</v>
      </c>
      <c r="AA187" s="2" t="s">
        <v>41</v>
      </c>
      <c r="AB187" s="2" t="s">
        <v>42</v>
      </c>
      <c r="AC187" s="2" t="s">
        <v>43</v>
      </c>
      <c r="AD187" s="2"/>
      <c r="AE187" s="4"/>
    </row>
    <row r="188" spans="1:32" x14ac:dyDescent="0.25">
      <c r="A188" s="2">
        <v>2007</v>
      </c>
      <c r="B188" s="2">
        <v>1021</v>
      </c>
      <c r="C188" s="2" t="s">
        <v>679</v>
      </c>
      <c r="D188" s="2" t="s">
        <v>680</v>
      </c>
      <c r="E188" s="2" t="s">
        <v>681</v>
      </c>
      <c r="F188" s="2" t="s">
        <v>682</v>
      </c>
      <c r="G188" s="2" t="s">
        <v>683</v>
      </c>
      <c r="H188" s="2" t="s">
        <v>684</v>
      </c>
      <c r="I188" s="2" t="s">
        <v>482</v>
      </c>
      <c r="J188" s="2" t="s">
        <v>289</v>
      </c>
      <c r="K188" s="2" t="s">
        <v>685</v>
      </c>
      <c r="L188" s="2"/>
      <c r="M188" s="3">
        <v>39086</v>
      </c>
      <c r="N188" s="2" t="s">
        <v>771</v>
      </c>
      <c r="O188" s="2" t="s">
        <v>807</v>
      </c>
      <c r="P188" s="2"/>
      <c r="Q188" s="2"/>
      <c r="R188" s="2"/>
      <c r="S188" s="2"/>
      <c r="T188" s="2"/>
      <c r="U188" s="2"/>
      <c r="V188" s="2"/>
      <c r="W188" s="2"/>
      <c r="X188" s="2"/>
      <c r="Y188" s="2" t="s">
        <v>39</v>
      </c>
      <c r="Z188" s="2" t="s">
        <v>40</v>
      </c>
      <c r="AA188" s="2" t="s">
        <v>41</v>
      </c>
      <c r="AB188" s="2" t="s">
        <v>42</v>
      </c>
      <c r="AC188" s="2" t="s">
        <v>43</v>
      </c>
      <c r="AD188" s="2"/>
      <c r="AE188" s="4"/>
    </row>
    <row r="189" spans="1:32" x14ac:dyDescent="0.25">
      <c r="A189" s="2">
        <v>2012</v>
      </c>
      <c r="B189" s="2">
        <v>336</v>
      </c>
      <c r="C189" s="2" t="s">
        <v>1398</v>
      </c>
      <c r="D189" s="2" t="s">
        <v>1399</v>
      </c>
      <c r="E189" s="2" t="s">
        <v>1400</v>
      </c>
      <c r="F189" s="2" t="s">
        <v>406</v>
      </c>
      <c r="G189" s="2" t="s">
        <v>407</v>
      </c>
      <c r="H189" s="2"/>
      <c r="I189" s="2" t="s">
        <v>405</v>
      </c>
      <c r="J189" s="2" t="s">
        <v>50</v>
      </c>
      <c r="K189" s="2" t="s">
        <v>1401</v>
      </c>
      <c r="L189" s="2"/>
      <c r="M189" s="3">
        <v>40935</v>
      </c>
      <c r="N189" s="2" t="s">
        <v>303</v>
      </c>
      <c r="O189" s="2" t="s">
        <v>595</v>
      </c>
      <c r="P189" s="2"/>
      <c r="Q189" s="2"/>
      <c r="R189" s="2"/>
      <c r="S189" s="2"/>
      <c r="T189" s="2"/>
      <c r="U189" s="2"/>
      <c r="V189" s="2"/>
      <c r="W189" s="2"/>
      <c r="X189" s="2"/>
      <c r="Y189" s="2" t="s">
        <v>351</v>
      </c>
      <c r="Z189" s="2" t="s">
        <v>275</v>
      </c>
      <c r="AA189" s="2" t="s">
        <v>41</v>
      </c>
      <c r="AB189" s="2" t="s">
        <v>42</v>
      </c>
      <c r="AC189" s="2" t="s">
        <v>43</v>
      </c>
      <c r="AD189" s="2" t="s">
        <v>1402</v>
      </c>
      <c r="AE189" s="4"/>
    </row>
    <row r="190" spans="1:32" x14ac:dyDescent="0.25">
      <c r="A190" s="2">
        <v>2012</v>
      </c>
      <c r="B190" s="2">
        <v>337</v>
      </c>
      <c r="C190" s="2" t="s">
        <v>1398</v>
      </c>
      <c r="D190" s="2" t="s">
        <v>1399</v>
      </c>
      <c r="E190" s="2" t="s">
        <v>1400</v>
      </c>
      <c r="F190" s="2" t="s">
        <v>406</v>
      </c>
      <c r="G190" s="2" t="s">
        <v>407</v>
      </c>
      <c r="H190" s="2"/>
      <c r="I190" s="2" t="s">
        <v>405</v>
      </c>
      <c r="J190" s="2" t="s">
        <v>50</v>
      </c>
      <c r="K190" s="2" t="s">
        <v>1401</v>
      </c>
      <c r="L190" s="2"/>
      <c r="M190" s="3">
        <v>40935</v>
      </c>
      <c r="N190" s="2" t="s">
        <v>303</v>
      </c>
      <c r="O190" s="2" t="s">
        <v>595</v>
      </c>
      <c r="P190" s="2"/>
      <c r="Q190" s="2"/>
      <c r="R190" s="2"/>
      <c r="S190" s="2"/>
      <c r="T190" s="2"/>
      <c r="U190" s="2"/>
      <c r="V190" s="2"/>
      <c r="W190" s="2"/>
      <c r="X190" s="2"/>
      <c r="Y190" s="2" t="s">
        <v>351</v>
      </c>
      <c r="Z190" s="2" t="s">
        <v>40</v>
      </c>
      <c r="AA190" s="2" t="s">
        <v>41</v>
      </c>
      <c r="AB190" s="2" t="s">
        <v>42</v>
      </c>
      <c r="AC190" s="2" t="s">
        <v>43</v>
      </c>
      <c r="AD190" s="2" t="s">
        <v>1402</v>
      </c>
      <c r="AE190" s="4"/>
    </row>
    <row r="191" spans="1:32" x14ac:dyDescent="0.25">
      <c r="A191" s="2">
        <v>2012</v>
      </c>
      <c r="B191" s="2">
        <v>340</v>
      </c>
      <c r="C191" s="2" t="s">
        <v>1398</v>
      </c>
      <c r="D191" s="2" t="s">
        <v>1399</v>
      </c>
      <c r="E191" s="2" t="s">
        <v>1400</v>
      </c>
      <c r="F191" s="2" t="s">
        <v>406</v>
      </c>
      <c r="G191" s="2" t="s">
        <v>407</v>
      </c>
      <c r="H191" s="2"/>
      <c r="I191" s="2" t="s">
        <v>405</v>
      </c>
      <c r="J191" s="2" t="s">
        <v>31</v>
      </c>
      <c r="K191" s="2" t="s">
        <v>1403</v>
      </c>
      <c r="L191" s="2"/>
      <c r="M191" s="3">
        <v>40938</v>
      </c>
      <c r="N191" s="2" t="s">
        <v>303</v>
      </c>
      <c r="O191" s="2" t="s">
        <v>595</v>
      </c>
      <c r="P191" s="2"/>
      <c r="Q191" s="2"/>
      <c r="R191" s="2"/>
      <c r="S191" s="2"/>
      <c r="T191" s="2"/>
      <c r="U191" s="2"/>
      <c r="V191" s="2"/>
      <c r="W191" s="2"/>
      <c r="X191" s="2"/>
      <c r="Y191" s="2" t="s">
        <v>351</v>
      </c>
      <c r="Z191" s="2" t="s">
        <v>40</v>
      </c>
      <c r="AA191" s="2" t="s">
        <v>41</v>
      </c>
      <c r="AB191" s="2" t="s">
        <v>42</v>
      </c>
      <c r="AC191" s="2" t="s">
        <v>43</v>
      </c>
      <c r="AD191" s="2" t="s">
        <v>1404</v>
      </c>
      <c r="AE191" s="4"/>
    </row>
    <row r="192" spans="1:32" x14ac:dyDescent="0.25">
      <c r="A192" s="2">
        <v>2012</v>
      </c>
      <c r="B192" s="2">
        <v>341</v>
      </c>
      <c r="C192" s="2" t="s">
        <v>1398</v>
      </c>
      <c r="D192" s="2" t="s">
        <v>1399</v>
      </c>
      <c r="E192" s="2" t="s">
        <v>1400</v>
      </c>
      <c r="F192" s="2" t="s">
        <v>406</v>
      </c>
      <c r="G192" s="2" t="s">
        <v>407</v>
      </c>
      <c r="H192" s="2"/>
      <c r="I192" s="2" t="s">
        <v>405</v>
      </c>
      <c r="J192" s="2" t="s">
        <v>31</v>
      </c>
      <c r="K192" s="2" t="s">
        <v>1403</v>
      </c>
      <c r="L192" s="2"/>
      <c r="M192" s="3">
        <v>40938</v>
      </c>
      <c r="N192" s="2" t="s">
        <v>303</v>
      </c>
      <c r="O192" s="2" t="s">
        <v>595</v>
      </c>
      <c r="P192" s="2"/>
      <c r="Q192" s="2"/>
      <c r="R192" s="2"/>
      <c r="S192" s="2"/>
      <c r="T192" s="2"/>
      <c r="U192" s="2"/>
      <c r="V192" s="2"/>
      <c r="W192" s="2"/>
      <c r="X192" s="2"/>
      <c r="Y192" s="2" t="s">
        <v>351</v>
      </c>
      <c r="Z192" s="2" t="s">
        <v>275</v>
      </c>
      <c r="AA192" s="2" t="s">
        <v>41</v>
      </c>
      <c r="AB192" s="2" t="s">
        <v>42</v>
      </c>
      <c r="AC192" s="2" t="s">
        <v>43</v>
      </c>
      <c r="AD192" s="2" t="s">
        <v>1404</v>
      </c>
      <c r="AE192" s="4"/>
    </row>
    <row r="193" spans="1:32" x14ac:dyDescent="0.25">
      <c r="A193" s="2">
        <v>2013</v>
      </c>
      <c r="B193" s="2">
        <v>899</v>
      </c>
      <c r="C193" s="2" t="s">
        <v>419</v>
      </c>
      <c r="D193" s="2" t="s">
        <v>420</v>
      </c>
      <c r="E193" s="2" t="s">
        <v>421</v>
      </c>
      <c r="F193" s="2" t="s">
        <v>422</v>
      </c>
      <c r="G193" s="2" t="s">
        <v>423</v>
      </c>
      <c r="H193" s="2" t="s">
        <v>424</v>
      </c>
      <c r="I193" s="2" t="s">
        <v>425</v>
      </c>
      <c r="J193" s="2" t="s">
        <v>50</v>
      </c>
      <c r="K193" s="2" t="s">
        <v>426</v>
      </c>
      <c r="L193" s="2"/>
      <c r="M193" s="3">
        <v>41382</v>
      </c>
      <c r="N193" s="2" t="s">
        <v>1851</v>
      </c>
      <c r="O193" s="2" t="s">
        <v>595</v>
      </c>
      <c r="P193" s="2" t="s">
        <v>1852</v>
      </c>
      <c r="Q193" s="2" t="s">
        <v>1854</v>
      </c>
      <c r="R193" s="2" t="s">
        <v>1853</v>
      </c>
      <c r="S193" s="2" t="s">
        <v>1855</v>
      </c>
      <c r="T193" s="2"/>
      <c r="U193" s="2"/>
      <c r="V193" s="2"/>
      <c r="W193" s="2"/>
      <c r="X193" s="2"/>
      <c r="Y193" s="2" t="s">
        <v>351</v>
      </c>
      <c r="Z193" s="2" t="s">
        <v>40</v>
      </c>
      <c r="AA193" s="2" t="s">
        <v>41</v>
      </c>
      <c r="AB193" s="2" t="s">
        <v>42</v>
      </c>
      <c r="AC193" s="2" t="s">
        <v>43</v>
      </c>
      <c r="AD193" s="2" t="s">
        <v>1856</v>
      </c>
      <c r="AE193" s="4"/>
    </row>
    <row r="194" spans="1:32" x14ac:dyDescent="0.25">
      <c r="A194" s="2">
        <v>2013</v>
      </c>
      <c r="B194" s="2">
        <v>901</v>
      </c>
      <c r="C194" s="2" t="s">
        <v>419</v>
      </c>
      <c r="D194" s="2" t="s">
        <v>420</v>
      </c>
      <c r="E194" s="2" t="s">
        <v>421</v>
      </c>
      <c r="F194" s="2" t="s">
        <v>422</v>
      </c>
      <c r="G194" s="2" t="s">
        <v>423</v>
      </c>
      <c r="H194" s="2" t="s">
        <v>424</v>
      </c>
      <c r="I194" s="2" t="s">
        <v>425</v>
      </c>
      <c r="J194" s="2" t="s">
        <v>50</v>
      </c>
      <c r="K194" s="2" t="s">
        <v>426</v>
      </c>
      <c r="L194" s="2"/>
      <c r="M194" s="3">
        <v>41423</v>
      </c>
      <c r="N194" s="2" t="s">
        <v>1851</v>
      </c>
      <c r="O194" s="2" t="s">
        <v>595</v>
      </c>
      <c r="P194" s="2" t="s">
        <v>1852</v>
      </c>
      <c r="Q194" s="2" t="s">
        <v>1854</v>
      </c>
      <c r="R194" s="2" t="s">
        <v>1857</v>
      </c>
      <c r="S194" s="2" t="s">
        <v>1859</v>
      </c>
      <c r="T194" s="2"/>
      <c r="U194" s="2"/>
      <c r="V194" s="2"/>
      <c r="W194" s="2"/>
      <c r="X194" s="2"/>
      <c r="Y194" s="2" t="s">
        <v>351</v>
      </c>
      <c r="Z194" s="2" t="s">
        <v>40</v>
      </c>
      <c r="AA194" s="2" t="s">
        <v>41</v>
      </c>
      <c r="AB194" s="2" t="s">
        <v>42</v>
      </c>
      <c r="AC194" s="2" t="s">
        <v>43</v>
      </c>
      <c r="AD194" s="2" t="s">
        <v>1858</v>
      </c>
      <c r="AE194" s="4"/>
    </row>
    <row r="195" spans="1:32" x14ac:dyDescent="0.25">
      <c r="A195" s="2">
        <v>2013</v>
      </c>
      <c r="B195" s="2">
        <v>962</v>
      </c>
      <c r="C195" s="2" t="s">
        <v>464</v>
      </c>
      <c r="D195" s="2" t="s">
        <v>465</v>
      </c>
      <c r="E195" s="2" t="s">
        <v>466</v>
      </c>
      <c r="F195" s="2" t="s">
        <v>467</v>
      </c>
      <c r="G195" s="2" t="s">
        <v>468</v>
      </c>
      <c r="H195" s="2"/>
      <c r="I195" s="2" t="s">
        <v>463</v>
      </c>
      <c r="J195" s="2" t="s">
        <v>469</v>
      </c>
      <c r="K195" s="2" t="s">
        <v>470</v>
      </c>
      <c r="L195" s="2"/>
      <c r="M195" s="3">
        <v>41284</v>
      </c>
      <c r="N195" s="2" t="s">
        <v>303</v>
      </c>
      <c r="O195" s="2" t="s">
        <v>418</v>
      </c>
      <c r="P195" s="2" t="s">
        <v>1860</v>
      </c>
      <c r="Q195" s="2" t="s">
        <v>1862</v>
      </c>
      <c r="R195" s="2" t="s">
        <v>1861</v>
      </c>
      <c r="S195" s="2" t="s">
        <v>1863</v>
      </c>
      <c r="T195" s="2"/>
      <c r="U195" s="2"/>
      <c r="V195" s="2"/>
      <c r="W195" s="2"/>
      <c r="X195" s="2"/>
      <c r="Y195" s="2" t="s">
        <v>351</v>
      </c>
      <c r="Z195" s="2" t="s">
        <v>40</v>
      </c>
      <c r="AA195" s="2" t="s">
        <v>336</v>
      </c>
      <c r="AB195" s="2" t="s">
        <v>42</v>
      </c>
      <c r="AC195" s="2" t="s">
        <v>43</v>
      </c>
      <c r="AD195" s="2" t="s">
        <v>1019</v>
      </c>
      <c r="AE195" s="4"/>
    </row>
    <row r="196" spans="1:32" x14ac:dyDescent="0.25">
      <c r="A196" s="2">
        <v>2014</v>
      </c>
      <c r="B196" s="2">
        <v>1183</v>
      </c>
      <c r="C196" s="2" t="s">
        <v>787</v>
      </c>
      <c r="D196" s="2" t="s">
        <v>788</v>
      </c>
      <c r="E196" s="2" t="s">
        <v>789</v>
      </c>
      <c r="F196" s="2" t="s">
        <v>413</v>
      </c>
      <c r="G196" s="2" t="s">
        <v>445</v>
      </c>
      <c r="H196" s="2"/>
      <c r="I196" s="2" t="s">
        <v>412</v>
      </c>
      <c r="J196" s="2" t="s">
        <v>396</v>
      </c>
      <c r="K196" s="2" t="s">
        <v>790</v>
      </c>
      <c r="L196" s="2"/>
      <c r="M196" s="3">
        <v>41683</v>
      </c>
      <c r="N196" s="2" t="s">
        <v>2824</v>
      </c>
      <c r="O196" s="2" t="s">
        <v>807</v>
      </c>
      <c r="P196" s="2" t="s">
        <v>2825</v>
      </c>
      <c r="Q196" s="2" t="s">
        <v>2826</v>
      </c>
      <c r="R196" s="2" t="s">
        <v>2827</v>
      </c>
      <c r="S196" s="2" t="s">
        <v>1017</v>
      </c>
      <c r="T196" s="2"/>
      <c r="U196" s="2"/>
      <c r="V196" s="2"/>
      <c r="W196" s="2"/>
      <c r="X196" s="2"/>
      <c r="Y196" s="2" t="s">
        <v>351</v>
      </c>
      <c r="Z196" s="2" t="s">
        <v>40</v>
      </c>
      <c r="AA196" s="2" t="s">
        <v>41</v>
      </c>
      <c r="AB196" s="2" t="s">
        <v>42</v>
      </c>
      <c r="AC196" s="2" t="s">
        <v>43</v>
      </c>
      <c r="AD196" s="2" t="s">
        <v>2828</v>
      </c>
      <c r="AE196" s="4"/>
    </row>
    <row r="197" spans="1:32" x14ac:dyDescent="0.25">
      <c r="A197" s="2">
        <v>2014</v>
      </c>
      <c r="B197" s="2">
        <v>1405</v>
      </c>
      <c r="C197" s="2" t="s">
        <v>2714</v>
      </c>
      <c r="D197" s="2" t="s">
        <v>2715</v>
      </c>
      <c r="E197" s="2" t="s">
        <v>2716</v>
      </c>
      <c r="F197" s="2" t="s">
        <v>435</v>
      </c>
      <c r="G197" s="2" t="s">
        <v>2717</v>
      </c>
      <c r="H197" s="2"/>
      <c r="I197" s="2" t="s">
        <v>436</v>
      </c>
      <c r="J197" s="2" t="s">
        <v>289</v>
      </c>
      <c r="K197" s="2" t="s">
        <v>2718</v>
      </c>
      <c r="L197" s="2"/>
      <c r="M197" s="3">
        <v>41696</v>
      </c>
      <c r="N197" s="2" t="s">
        <v>2719</v>
      </c>
      <c r="O197" s="2" t="s">
        <v>418</v>
      </c>
      <c r="P197" s="2" t="s">
        <v>2720</v>
      </c>
      <c r="Q197" s="2" t="s">
        <v>2837</v>
      </c>
      <c r="R197" s="2" t="s">
        <v>2721</v>
      </c>
      <c r="S197" s="2" t="s">
        <v>2838</v>
      </c>
      <c r="T197" s="2"/>
      <c r="U197" s="2"/>
      <c r="V197" s="2"/>
      <c r="W197" s="2"/>
      <c r="X197" s="7">
        <v>1531</v>
      </c>
      <c r="Y197" s="2" t="s">
        <v>351</v>
      </c>
      <c r="Z197" s="2" t="s">
        <v>40</v>
      </c>
      <c r="AA197" s="2" t="s">
        <v>41</v>
      </c>
      <c r="AB197" s="2" t="s">
        <v>42</v>
      </c>
      <c r="AC197" s="2" t="s">
        <v>43</v>
      </c>
      <c r="AD197" s="2"/>
      <c r="AE197" s="4" t="s">
        <v>198</v>
      </c>
    </row>
    <row r="198" spans="1:32" x14ac:dyDescent="0.25">
      <c r="A198" s="2">
        <v>2014</v>
      </c>
      <c r="B198" s="2">
        <v>1408</v>
      </c>
      <c r="C198" s="2" t="s">
        <v>2714</v>
      </c>
      <c r="D198" s="2" t="s">
        <v>2715</v>
      </c>
      <c r="E198" s="2" t="s">
        <v>2716</v>
      </c>
      <c r="F198" s="2" t="s">
        <v>435</v>
      </c>
      <c r="G198" s="2" t="s">
        <v>2717</v>
      </c>
      <c r="H198" s="2"/>
      <c r="I198" s="2" t="s">
        <v>436</v>
      </c>
      <c r="J198" s="2" t="s">
        <v>31</v>
      </c>
      <c r="K198" s="2" t="s">
        <v>2742</v>
      </c>
      <c r="L198" s="2"/>
      <c r="M198" s="3">
        <v>41698</v>
      </c>
      <c r="N198" s="2" t="s">
        <v>2719</v>
      </c>
      <c r="O198" s="2" t="s">
        <v>418</v>
      </c>
      <c r="P198" s="2" t="s">
        <v>2743</v>
      </c>
      <c r="Q198" s="2" t="s">
        <v>2841</v>
      </c>
      <c r="R198" s="2" t="s">
        <v>2744</v>
      </c>
      <c r="S198" s="2" t="s">
        <v>2842</v>
      </c>
      <c r="T198" s="2"/>
      <c r="U198" s="2"/>
      <c r="V198" s="2"/>
      <c r="W198" s="2"/>
      <c r="X198" s="7">
        <v>1475</v>
      </c>
      <c r="Y198" s="2" t="s">
        <v>351</v>
      </c>
      <c r="Z198" s="2" t="s">
        <v>40</v>
      </c>
      <c r="AA198" s="2" t="s">
        <v>41</v>
      </c>
      <c r="AB198" s="2" t="s">
        <v>42</v>
      </c>
      <c r="AC198" s="2" t="s">
        <v>43</v>
      </c>
      <c r="AD198" s="2" t="s">
        <v>2745</v>
      </c>
      <c r="AE198" s="4" t="s">
        <v>198</v>
      </c>
    </row>
    <row r="199" spans="1:32" x14ac:dyDescent="0.25">
      <c r="A199" s="2">
        <v>2015</v>
      </c>
      <c r="B199" s="2">
        <v>440</v>
      </c>
      <c r="C199" s="2" t="s">
        <v>1398</v>
      </c>
      <c r="D199" s="2" t="s">
        <v>1399</v>
      </c>
      <c r="E199" s="2" t="s">
        <v>1400</v>
      </c>
      <c r="F199" s="2" t="s">
        <v>406</v>
      </c>
      <c r="G199" s="2" t="s">
        <v>407</v>
      </c>
      <c r="H199" s="2"/>
      <c r="I199" s="2" t="s">
        <v>405</v>
      </c>
      <c r="J199" s="2" t="s">
        <v>50</v>
      </c>
      <c r="K199" s="2" t="s">
        <v>1401</v>
      </c>
      <c r="L199" s="2"/>
      <c r="M199" s="3">
        <v>42074</v>
      </c>
      <c r="N199" s="2" t="s">
        <v>1355</v>
      </c>
      <c r="O199" s="2" t="s">
        <v>585</v>
      </c>
      <c r="P199" s="2" t="s">
        <v>3511</v>
      </c>
      <c r="Q199" s="2" t="s">
        <v>3512</v>
      </c>
      <c r="R199" s="2" t="s">
        <v>3510</v>
      </c>
      <c r="S199" s="2" t="s">
        <v>3513</v>
      </c>
      <c r="T199" s="2"/>
      <c r="U199" s="2"/>
      <c r="V199" s="2"/>
      <c r="W199" s="2"/>
      <c r="X199" s="2"/>
      <c r="Y199" s="2" t="s">
        <v>351</v>
      </c>
      <c r="Z199" s="2" t="s">
        <v>40</v>
      </c>
      <c r="AA199" s="2" t="s">
        <v>3332</v>
      </c>
      <c r="AB199" s="2" t="s">
        <v>42</v>
      </c>
      <c r="AC199" s="2" t="s">
        <v>43</v>
      </c>
      <c r="AD199" s="2"/>
      <c r="AE199" s="4"/>
    </row>
    <row r="200" spans="1:32" x14ac:dyDescent="0.25">
      <c r="A200" s="2">
        <v>2015</v>
      </c>
      <c r="B200" s="2">
        <v>444</v>
      </c>
      <c r="C200" s="2" t="s">
        <v>1398</v>
      </c>
      <c r="D200" s="2" t="s">
        <v>1399</v>
      </c>
      <c r="E200" s="2" t="s">
        <v>1400</v>
      </c>
      <c r="F200" s="2" t="s">
        <v>406</v>
      </c>
      <c r="G200" s="2" t="s">
        <v>407</v>
      </c>
      <c r="H200" s="2"/>
      <c r="I200" s="2" t="s">
        <v>405</v>
      </c>
      <c r="J200" s="2" t="s">
        <v>31</v>
      </c>
      <c r="K200" s="2" t="s">
        <v>1403</v>
      </c>
      <c r="L200" s="2"/>
      <c r="M200" s="3">
        <v>42074</v>
      </c>
      <c r="N200" s="2" t="s">
        <v>1355</v>
      </c>
      <c r="O200" s="2" t="s">
        <v>585</v>
      </c>
      <c r="P200" s="2" t="s">
        <v>3511</v>
      </c>
      <c r="Q200" s="2" t="s">
        <v>3512</v>
      </c>
      <c r="R200" s="2" t="s">
        <v>172</v>
      </c>
      <c r="S200" s="2" t="s">
        <v>3515</v>
      </c>
      <c r="T200" s="2"/>
      <c r="U200" s="2"/>
      <c r="V200" s="2"/>
      <c r="W200" s="2"/>
      <c r="X200" s="2"/>
      <c r="Y200" s="2" t="s">
        <v>351</v>
      </c>
      <c r="Z200" s="2" t="s">
        <v>40</v>
      </c>
      <c r="AA200" s="2" t="s">
        <v>3332</v>
      </c>
      <c r="AB200" s="2" t="s">
        <v>42</v>
      </c>
      <c r="AC200" s="2" t="s">
        <v>43</v>
      </c>
      <c r="AD200" s="2"/>
      <c r="AE200" s="4"/>
    </row>
    <row r="201" spans="1:32" x14ac:dyDescent="0.25">
      <c r="A201" s="2">
        <v>2015</v>
      </c>
      <c r="B201" s="2">
        <v>445</v>
      </c>
      <c r="C201" s="2" t="s">
        <v>1398</v>
      </c>
      <c r="D201" s="2" t="s">
        <v>1399</v>
      </c>
      <c r="E201" s="2" t="s">
        <v>1400</v>
      </c>
      <c r="F201" s="2" t="s">
        <v>406</v>
      </c>
      <c r="G201" s="2" t="s">
        <v>407</v>
      </c>
      <c r="H201" s="2"/>
      <c r="I201" s="2" t="s">
        <v>405</v>
      </c>
      <c r="J201" s="2" t="s">
        <v>50</v>
      </c>
      <c r="K201" s="2" t="s">
        <v>1401</v>
      </c>
      <c r="L201" s="2"/>
      <c r="M201" s="3">
        <v>42075</v>
      </c>
      <c r="N201" s="2" t="s">
        <v>1355</v>
      </c>
      <c r="O201" s="2" t="s">
        <v>585</v>
      </c>
      <c r="P201" s="2" t="s">
        <v>3511</v>
      </c>
      <c r="Q201" s="2" t="s">
        <v>3512</v>
      </c>
      <c r="R201" s="2" t="s">
        <v>3510</v>
      </c>
      <c r="S201" s="2" t="s">
        <v>3513</v>
      </c>
      <c r="T201" s="2"/>
      <c r="U201" s="2"/>
      <c r="V201" s="2"/>
      <c r="W201" s="2"/>
      <c r="X201" s="2"/>
      <c r="Y201" s="2" t="s">
        <v>351</v>
      </c>
      <c r="Z201" s="2" t="s">
        <v>40</v>
      </c>
      <c r="AA201" s="2" t="s">
        <v>3332</v>
      </c>
      <c r="AB201" s="2" t="s">
        <v>42</v>
      </c>
      <c r="AC201" s="2" t="s">
        <v>43</v>
      </c>
      <c r="AD201" s="2"/>
      <c r="AE201" s="4"/>
    </row>
    <row r="202" spans="1:32" x14ac:dyDescent="0.25">
      <c r="A202" s="2">
        <v>2015</v>
      </c>
      <c r="B202" s="2">
        <v>477</v>
      </c>
      <c r="C202" s="2" t="s">
        <v>1398</v>
      </c>
      <c r="D202" s="2" t="s">
        <v>1399</v>
      </c>
      <c r="E202" s="2" t="s">
        <v>1400</v>
      </c>
      <c r="F202" s="2" t="s">
        <v>406</v>
      </c>
      <c r="G202" s="2" t="s">
        <v>407</v>
      </c>
      <c r="H202" s="2"/>
      <c r="I202" s="2" t="s">
        <v>405</v>
      </c>
      <c r="J202" s="2" t="s">
        <v>31</v>
      </c>
      <c r="K202" s="2" t="s">
        <v>1403</v>
      </c>
      <c r="L202" s="2"/>
      <c r="M202" s="3">
        <v>42075</v>
      </c>
      <c r="N202" s="2" t="s">
        <v>1355</v>
      </c>
      <c r="O202" s="2" t="s">
        <v>585</v>
      </c>
      <c r="P202" s="2" t="s">
        <v>3511</v>
      </c>
      <c r="Q202" s="2" t="s">
        <v>3512</v>
      </c>
      <c r="R202" s="2" t="s">
        <v>172</v>
      </c>
      <c r="S202" s="2" t="s">
        <v>3515</v>
      </c>
      <c r="T202" s="2"/>
      <c r="U202" s="2"/>
      <c r="V202" s="2"/>
      <c r="W202" s="2"/>
      <c r="X202" s="2"/>
      <c r="Y202" s="2" t="s">
        <v>351</v>
      </c>
      <c r="Z202" s="2" t="s">
        <v>40</v>
      </c>
      <c r="AA202" s="2" t="s">
        <v>3332</v>
      </c>
      <c r="AB202" s="2" t="s">
        <v>42</v>
      </c>
      <c r="AC202" s="2" t="s">
        <v>43</v>
      </c>
      <c r="AD202" s="2"/>
      <c r="AE202" s="4"/>
    </row>
    <row r="203" spans="1:32" x14ac:dyDescent="0.25">
      <c r="A203" s="2">
        <v>2015</v>
      </c>
      <c r="B203" s="2">
        <v>553</v>
      </c>
      <c r="C203" s="2" t="s">
        <v>3566</v>
      </c>
      <c r="D203" s="2" t="s">
        <v>3567</v>
      </c>
      <c r="E203" s="2" t="s">
        <v>3568</v>
      </c>
      <c r="F203" s="2" t="s">
        <v>625</v>
      </c>
      <c r="G203" s="2" t="s">
        <v>2653</v>
      </c>
      <c r="H203" s="2"/>
      <c r="I203" s="2" t="s">
        <v>409</v>
      </c>
      <c r="J203" s="2" t="s">
        <v>59</v>
      </c>
      <c r="K203" s="2" t="s">
        <v>3569</v>
      </c>
      <c r="L203" s="2" t="s">
        <v>4636</v>
      </c>
      <c r="M203" s="3">
        <v>42115</v>
      </c>
      <c r="N203" s="2" t="s">
        <v>3570</v>
      </c>
      <c r="O203" s="2" t="s">
        <v>585</v>
      </c>
      <c r="P203" s="2" t="s">
        <v>3571</v>
      </c>
      <c r="Q203" s="2" t="s">
        <v>3575</v>
      </c>
      <c r="R203" s="2" t="s">
        <v>3573</v>
      </c>
      <c r="S203" s="2" t="s">
        <v>3576</v>
      </c>
      <c r="T203" s="2" t="s">
        <v>4642</v>
      </c>
      <c r="U203" s="2">
        <v>1.45</v>
      </c>
      <c r="V203" s="2">
        <v>1341</v>
      </c>
      <c r="W203" s="2">
        <v>1.45</v>
      </c>
      <c r="X203" s="7">
        <v>1475</v>
      </c>
      <c r="Y203" s="2" t="s">
        <v>351</v>
      </c>
      <c r="Z203" s="2" t="s">
        <v>275</v>
      </c>
      <c r="AA203" s="2" t="s">
        <v>3332</v>
      </c>
      <c r="AB203" s="2" t="s">
        <v>42</v>
      </c>
      <c r="AC203" s="2" t="s">
        <v>43</v>
      </c>
      <c r="AD203" s="2"/>
      <c r="AE203" s="4" t="s">
        <v>198</v>
      </c>
    </row>
    <row r="204" spans="1:32" x14ac:dyDescent="0.25">
      <c r="A204" s="2">
        <v>2016</v>
      </c>
      <c r="B204" s="2">
        <v>535</v>
      </c>
      <c r="C204" s="2" t="s">
        <v>3957</v>
      </c>
      <c r="D204" s="2" t="s">
        <v>3958</v>
      </c>
      <c r="E204" s="2" t="s">
        <v>3959</v>
      </c>
      <c r="F204" s="2" t="s">
        <v>3960</v>
      </c>
      <c r="G204" s="2" t="s">
        <v>3961</v>
      </c>
      <c r="H204" s="2"/>
      <c r="I204" s="2" t="s">
        <v>1381</v>
      </c>
      <c r="J204" s="2" t="s">
        <v>69</v>
      </c>
      <c r="K204" s="2" t="s">
        <v>3962</v>
      </c>
      <c r="L204" s="2" t="s">
        <v>4635</v>
      </c>
      <c r="M204" s="3">
        <v>42522</v>
      </c>
      <c r="N204" s="2" t="s">
        <v>3963</v>
      </c>
      <c r="O204" s="2" t="s">
        <v>585</v>
      </c>
      <c r="P204" s="2" t="s">
        <v>3964</v>
      </c>
      <c r="Q204" s="2" t="s">
        <v>3965</v>
      </c>
      <c r="R204" s="2" t="s">
        <v>3966</v>
      </c>
      <c r="S204" s="2" t="s">
        <v>3967</v>
      </c>
      <c r="T204" s="2"/>
      <c r="U204" s="2"/>
      <c r="V204" s="2"/>
      <c r="W204" s="2"/>
      <c r="X204" s="7">
        <v>738</v>
      </c>
      <c r="Y204" s="2" t="s">
        <v>351</v>
      </c>
      <c r="Z204" s="2" t="s">
        <v>40</v>
      </c>
      <c r="AA204" s="2" t="s">
        <v>3332</v>
      </c>
      <c r="AB204" s="2" t="s">
        <v>43</v>
      </c>
      <c r="AC204" s="2" t="s">
        <v>42</v>
      </c>
      <c r="AD204" s="2"/>
      <c r="AE204" s="4" t="s">
        <v>198</v>
      </c>
    </row>
    <row r="205" spans="1:32" x14ac:dyDescent="0.25">
      <c r="A205" s="2">
        <v>2016</v>
      </c>
      <c r="B205" s="2">
        <v>1137</v>
      </c>
      <c r="C205" s="2" t="s">
        <v>679</v>
      </c>
      <c r="D205" s="2" t="s">
        <v>680</v>
      </c>
      <c r="E205" s="2" t="s">
        <v>681</v>
      </c>
      <c r="F205" s="2" t="s">
        <v>682</v>
      </c>
      <c r="G205" s="2" t="s">
        <v>683</v>
      </c>
      <c r="H205" s="2" t="s">
        <v>684</v>
      </c>
      <c r="I205" s="2" t="s">
        <v>482</v>
      </c>
      <c r="J205" s="2" t="s">
        <v>289</v>
      </c>
      <c r="K205" s="2" t="s">
        <v>685</v>
      </c>
      <c r="L205" s="2"/>
      <c r="M205" s="3">
        <v>42563</v>
      </c>
      <c r="N205" s="2" t="s">
        <v>771</v>
      </c>
      <c r="O205" s="2" t="s">
        <v>807</v>
      </c>
      <c r="P205" s="2" t="s">
        <v>896</v>
      </c>
      <c r="Q205" s="2" t="s">
        <v>4111</v>
      </c>
      <c r="R205" s="2" t="s">
        <v>896</v>
      </c>
      <c r="S205" s="2" t="s">
        <v>589</v>
      </c>
      <c r="T205" s="2"/>
      <c r="U205" s="2"/>
      <c r="V205" s="2"/>
      <c r="W205" s="2"/>
      <c r="X205" s="2"/>
      <c r="Y205" s="2" t="s">
        <v>351</v>
      </c>
      <c r="Z205" s="2" t="s">
        <v>275</v>
      </c>
      <c r="AA205" s="2" t="s">
        <v>3332</v>
      </c>
      <c r="AB205" s="2" t="s">
        <v>43</v>
      </c>
      <c r="AC205" s="2" t="s">
        <v>42</v>
      </c>
      <c r="AD205" s="2"/>
      <c r="AE205" s="4"/>
    </row>
    <row r="206" spans="1:32" x14ac:dyDescent="0.25">
      <c r="A206" s="2">
        <v>2016</v>
      </c>
      <c r="B206" s="2">
        <v>1138</v>
      </c>
      <c r="C206" s="2" t="s">
        <v>679</v>
      </c>
      <c r="D206" s="2" t="s">
        <v>680</v>
      </c>
      <c r="E206" s="2" t="s">
        <v>681</v>
      </c>
      <c r="F206" s="2" t="s">
        <v>682</v>
      </c>
      <c r="G206" s="2" t="s">
        <v>683</v>
      </c>
      <c r="H206" s="2" t="s">
        <v>684</v>
      </c>
      <c r="I206" s="2" t="s">
        <v>482</v>
      </c>
      <c r="J206" s="2" t="s">
        <v>289</v>
      </c>
      <c r="K206" s="2" t="s">
        <v>685</v>
      </c>
      <c r="L206" s="2"/>
      <c r="M206" s="3">
        <v>42564</v>
      </c>
      <c r="N206" s="2" t="s">
        <v>771</v>
      </c>
      <c r="O206" s="2" t="s">
        <v>807</v>
      </c>
      <c r="P206" s="2" t="s">
        <v>896</v>
      </c>
      <c r="Q206" s="2" t="s">
        <v>4111</v>
      </c>
      <c r="R206" s="2" t="s">
        <v>896</v>
      </c>
      <c r="S206" s="2" t="s">
        <v>589</v>
      </c>
      <c r="T206" s="2"/>
      <c r="U206" s="2"/>
      <c r="V206" s="2"/>
      <c r="W206" s="2"/>
      <c r="X206" s="2"/>
      <c r="Y206" s="2" t="s">
        <v>351</v>
      </c>
      <c r="Z206" s="2" t="s">
        <v>275</v>
      </c>
      <c r="AA206" s="2" t="s">
        <v>3332</v>
      </c>
      <c r="AB206" s="2" t="s">
        <v>43</v>
      </c>
      <c r="AC206" s="2" t="s">
        <v>42</v>
      </c>
      <c r="AD206" s="2"/>
      <c r="AE206" s="4"/>
    </row>
    <row r="207" spans="1:32" x14ac:dyDescent="0.25">
      <c r="A207" s="2">
        <v>2007</v>
      </c>
      <c r="B207" s="2">
        <v>955</v>
      </c>
      <c r="C207" s="2" t="s">
        <v>886</v>
      </c>
      <c r="D207" s="2" t="s">
        <v>887</v>
      </c>
      <c r="E207" s="2" t="s">
        <v>888</v>
      </c>
      <c r="F207" s="2" t="s">
        <v>476</v>
      </c>
      <c r="G207" s="2" t="s">
        <v>477</v>
      </c>
      <c r="H207" s="2"/>
      <c r="I207" s="2" t="s">
        <v>475</v>
      </c>
      <c r="J207" s="2" t="s">
        <v>50</v>
      </c>
      <c r="K207" s="2" t="s">
        <v>889</v>
      </c>
      <c r="L207" s="2"/>
      <c r="M207" s="2"/>
      <c r="N207" s="3">
        <v>39086</v>
      </c>
      <c r="O207" s="2" t="s">
        <v>891</v>
      </c>
      <c r="P207" s="2" t="s">
        <v>890</v>
      </c>
      <c r="Q207" s="2"/>
      <c r="R207" s="2"/>
      <c r="S207" s="2"/>
      <c r="T207" s="2"/>
      <c r="U207" s="2"/>
      <c r="V207" s="2"/>
      <c r="W207" s="2"/>
      <c r="X207" s="2"/>
      <c r="Y207" s="2"/>
      <c r="Z207" s="2" t="s">
        <v>39</v>
      </c>
      <c r="AA207" s="2" t="s">
        <v>275</v>
      </c>
      <c r="AB207" s="2" t="s">
        <v>41</v>
      </c>
      <c r="AC207" s="2" t="s">
        <v>42</v>
      </c>
      <c r="AD207" s="2" t="s">
        <v>43</v>
      </c>
      <c r="AE207" s="2"/>
      <c r="AF207" s="4"/>
    </row>
    <row r="208" spans="1:32" x14ac:dyDescent="0.25">
      <c r="A208" s="2">
        <v>2007</v>
      </c>
      <c r="B208" s="2">
        <v>956</v>
      </c>
      <c r="C208" s="2" t="s">
        <v>886</v>
      </c>
      <c r="D208" s="2" t="s">
        <v>887</v>
      </c>
      <c r="E208" s="2" t="s">
        <v>888</v>
      </c>
      <c r="F208" s="2" t="s">
        <v>476</v>
      </c>
      <c r="G208" s="2" t="s">
        <v>477</v>
      </c>
      <c r="H208" s="2"/>
      <c r="I208" s="2" t="s">
        <v>475</v>
      </c>
      <c r="J208" s="2" t="s">
        <v>50</v>
      </c>
      <c r="K208" s="2" t="s">
        <v>889</v>
      </c>
      <c r="L208" s="2"/>
      <c r="M208" s="2"/>
      <c r="N208" s="3">
        <v>39086</v>
      </c>
      <c r="O208" s="2" t="s">
        <v>891</v>
      </c>
      <c r="P208" s="2" t="s">
        <v>890</v>
      </c>
      <c r="Q208" s="2"/>
      <c r="R208" s="2"/>
      <c r="S208" s="2"/>
      <c r="T208" s="2"/>
      <c r="U208" s="2"/>
      <c r="V208" s="2"/>
      <c r="W208" s="2"/>
      <c r="X208" s="2"/>
      <c r="Y208" s="2"/>
      <c r="Z208" s="2" t="s">
        <v>39</v>
      </c>
      <c r="AA208" s="2" t="s">
        <v>40</v>
      </c>
      <c r="AB208" s="2" t="s">
        <v>41</v>
      </c>
      <c r="AC208" s="2" t="s">
        <v>42</v>
      </c>
      <c r="AD208" s="2" t="s">
        <v>43</v>
      </c>
      <c r="AE208" s="2"/>
      <c r="AF208" s="4"/>
    </row>
    <row r="209" spans="1:32" x14ac:dyDescent="0.25">
      <c r="A209" s="2">
        <v>2007</v>
      </c>
      <c r="B209" s="2">
        <v>959</v>
      </c>
      <c r="C209" s="2" t="s">
        <v>886</v>
      </c>
      <c r="D209" s="2" t="s">
        <v>887</v>
      </c>
      <c r="E209" s="2" t="s">
        <v>888</v>
      </c>
      <c r="F209" s="2" t="s">
        <v>476</v>
      </c>
      <c r="G209" s="2" t="s">
        <v>477</v>
      </c>
      <c r="H209" s="2"/>
      <c r="I209" s="2" t="s">
        <v>475</v>
      </c>
      <c r="J209" s="2" t="s">
        <v>31</v>
      </c>
      <c r="K209" s="2" t="s">
        <v>892</v>
      </c>
      <c r="L209" s="2"/>
      <c r="M209" s="2"/>
      <c r="N209" s="3">
        <v>39135</v>
      </c>
      <c r="O209" s="2" t="s">
        <v>891</v>
      </c>
      <c r="P209" s="2" t="s">
        <v>890</v>
      </c>
      <c r="Q209" s="2"/>
      <c r="R209" s="2"/>
      <c r="S209" s="2"/>
      <c r="T209" s="2"/>
      <c r="U209" s="2"/>
      <c r="V209" s="2"/>
      <c r="W209" s="2"/>
      <c r="X209" s="2"/>
      <c r="Y209" s="2"/>
      <c r="Z209" s="2" t="s">
        <v>39</v>
      </c>
      <c r="AA209" s="2" t="s">
        <v>40</v>
      </c>
      <c r="AB209" s="2" t="s">
        <v>41</v>
      </c>
      <c r="AC209" s="2" t="s">
        <v>42</v>
      </c>
      <c r="AD209" s="2" t="s">
        <v>43</v>
      </c>
      <c r="AE209" s="2"/>
      <c r="AF209" s="4"/>
    </row>
    <row r="210" spans="1:32" x14ac:dyDescent="0.25">
      <c r="A210" s="2">
        <v>2007</v>
      </c>
      <c r="B210" s="2">
        <v>960</v>
      </c>
      <c r="C210" s="2" t="s">
        <v>886</v>
      </c>
      <c r="D210" s="2" t="s">
        <v>887</v>
      </c>
      <c r="E210" s="2" t="s">
        <v>888</v>
      </c>
      <c r="F210" s="2" t="s">
        <v>476</v>
      </c>
      <c r="G210" s="2" t="s">
        <v>477</v>
      </c>
      <c r="H210" s="2"/>
      <c r="I210" s="2" t="s">
        <v>475</v>
      </c>
      <c r="J210" s="2" t="s">
        <v>31</v>
      </c>
      <c r="K210" s="2" t="s">
        <v>892</v>
      </c>
      <c r="L210" s="2"/>
      <c r="M210" s="2"/>
      <c r="N210" s="3">
        <v>39135</v>
      </c>
      <c r="O210" s="2" t="s">
        <v>891</v>
      </c>
      <c r="P210" s="2" t="s">
        <v>890</v>
      </c>
      <c r="Q210" s="2"/>
      <c r="R210" s="2"/>
      <c r="S210" s="2"/>
      <c r="T210" s="2"/>
      <c r="U210" s="2"/>
      <c r="V210" s="2"/>
      <c r="W210" s="2"/>
      <c r="X210" s="2"/>
      <c r="Y210" s="2"/>
      <c r="Z210" s="2" t="s">
        <v>39</v>
      </c>
      <c r="AA210" s="2" t="s">
        <v>275</v>
      </c>
      <c r="AB210" s="2" t="s">
        <v>41</v>
      </c>
      <c r="AC210" s="2" t="s">
        <v>42</v>
      </c>
      <c r="AD210" s="2" t="s">
        <v>43</v>
      </c>
      <c r="AE210" s="2"/>
      <c r="AF210" s="4"/>
    </row>
    <row r="213" spans="1:32" x14ac:dyDescent="0.25">
      <c r="A213" s="2">
        <v>2007</v>
      </c>
      <c r="B213" s="2">
        <v>1513</v>
      </c>
      <c r="C213" s="2" t="s">
        <v>967</v>
      </c>
      <c r="D213" s="2" t="s">
        <v>968</v>
      </c>
      <c r="E213" s="2" t="s">
        <v>969</v>
      </c>
      <c r="F213" s="2" t="s">
        <v>279</v>
      </c>
      <c r="G213" s="2" t="s">
        <v>280</v>
      </c>
      <c r="H213" s="2" t="s">
        <v>970</v>
      </c>
      <c r="I213" s="2" t="s">
        <v>281</v>
      </c>
      <c r="J213" s="2" t="s">
        <v>59</v>
      </c>
      <c r="K213" s="2" t="s">
        <v>971</v>
      </c>
      <c r="L213" s="2"/>
      <c r="M213" s="3">
        <v>39154</v>
      </c>
      <c r="N213" s="2" t="s">
        <v>331</v>
      </c>
      <c r="O213" s="2" t="s">
        <v>972</v>
      </c>
      <c r="P213" s="2"/>
      <c r="Q213" s="2"/>
      <c r="R213" s="2"/>
      <c r="S213" s="2"/>
      <c r="T213" s="2"/>
      <c r="U213" s="2"/>
      <c r="V213" s="2"/>
      <c r="W213" s="2"/>
      <c r="X213" s="2"/>
      <c r="Y213" s="2" t="s">
        <v>39</v>
      </c>
      <c r="Z213" s="2" t="s">
        <v>275</v>
      </c>
      <c r="AA213" s="2" t="s">
        <v>41</v>
      </c>
      <c r="AB213" s="2" t="s">
        <v>42</v>
      </c>
      <c r="AC213" s="2" t="s">
        <v>43</v>
      </c>
      <c r="AD213" s="2"/>
      <c r="AE213" s="4"/>
    </row>
    <row r="214" spans="1:32" x14ac:dyDescent="0.25">
      <c r="A214" s="2">
        <v>2007</v>
      </c>
      <c r="B214" s="2">
        <v>1516</v>
      </c>
      <c r="C214" s="2" t="s">
        <v>967</v>
      </c>
      <c r="D214" s="2" t="s">
        <v>968</v>
      </c>
      <c r="E214" s="2" t="s">
        <v>969</v>
      </c>
      <c r="F214" s="2" t="s">
        <v>279</v>
      </c>
      <c r="G214" s="2" t="s">
        <v>280</v>
      </c>
      <c r="H214" s="2" t="s">
        <v>970</v>
      </c>
      <c r="I214" s="2" t="s">
        <v>281</v>
      </c>
      <c r="J214" s="2" t="s">
        <v>59</v>
      </c>
      <c r="K214" s="2" t="s">
        <v>971</v>
      </c>
      <c r="L214" s="2"/>
      <c r="M214" s="3">
        <v>39154</v>
      </c>
      <c r="N214" s="2" t="s">
        <v>331</v>
      </c>
      <c r="O214" s="2" t="s">
        <v>972</v>
      </c>
      <c r="P214" s="2"/>
      <c r="Q214" s="2"/>
      <c r="R214" s="2"/>
      <c r="S214" s="2"/>
      <c r="T214" s="2"/>
      <c r="U214" s="2"/>
      <c r="V214" s="2"/>
      <c r="W214" s="2"/>
      <c r="X214" s="2"/>
      <c r="Y214" s="2" t="s">
        <v>39</v>
      </c>
      <c r="Z214" s="2" t="s">
        <v>40</v>
      </c>
      <c r="AA214" s="2" t="s">
        <v>41</v>
      </c>
      <c r="AB214" s="2" t="s">
        <v>42</v>
      </c>
      <c r="AC214" s="2" t="s">
        <v>43</v>
      </c>
      <c r="AD214" s="2"/>
      <c r="AE214" s="4"/>
    </row>
    <row r="215" spans="1:32" x14ac:dyDescent="0.25">
      <c r="A215" s="2">
        <v>2007</v>
      </c>
      <c r="B215" s="2">
        <v>1521</v>
      </c>
      <c r="C215" s="2" t="s">
        <v>967</v>
      </c>
      <c r="D215" s="2" t="s">
        <v>968</v>
      </c>
      <c r="E215" s="2" t="s">
        <v>969</v>
      </c>
      <c r="F215" s="2" t="s">
        <v>279</v>
      </c>
      <c r="G215" s="2" t="s">
        <v>280</v>
      </c>
      <c r="H215" s="2" t="s">
        <v>970</v>
      </c>
      <c r="I215" s="2" t="s">
        <v>281</v>
      </c>
      <c r="J215" s="2" t="s">
        <v>69</v>
      </c>
      <c r="K215" s="2" t="s">
        <v>971</v>
      </c>
      <c r="L215" s="2"/>
      <c r="M215" s="3">
        <v>39232</v>
      </c>
      <c r="N215" s="2" t="s">
        <v>331</v>
      </c>
      <c r="O215" s="2" t="s">
        <v>972</v>
      </c>
      <c r="P215" s="2"/>
      <c r="Q215" s="2"/>
      <c r="R215" s="2"/>
      <c r="S215" s="2"/>
      <c r="T215" s="2"/>
      <c r="U215" s="2"/>
      <c r="V215" s="2"/>
      <c r="W215" s="2"/>
      <c r="X215" s="2"/>
      <c r="Y215" s="2" t="s">
        <v>39</v>
      </c>
      <c r="Z215" s="2" t="s">
        <v>40</v>
      </c>
      <c r="AA215" s="2" t="s">
        <v>41</v>
      </c>
      <c r="AB215" s="2" t="s">
        <v>42</v>
      </c>
      <c r="AC215" s="2" t="s">
        <v>43</v>
      </c>
      <c r="AD215" s="2"/>
      <c r="AE215" s="4"/>
    </row>
    <row r="216" spans="1:32" x14ac:dyDescent="0.25">
      <c r="A216" s="2">
        <v>2007</v>
      </c>
      <c r="B216" s="2">
        <v>1522</v>
      </c>
      <c r="C216" s="2" t="s">
        <v>967</v>
      </c>
      <c r="D216" s="2" t="s">
        <v>968</v>
      </c>
      <c r="E216" s="2" t="s">
        <v>969</v>
      </c>
      <c r="F216" s="2" t="s">
        <v>279</v>
      </c>
      <c r="G216" s="2" t="s">
        <v>280</v>
      </c>
      <c r="H216" s="2" t="s">
        <v>970</v>
      </c>
      <c r="I216" s="2" t="s">
        <v>281</v>
      </c>
      <c r="J216" s="2" t="s">
        <v>69</v>
      </c>
      <c r="K216" s="2" t="s">
        <v>971</v>
      </c>
      <c r="L216" s="2"/>
      <c r="M216" s="3">
        <v>39232</v>
      </c>
      <c r="N216" s="2" t="s">
        <v>331</v>
      </c>
      <c r="O216" s="2" t="s">
        <v>972</v>
      </c>
      <c r="P216" s="2"/>
      <c r="Q216" s="2"/>
      <c r="R216" s="2"/>
      <c r="S216" s="2"/>
      <c r="T216" s="2"/>
      <c r="U216" s="2"/>
      <c r="V216" s="2"/>
      <c r="W216" s="2"/>
      <c r="X216" s="2"/>
      <c r="Y216" s="2" t="s">
        <v>39</v>
      </c>
      <c r="Z216" s="2" t="s">
        <v>275</v>
      </c>
      <c r="AA216" s="2" t="s">
        <v>41</v>
      </c>
      <c r="AB216" s="2" t="s">
        <v>42</v>
      </c>
      <c r="AC216" s="2" t="s">
        <v>43</v>
      </c>
      <c r="AD216" s="2"/>
      <c r="AE216" s="4"/>
    </row>
    <row r="217" spans="1:32" x14ac:dyDescent="0.25">
      <c r="A217" s="2">
        <v>2007</v>
      </c>
      <c r="B217" s="2">
        <v>1524</v>
      </c>
      <c r="C217" s="2" t="s">
        <v>967</v>
      </c>
      <c r="D217" s="2" t="s">
        <v>968</v>
      </c>
      <c r="E217" s="2" t="s">
        <v>969</v>
      </c>
      <c r="F217" s="2" t="s">
        <v>279</v>
      </c>
      <c r="G217" s="2" t="s">
        <v>280</v>
      </c>
      <c r="H217" s="2" t="s">
        <v>970</v>
      </c>
      <c r="I217" s="2" t="s">
        <v>281</v>
      </c>
      <c r="J217" s="2" t="s">
        <v>69</v>
      </c>
      <c r="K217" s="2" t="s">
        <v>971</v>
      </c>
      <c r="L217" s="2"/>
      <c r="M217" s="3">
        <v>39365</v>
      </c>
      <c r="N217" s="2" t="s">
        <v>529</v>
      </c>
      <c r="O217" s="2" t="s">
        <v>707</v>
      </c>
      <c r="P217" s="2"/>
      <c r="Q217" s="2"/>
      <c r="R217" s="2"/>
      <c r="S217" s="2"/>
      <c r="T217" s="2"/>
      <c r="U217" s="2"/>
      <c r="V217" s="2"/>
      <c r="W217" s="2"/>
      <c r="X217" s="2"/>
      <c r="Y217" s="2" t="s">
        <v>351</v>
      </c>
      <c r="Z217" s="2" t="s">
        <v>275</v>
      </c>
      <c r="AA217" s="2" t="s">
        <v>41</v>
      </c>
      <c r="AB217" s="2" t="s">
        <v>42</v>
      </c>
      <c r="AC217" s="2" t="s">
        <v>338</v>
      </c>
      <c r="AD217" s="2"/>
      <c r="AE217" s="4"/>
    </row>
    <row r="218" spans="1:32" x14ac:dyDescent="0.25">
      <c r="A218" s="2">
        <v>2007</v>
      </c>
      <c r="B218" s="2">
        <v>1525</v>
      </c>
      <c r="C218" s="2" t="s">
        <v>967</v>
      </c>
      <c r="D218" s="2" t="s">
        <v>968</v>
      </c>
      <c r="E218" s="2" t="s">
        <v>969</v>
      </c>
      <c r="F218" s="2" t="s">
        <v>279</v>
      </c>
      <c r="G218" s="2" t="s">
        <v>280</v>
      </c>
      <c r="H218" s="2" t="s">
        <v>970</v>
      </c>
      <c r="I218" s="2" t="s">
        <v>281</v>
      </c>
      <c r="J218" s="2" t="s">
        <v>69</v>
      </c>
      <c r="K218" s="2" t="s">
        <v>971</v>
      </c>
      <c r="L218" s="2"/>
      <c r="M218" s="3">
        <v>39365</v>
      </c>
      <c r="N218" s="2" t="s">
        <v>529</v>
      </c>
      <c r="O218" s="2" t="s">
        <v>707</v>
      </c>
      <c r="P218" s="2"/>
      <c r="Q218" s="2"/>
      <c r="R218" s="2"/>
      <c r="S218" s="2"/>
      <c r="T218" s="2"/>
      <c r="U218" s="2"/>
      <c r="V218" s="2"/>
      <c r="W218" s="2"/>
      <c r="X218" s="2"/>
      <c r="Y218" s="2" t="s">
        <v>351</v>
      </c>
      <c r="Z218" s="2" t="s">
        <v>40</v>
      </c>
      <c r="AA218" s="2" t="s">
        <v>41</v>
      </c>
      <c r="AB218" s="2" t="s">
        <v>42</v>
      </c>
      <c r="AC218" s="2" t="s">
        <v>338</v>
      </c>
      <c r="AD218" s="2"/>
      <c r="AE218" s="4"/>
    </row>
    <row r="219" spans="1:32" x14ac:dyDescent="0.25">
      <c r="A219" s="2">
        <v>2014</v>
      </c>
      <c r="B219" s="2">
        <v>2513</v>
      </c>
      <c r="C219" s="2" t="s">
        <v>967</v>
      </c>
      <c r="D219" s="2" t="s">
        <v>968</v>
      </c>
      <c r="E219" s="2" t="s">
        <v>969</v>
      </c>
      <c r="F219" s="2" t="s">
        <v>279</v>
      </c>
      <c r="G219" s="2" t="s">
        <v>280</v>
      </c>
      <c r="H219" s="2" t="s">
        <v>970</v>
      </c>
      <c r="I219" s="2" t="s">
        <v>281</v>
      </c>
      <c r="J219" s="2" t="s">
        <v>59</v>
      </c>
      <c r="K219" s="2" t="s">
        <v>971</v>
      </c>
      <c r="L219" s="2"/>
      <c r="M219" s="3">
        <v>41695</v>
      </c>
      <c r="N219" s="2" t="s">
        <v>331</v>
      </c>
      <c r="O219" s="2" t="s">
        <v>807</v>
      </c>
      <c r="P219" s="2" t="s">
        <v>3311</v>
      </c>
      <c r="Q219" s="2" t="s">
        <v>3314</v>
      </c>
      <c r="R219" s="2" t="s">
        <v>3312</v>
      </c>
      <c r="S219" s="2" t="s">
        <v>3315</v>
      </c>
      <c r="T219" s="2"/>
      <c r="U219" s="2"/>
      <c r="V219" s="2"/>
      <c r="W219" s="2"/>
      <c r="X219" s="2"/>
      <c r="Y219" s="2" t="s">
        <v>351</v>
      </c>
      <c r="Z219" s="2" t="s">
        <v>275</v>
      </c>
      <c r="AA219" s="2" t="s">
        <v>41</v>
      </c>
      <c r="AB219" s="2" t="s">
        <v>42</v>
      </c>
      <c r="AC219" s="2" t="s">
        <v>43</v>
      </c>
      <c r="AD219" s="2" t="s">
        <v>3313</v>
      </c>
      <c r="AE219" s="4"/>
    </row>
    <row r="220" spans="1:32" x14ac:dyDescent="0.25">
      <c r="A220" s="2">
        <v>2014</v>
      </c>
      <c r="B220" s="2">
        <v>2514</v>
      </c>
      <c r="C220" s="2" t="s">
        <v>967</v>
      </c>
      <c r="D220" s="2" t="s">
        <v>968</v>
      </c>
      <c r="E220" s="2" t="s">
        <v>969</v>
      </c>
      <c r="F220" s="2" t="s">
        <v>279</v>
      </c>
      <c r="G220" s="2" t="s">
        <v>280</v>
      </c>
      <c r="H220" s="2" t="s">
        <v>970</v>
      </c>
      <c r="I220" s="2" t="s">
        <v>281</v>
      </c>
      <c r="J220" s="2" t="s">
        <v>59</v>
      </c>
      <c r="K220" s="2" t="s">
        <v>971</v>
      </c>
      <c r="L220" s="2"/>
      <c r="M220" s="3">
        <v>41695</v>
      </c>
      <c r="N220" s="2" t="s">
        <v>331</v>
      </c>
      <c r="O220" s="2" t="s">
        <v>807</v>
      </c>
      <c r="P220" s="2" t="s">
        <v>3311</v>
      </c>
      <c r="Q220" s="2" t="s">
        <v>3314</v>
      </c>
      <c r="R220" s="2" t="s">
        <v>3312</v>
      </c>
      <c r="S220" s="2" t="s">
        <v>3315</v>
      </c>
      <c r="T220" s="2"/>
      <c r="U220" s="2"/>
      <c r="V220" s="2"/>
      <c r="W220" s="2"/>
      <c r="X220" s="2"/>
      <c r="Y220" s="2" t="s">
        <v>351</v>
      </c>
      <c r="Z220" s="2" t="s">
        <v>40</v>
      </c>
      <c r="AA220" s="2" t="s">
        <v>41</v>
      </c>
      <c r="AB220" s="2" t="s">
        <v>42</v>
      </c>
      <c r="AC220" s="2" t="s">
        <v>43</v>
      </c>
      <c r="AD220" s="2" t="s">
        <v>3313</v>
      </c>
      <c r="AE220" s="4"/>
    </row>
    <row r="221" spans="1:32" x14ac:dyDescent="0.25">
      <c r="A221" s="2">
        <v>2014</v>
      </c>
      <c r="B221" s="2">
        <v>2516</v>
      </c>
      <c r="C221" s="2" t="s">
        <v>967</v>
      </c>
      <c r="D221" s="2" t="s">
        <v>968</v>
      </c>
      <c r="E221" s="2" t="s">
        <v>969</v>
      </c>
      <c r="F221" s="2" t="s">
        <v>279</v>
      </c>
      <c r="G221" s="2" t="s">
        <v>280</v>
      </c>
      <c r="H221" s="2" t="s">
        <v>970</v>
      </c>
      <c r="I221" s="2" t="s">
        <v>281</v>
      </c>
      <c r="J221" s="2" t="s">
        <v>69</v>
      </c>
      <c r="K221" s="2" t="s">
        <v>971</v>
      </c>
      <c r="L221" s="2"/>
      <c r="M221" s="3">
        <v>41788</v>
      </c>
      <c r="N221" s="2" t="s">
        <v>331</v>
      </c>
      <c r="O221" s="2" t="s">
        <v>352</v>
      </c>
      <c r="P221" s="2" t="s">
        <v>3316</v>
      </c>
      <c r="Q221" s="2" t="s">
        <v>3317</v>
      </c>
      <c r="R221" s="2" t="s">
        <v>3318</v>
      </c>
      <c r="S221" s="2" t="s">
        <v>3317</v>
      </c>
      <c r="T221" s="2"/>
      <c r="U221" s="2"/>
      <c r="V221" s="2"/>
      <c r="W221" s="2"/>
      <c r="X221" s="2"/>
      <c r="Y221" s="2" t="s">
        <v>351</v>
      </c>
      <c r="Z221" s="2" t="s">
        <v>275</v>
      </c>
      <c r="AA221" s="2" t="s">
        <v>41</v>
      </c>
      <c r="AB221" s="2" t="s">
        <v>42</v>
      </c>
      <c r="AC221" s="2" t="s">
        <v>43</v>
      </c>
      <c r="AD221" s="2" t="s">
        <v>3319</v>
      </c>
      <c r="AE221" s="4"/>
    </row>
    <row r="222" spans="1:32" x14ac:dyDescent="0.25">
      <c r="A222" s="2">
        <v>2014</v>
      </c>
      <c r="B222" s="2">
        <v>2517</v>
      </c>
      <c r="C222" s="2" t="s">
        <v>967</v>
      </c>
      <c r="D222" s="2" t="s">
        <v>968</v>
      </c>
      <c r="E222" s="2" t="s">
        <v>969</v>
      </c>
      <c r="F222" s="2" t="s">
        <v>279</v>
      </c>
      <c r="G222" s="2" t="s">
        <v>280</v>
      </c>
      <c r="H222" s="2" t="s">
        <v>970</v>
      </c>
      <c r="I222" s="2" t="s">
        <v>281</v>
      </c>
      <c r="J222" s="2" t="s">
        <v>69</v>
      </c>
      <c r="K222" s="2" t="s">
        <v>971</v>
      </c>
      <c r="L222" s="2"/>
      <c r="M222" s="3">
        <v>41788</v>
      </c>
      <c r="N222" s="2" t="s">
        <v>331</v>
      </c>
      <c r="O222" s="2" t="s">
        <v>352</v>
      </c>
      <c r="P222" s="2" t="s">
        <v>3316</v>
      </c>
      <c r="Q222" s="2" t="s">
        <v>3317</v>
      </c>
      <c r="R222" s="2" t="s">
        <v>3318</v>
      </c>
      <c r="S222" s="2" t="s">
        <v>3317</v>
      </c>
      <c r="T222" s="2"/>
      <c r="U222" s="2"/>
      <c r="V222" s="2"/>
      <c r="W222" s="2"/>
      <c r="X222" s="2"/>
      <c r="Y222" s="2" t="s">
        <v>351</v>
      </c>
      <c r="Z222" s="2" t="s">
        <v>40</v>
      </c>
      <c r="AA222" s="2" t="s">
        <v>41</v>
      </c>
      <c r="AB222" s="2" t="s">
        <v>42</v>
      </c>
      <c r="AC222" s="2" t="s">
        <v>43</v>
      </c>
      <c r="AD222" s="2" t="s">
        <v>3319</v>
      </c>
      <c r="AE222" s="4"/>
    </row>
    <row r="223" spans="1:32" x14ac:dyDescent="0.25">
      <c r="A223" s="2">
        <v>2016</v>
      </c>
      <c r="B223" s="2">
        <v>578</v>
      </c>
      <c r="C223" s="2" t="s">
        <v>612</v>
      </c>
      <c r="D223" s="2" t="s">
        <v>613</v>
      </c>
      <c r="E223" s="2" t="s">
        <v>614</v>
      </c>
      <c r="F223" s="2" t="s">
        <v>401</v>
      </c>
      <c r="G223" s="2" t="s">
        <v>402</v>
      </c>
      <c r="H223" s="2" t="s">
        <v>615</v>
      </c>
      <c r="I223" s="2" t="s">
        <v>399</v>
      </c>
      <c r="J223" s="2" t="s">
        <v>84</v>
      </c>
      <c r="K223" s="2" t="s">
        <v>3968</v>
      </c>
      <c r="L223" s="2"/>
      <c r="M223" s="3">
        <v>42411</v>
      </c>
      <c r="N223" s="2" t="s">
        <v>3969</v>
      </c>
      <c r="O223" s="2" t="s">
        <v>611</v>
      </c>
      <c r="P223" s="2" t="s">
        <v>3970</v>
      </c>
      <c r="Q223" s="2" t="s">
        <v>440</v>
      </c>
      <c r="R223" s="2" t="s">
        <v>3971</v>
      </c>
      <c r="S223" s="2" t="s">
        <v>3972</v>
      </c>
      <c r="T223" s="2"/>
      <c r="U223" s="2"/>
      <c r="V223" s="2"/>
      <c r="W223" s="2"/>
      <c r="X223" s="2"/>
      <c r="Y223" s="2" t="s">
        <v>351</v>
      </c>
      <c r="Z223" s="2" t="s">
        <v>40</v>
      </c>
      <c r="AA223" s="2" t="s">
        <v>3332</v>
      </c>
      <c r="AB223" s="2" t="s">
        <v>43</v>
      </c>
      <c r="AC223" s="2" t="s">
        <v>42</v>
      </c>
      <c r="AD223" s="2" t="s">
        <v>3973</v>
      </c>
      <c r="AE223" s="4"/>
    </row>
    <row r="224" spans="1:32" x14ac:dyDescent="0.25">
      <c r="A224" s="2">
        <v>2011</v>
      </c>
      <c r="B224" s="2">
        <v>316</v>
      </c>
      <c r="C224" s="2" t="s">
        <v>612</v>
      </c>
      <c r="D224" s="2" t="s">
        <v>613</v>
      </c>
      <c r="E224" s="2" t="s">
        <v>614</v>
      </c>
      <c r="F224" s="2" t="s">
        <v>401</v>
      </c>
      <c r="G224" s="2" t="s">
        <v>402</v>
      </c>
      <c r="H224" s="2" t="s">
        <v>615</v>
      </c>
      <c r="I224" s="2" t="s">
        <v>399</v>
      </c>
      <c r="J224" s="2" t="s">
        <v>84</v>
      </c>
      <c r="K224" s="2" t="s">
        <v>1124</v>
      </c>
      <c r="L224" s="2"/>
      <c r="M224" s="3">
        <v>40577</v>
      </c>
      <c r="N224" s="2" t="s">
        <v>71</v>
      </c>
      <c r="O224" s="2" t="s">
        <v>611</v>
      </c>
      <c r="P224" s="2"/>
      <c r="Q224" s="2"/>
      <c r="R224" s="2"/>
      <c r="S224" s="2"/>
      <c r="T224" s="2"/>
      <c r="U224" s="2"/>
      <c r="V224" s="2"/>
      <c r="W224" s="2"/>
      <c r="X224" s="2"/>
      <c r="Y224" s="2" t="s">
        <v>351</v>
      </c>
      <c r="Z224" s="2" t="s">
        <v>40</v>
      </c>
      <c r="AA224" s="2" t="s">
        <v>336</v>
      </c>
      <c r="AB224" s="2" t="s">
        <v>42</v>
      </c>
      <c r="AC224" s="2" t="s">
        <v>43</v>
      </c>
      <c r="AD224" s="2" t="s">
        <v>1125</v>
      </c>
      <c r="AE224" s="4"/>
    </row>
    <row r="225" spans="1:31" x14ac:dyDescent="0.25">
      <c r="A225" s="2">
        <v>2011</v>
      </c>
      <c r="B225" s="2">
        <v>317</v>
      </c>
      <c r="C225" s="2" t="s">
        <v>612</v>
      </c>
      <c r="D225" s="2" t="s">
        <v>613</v>
      </c>
      <c r="E225" s="2" t="s">
        <v>614</v>
      </c>
      <c r="F225" s="2" t="s">
        <v>401</v>
      </c>
      <c r="G225" s="2" t="s">
        <v>402</v>
      </c>
      <c r="H225" s="2" t="s">
        <v>615</v>
      </c>
      <c r="I225" s="2" t="s">
        <v>399</v>
      </c>
      <c r="J225" s="2" t="s">
        <v>84</v>
      </c>
      <c r="K225" s="2" t="s">
        <v>1124</v>
      </c>
      <c r="L225" s="2"/>
      <c r="M225" s="3">
        <v>40577</v>
      </c>
      <c r="N225" s="2" t="s">
        <v>71</v>
      </c>
      <c r="O225" s="2" t="s">
        <v>611</v>
      </c>
      <c r="P225" s="2"/>
      <c r="Q225" s="2"/>
      <c r="R225" s="2"/>
      <c r="S225" s="2"/>
      <c r="T225" s="2"/>
      <c r="U225" s="2"/>
      <c r="V225" s="2"/>
      <c r="W225" s="2"/>
      <c r="X225" s="2"/>
      <c r="Y225" s="2" t="s">
        <v>351</v>
      </c>
      <c r="Z225" s="2" t="s">
        <v>275</v>
      </c>
      <c r="AA225" s="2" t="s">
        <v>336</v>
      </c>
      <c r="AB225" s="2" t="s">
        <v>42</v>
      </c>
      <c r="AC225" s="2" t="s">
        <v>43</v>
      </c>
      <c r="AD225" s="2" t="s">
        <v>1125</v>
      </c>
      <c r="AE225" s="4"/>
    </row>
    <row r="226" spans="1:31" x14ac:dyDescent="0.25">
      <c r="A226" s="2">
        <v>2003</v>
      </c>
      <c r="B226" s="2">
        <v>7</v>
      </c>
      <c r="C226" s="2" t="s">
        <v>88</v>
      </c>
      <c r="D226" s="2" t="s">
        <v>89</v>
      </c>
      <c r="E226" s="2" t="s">
        <v>90</v>
      </c>
      <c r="F226" s="2" t="s">
        <v>91</v>
      </c>
      <c r="G226" s="2" t="s">
        <v>92</v>
      </c>
      <c r="H226" s="2"/>
      <c r="I226" s="2" t="s">
        <v>93</v>
      </c>
      <c r="J226" s="2" t="s">
        <v>94</v>
      </c>
      <c r="K226" s="2" t="s">
        <v>95</v>
      </c>
      <c r="L226" s="2"/>
      <c r="M226" s="3">
        <v>37770</v>
      </c>
      <c r="N226" s="2" t="s">
        <v>96</v>
      </c>
      <c r="O226" s="2" t="s">
        <v>97</v>
      </c>
      <c r="P226" s="2" t="s">
        <v>98</v>
      </c>
      <c r="Q226" s="2" t="s">
        <v>99</v>
      </c>
      <c r="R226" s="2" t="s">
        <v>98</v>
      </c>
      <c r="S226" s="2" t="s">
        <v>100</v>
      </c>
      <c r="T226" s="2" t="s">
        <v>4641</v>
      </c>
      <c r="U226" s="2">
        <v>0.8</v>
      </c>
      <c r="V226" s="2"/>
      <c r="W226" s="2"/>
      <c r="X226" s="2"/>
      <c r="Y226" s="2" t="s">
        <v>39</v>
      </c>
      <c r="Z226" s="2" t="s">
        <v>40</v>
      </c>
      <c r="AA226" s="2" t="s">
        <v>41</v>
      </c>
      <c r="AB226" s="2" t="s">
        <v>43</v>
      </c>
      <c r="AC226" s="2" t="s">
        <v>43</v>
      </c>
      <c r="AD226" s="2"/>
      <c r="AE226" s="4"/>
    </row>
    <row r="227" spans="1:31" x14ac:dyDescent="0.25">
      <c r="A227" s="2">
        <v>2005</v>
      </c>
      <c r="B227" s="2">
        <v>548</v>
      </c>
      <c r="C227" s="2" t="s">
        <v>634</v>
      </c>
      <c r="D227" s="2" t="s">
        <v>635</v>
      </c>
      <c r="E227" s="2" t="s">
        <v>636</v>
      </c>
      <c r="F227" s="2" t="s">
        <v>637</v>
      </c>
      <c r="G227" s="2" t="s">
        <v>638</v>
      </c>
      <c r="H227" s="2"/>
      <c r="I227" s="2" t="s">
        <v>49</v>
      </c>
      <c r="J227" s="2" t="s">
        <v>50</v>
      </c>
      <c r="K227" s="2" t="s">
        <v>639</v>
      </c>
      <c r="L227" s="2"/>
      <c r="M227" s="3">
        <v>38546</v>
      </c>
      <c r="N227" s="2" t="s">
        <v>71</v>
      </c>
      <c r="O227" s="2" t="s">
        <v>640</v>
      </c>
      <c r="P227" s="2"/>
      <c r="Q227" s="2"/>
      <c r="R227" s="2"/>
      <c r="S227" s="2"/>
      <c r="T227" s="2"/>
      <c r="U227" s="2"/>
      <c r="V227" s="2"/>
      <c r="W227" s="2"/>
      <c r="X227" s="2"/>
      <c r="Y227" s="2" t="s">
        <v>39</v>
      </c>
      <c r="Z227" s="2" t="s">
        <v>275</v>
      </c>
      <c r="AA227" s="2" t="s">
        <v>41</v>
      </c>
      <c r="AB227" s="2" t="s">
        <v>42</v>
      </c>
      <c r="AC227" s="2" t="s">
        <v>43</v>
      </c>
      <c r="AD227" s="2"/>
      <c r="AE227" s="4"/>
    </row>
    <row r="228" spans="1:31" x14ac:dyDescent="0.25">
      <c r="A228" s="2">
        <v>2005</v>
      </c>
      <c r="B228" s="2">
        <v>549</v>
      </c>
      <c r="C228" s="2" t="s">
        <v>634</v>
      </c>
      <c r="D228" s="2" t="s">
        <v>635</v>
      </c>
      <c r="E228" s="2" t="s">
        <v>636</v>
      </c>
      <c r="F228" s="2" t="s">
        <v>637</v>
      </c>
      <c r="G228" s="2" t="s">
        <v>638</v>
      </c>
      <c r="H228" s="2"/>
      <c r="I228" s="2" t="s">
        <v>49</v>
      </c>
      <c r="J228" s="2" t="s">
        <v>50</v>
      </c>
      <c r="K228" s="2" t="s">
        <v>639</v>
      </c>
      <c r="L228" s="2"/>
      <c r="M228" s="3">
        <v>38546</v>
      </c>
      <c r="N228" s="2" t="s">
        <v>71</v>
      </c>
      <c r="O228" s="2" t="s">
        <v>640</v>
      </c>
      <c r="P228" s="2"/>
      <c r="Q228" s="2"/>
      <c r="R228" s="2"/>
      <c r="S228" s="2"/>
      <c r="T228" s="2"/>
      <c r="U228" s="2"/>
      <c r="V228" s="2"/>
      <c r="W228" s="2"/>
      <c r="X228" s="2"/>
      <c r="Y228" s="2" t="s">
        <v>39</v>
      </c>
      <c r="Z228" s="2" t="s">
        <v>40</v>
      </c>
      <c r="AA228" s="2" t="s">
        <v>41</v>
      </c>
      <c r="AB228" s="2" t="s">
        <v>42</v>
      </c>
      <c r="AC228" s="2" t="s">
        <v>43</v>
      </c>
      <c r="AD228" s="2"/>
      <c r="AE228" s="4"/>
    </row>
    <row r="229" spans="1:31" x14ac:dyDescent="0.25">
      <c r="A229" s="2">
        <v>2005</v>
      </c>
      <c r="B229" s="2">
        <v>552</v>
      </c>
      <c r="C229" s="2" t="s">
        <v>634</v>
      </c>
      <c r="D229" s="2" t="s">
        <v>635</v>
      </c>
      <c r="E229" s="2" t="s">
        <v>636</v>
      </c>
      <c r="F229" s="2" t="s">
        <v>637</v>
      </c>
      <c r="G229" s="2" t="s">
        <v>638</v>
      </c>
      <c r="H229" s="2"/>
      <c r="I229" s="2" t="s">
        <v>49</v>
      </c>
      <c r="J229" s="2" t="s">
        <v>50</v>
      </c>
      <c r="K229" s="2" t="s">
        <v>639</v>
      </c>
      <c r="L229" s="2"/>
      <c r="M229" s="3">
        <v>38547</v>
      </c>
      <c r="N229" s="2" t="s">
        <v>71</v>
      </c>
      <c r="O229" s="2" t="s">
        <v>640</v>
      </c>
      <c r="P229" s="2"/>
      <c r="Q229" s="2"/>
      <c r="R229" s="2"/>
      <c r="S229" s="2"/>
      <c r="T229" s="2"/>
      <c r="U229" s="2"/>
      <c r="V229" s="2"/>
      <c r="W229" s="2"/>
      <c r="X229" s="2"/>
      <c r="Y229" s="2" t="s">
        <v>39</v>
      </c>
      <c r="Z229" s="2" t="s">
        <v>275</v>
      </c>
      <c r="AA229" s="2" t="s">
        <v>41</v>
      </c>
      <c r="AB229" s="2" t="s">
        <v>42</v>
      </c>
      <c r="AC229" s="2" t="s">
        <v>43</v>
      </c>
      <c r="AD229" s="2"/>
      <c r="AE229" s="4"/>
    </row>
    <row r="230" spans="1:31" x14ac:dyDescent="0.25">
      <c r="A230" s="2">
        <v>2005</v>
      </c>
      <c r="B230" s="2">
        <v>555</v>
      </c>
      <c r="C230" s="2" t="s">
        <v>634</v>
      </c>
      <c r="D230" s="2" t="s">
        <v>635</v>
      </c>
      <c r="E230" s="2" t="s">
        <v>636</v>
      </c>
      <c r="F230" s="2" t="s">
        <v>637</v>
      </c>
      <c r="G230" s="2" t="s">
        <v>638</v>
      </c>
      <c r="H230" s="2"/>
      <c r="I230" s="2" t="s">
        <v>49</v>
      </c>
      <c r="J230" s="2" t="s">
        <v>50</v>
      </c>
      <c r="K230" s="2" t="s">
        <v>639</v>
      </c>
      <c r="L230" s="2"/>
      <c r="M230" s="3">
        <v>38547</v>
      </c>
      <c r="N230" s="2" t="s">
        <v>71</v>
      </c>
      <c r="O230" s="2" t="s">
        <v>640</v>
      </c>
      <c r="P230" s="2"/>
      <c r="Q230" s="2"/>
      <c r="R230" s="2"/>
      <c r="S230" s="2"/>
      <c r="T230" s="2"/>
      <c r="U230" s="2"/>
      <c r="V230" s="2"/>
      <c r="W230" s="2"/>
      <c r="X230" s="2"/>
      <c r="Y230" s="2" t="s">
        <v>39</v>
      </c>
      <c r="Z230" s="2" t="s">
        <v>40</v>
      </c>
      <c r="AA230" s="2" t="s">
        <v>41</v>
      </c>
      <c r="AB230" s="2" t="s">
        <v>42</v>
      </c>
      <c r="AC230" s="2" t="s">
        <v>43</v>
      </c>
      <c r="AD230" s="2"/>
      <c r="AE230" s="4"/>
    </row>
    <row r="231" spans="1:31" x14ac:dyDescent="0.25">
      <c r="A231" s="2">
        <v>2005</v>
      </c>
      <c r="B231" s="2">
        <v>557</v>
      </c>
      <c r="C231" s="2" t="s">
        <v>634</v>
      </c>
      <c r="D231" s="2" t="s">
        <v>635</v>
      </c>
      <c r="E231" s="2" t="s">
        <v>636</v>
      </c>
      <c r="F231" s="2" t="s">
        <v>637</v>
      </c>
      <c r="G231" s="2" t="s">
        <v>638</v>
      </c>
      <c r="H231" s="2"/>
      <c r="I231" s="2" t="s">
        <v>49</v>
      </c>
      <c r="J231" s="2" t="s">
        <v>31</v>
      </c>
      <c r="K231" s="2" t="s">
        <v>639</v>
      </c>
      <c r="L231" s="2"/>
      <c r="M231" s="3">
        <v>38548</v>
      </c>
      <c r="N231" s="2" t="s">
        <v>71</v>
      </c>
      <c r="O231" s="2" t="s">
        <v>640</v>
      </c>
      <c r="P231" s="2"/>
      <c r="Q231" s="2"/>
      <c r="R231" s="2"/>
      <c r="S231" s="2"/>
      <c r="T231" s="2"/>
      <c r="U231" s="2"/>
      <c r="V231" s="2"/>
      <c r="W231" s="2"/>
      <c r="X231" s="2"/>
      <c r="Y231" s="2" t="s">
        <v>39</v>
      </c>
      <c r="Z231" s="2" t="s">
        <v>40</v>
      </c>
      <c r="AA231" s="2" t="s">
        <v>41</v>
      </c>
      <c r="AB231" s="2" t="s">
        <v>42</v>
      </c>
      <c r="AC231" s="2" t="s">
        <v>43</v>
      </c>
      <c r="AD231" s="2"/>
      <c r="AE231" s="4"/>
    </row>
    <row r="232" spans="1:31" x14ac:dyDescent="0.25">
      <c r="A232" s="2">
        <v>2005</v>
      </c>
      <c r="B232" s="2">
        <v>558</v>
      </c>
      <c r="C232" s="2" t="s">
        <v>634</v>
      </c>
      <c r="D232" s="2" t="s">
        <v>635</v>
      </c>
      <c r="E232" s="2" t="s">
        <v>636</v>
      </c>
      <c r="F232" s="2" t="s">
        <v>637</v>
      </c>
      <c r="G232" s="2" t="s">
        <v>638</v>
      </c>
      <c r="H232" s="2"/>
      <c r="I232" s="2" t="s">
        <v>49</v>
      </c>
      <c r="J232" s="2" t="s">
        <v>31</v>
      </c>
      <c r="K232" s="2" t="s">
        <v>639</v>
      </c>
      <c r="L232" s="2"/>
      <c r="M232" s="3">
        <v>38548</v>
      </c>
      <c r="N232" s="2" t="s">
        <v>71</v>
      </c>
      <c r="O232" s="2" t="s">
        <v>640</v>
      </c>
      <c r="P232" s="2"/>
      <c r="Q232" s="2"/>
      <c r="R232" s="2"/>
      <c r="S232" s="2"/>
      <c r="T232" s="2"/>
      <c r="U232" s="2"/>
      <c r="V232" s="2"/>
      <c r="W232" s="2"/>
      <c r="X232" s="2"/>
      <c r="Y232" s="2" t="s">
        <v>39</v>
      </c>
      <c r="Z232" s="2" t="s">
        <v>275</v>
      </c>
      <c r="AA232" s="2" t="s">
        <v>41</v>
      </c>
      <c r="AB232" s="2" t="s">
        <v>42</v>
      </c>
      <c r="AC232" s="2" t="s">
        <v>43</v>
      </c>
      <c r="AD232" s="2"/>
      <c r="AE232" s="4"/>
    </row>
    <row r="233" spans="1:31" x14ac:dyDescent="0.25">
      <c r="A233" s="2">
        <v>2005</v>
      </c>
      <c r="B233" s="2">
        <v>561</v>
      </c>
      <c r="C233" s="2" t="s">
        <v>634</v>
      </c>
      <c r="D233" s="2" t="s">
        <v>635</v>
      </c>
      <c r="E233" s="2" t="s">
        <v>636</v>
      </c>
      <c r="F233" s="2" t="s">
        <v>637</v>
      </c>
      <c r="G233" s="2" t="s">
        <v>638</v>
      </c>
      <c r="H233" s="2"/>
      <c r="I233" s="2" t="s">
        <v>49</v>
      </c>
      <c r="J233" s="2" t="s">
        <v>31</v>
      </c>
      <c r="K233" s="2" t="s">
        <v>639</v>
      </c>
      <c r="L233" s="2"/>
      <c r="M233" s="3">
        <v>38551</v>
      </c>
      <c r="N233" s="2" t="s">
        <v>71</v>
      </c>
      <c r="O233" s="2" t="s">
        <v>640</v>
      </c>
      <c r="P233" s="2"/>
      <c r="Q233" s="2"/>
      <c r="R233" s="2"/>
      <c r="S233" s="2"/>
      <c r="T233" s="2"/>
      <c r="U233" s="2"/>
      <c r="V233" s="2"/>
      <c r="W233" s="2"/>
      <c r="X233" s="2"/>
      <c r="Y233" s="2" t="s">
        <v>39</v>
      </c>
      <c r="Z233" s="2" t="s">
        <v>40</v>
      </c>
      <c r="AA233" s="2" t="s">
        <v>41</v>
      </c>
      <c r="AB233" s="2" t="s">
        <v>42</v>
      </c>
      <c r="AC233" s="2" t="s">
        <v>43</v>
      </c>
      <c r="AD233" s="2"/>
      <c r="AE233" s="4"/>
    </row>
    <row r="234" spans="1:31" x14ac:dyDescent="0.25">
      <c r="A234" s="2">
        <v>2005</v>
      </c>
      <c r="B234" s="2">
        <v>562</v>
      </c>
      <c r="C234" s="2" t="s">
        <v>634</v>
      </c>
      <c r="D234" s="2" t="s">
        <v>635</v>
      </c>
      <c r="E234" s="2" t="s">
        <v>636</v>
      </c>
      <c r="F234" s="2" t="s">
        <v>637</v>
      </c>
      <c r="G234" s="2" t="s">
        <v>638</v>
      </c>
      <c r="H234" s="2"/>
      <c r="I234" s="2" t="s">
        <v>49</v>
      </c>
      <c r="J234" s="2" t="s">
        <v>31</v>
      </c>
      <c r="K234" s="2" t="s">
        <v>639</v>
      </c>
      <c r="L234" s="2"/>
      <c r="M234" s="3">
        <v>38551</v>
      </c>
      <c r="N234" s="2" t="s">
        <v>71</v>
      </c>
      <c r="O234" s="2" t="s">
        <v>640</v>
      </c>
      <c r="P234" s="2"/>
      <c r="Q234" s="2"/>
      <c r="R234" s="2"/>
      <c r="S234" s="2"/>
      <c r="T234" s="2"/>
      <c r="U234" s="2"/>
      <c r="V234" s="2"/>
      <c r="W234" s="2"/>
      <c r="X234" s="2"/>
      <c r="Y234" s="2" t="s">
        <v>39</v>
      </c>
      <c r="Z234" s="2" t="s">
        <v>275</v>
      </c>
      <c r="AA234" s="2" t="s">
        <v>41</v>
      </c>
      <c r="AB234" s="2" t="s">
        <v>42</v>
      </c>
      <c r="AC234" s="2" t="s">
        <v>43</v>
      </c>
      <c r="AD234" s="2"/>
      <c r="AE234" s="4"/>
    </row>
    <row r="235" spans="1:31" x14ac:dyDescent="0.25">
      <c r="A235" s="2">
        <v>2005</v>
      </c>
      <c r="B235" s="2">
        <v>565</v>
      </c>
      <c r="C235" s="2" t="s">
        <v>634</v>
      </c>
      <c r="D235" s="2" t="s">
        <v>635</v>
      </c>
      <c r="E235" s="2" t="s">
        <v>636</v>
      </c>
      <c r="F235" s="2" t="s">
        <v>637</v>
      </c>
      <c r="G235" s="2" t="s">
        <v>638</v>
      </c>
      <c r="H235" s="2"/>
      <c r="I235" s="2" t="s">
        <v>49</v>
      </c>
      <c r="J235" s="2" t="s">
        <v>111</v>
      </c>
      <c r="K235" s="2" t="s">
        <v>639</v>
      </c>
      <c r="L235" s="2"/>
      <c r="M235" s="3">
        <v>38552</v>
      </c>
      <c r="N235" s="2" t="s">
        <v>71</v>
      </c>
      <c r="O235" s="2" t="s">
        <v>640</v>
      </c>
      <c r="P235" s="2"/>
      <c r="Q235" s="2"/>
      <c r="R235" s="2"/>
      <c r="S235" s="2"/>
      <c r="T235" s="2"/>
      <c r="U235" s="2"/>
      <c r="V235" s="2"/>
      <c r="W235" s="2"/>
      <c r="X235" s="2"/>
      <c r="Y235" s="2" t="s">
        <v>39</v>
      </c>
      <c r="Z235" s="2" t="s">
        <v>40</v>
      </c>
      <c r="AA235" s="2" t="s">
        <v>41</v>
      </c>
      <c r="AB235" s="2" t="s">
        <v>42</v>
      </c>
      <c r="AC235" s="2" t="s">
        <v>43</v>
      </c>
      <c r="AD235" s="2"/>
      <c r="AE235" s="4"/>
    </row>
    <row r="236" spans="1:31" x14ac:dyDescent="0.25">
      <c r="A236" s="2">
        <v>2005</v>
      </c>
      <c r="B236" s="2">
        <v>566</v>
      </c>
      <c r="C236" s="2" t="s">
        <v>634</v>
      </c>
      <c r="D236" s="2" t="s">
        <v>635</v>
      </c>
      <c r="E236" s="2" t="s">
        <v>636</v>
      </c>
      <c r="F236" s="2" t="s">
        <v>637</v>
      </c>
      <c r="G236" s="2" t="s">
        <v>638</v>
      </c>
      <c r="H236" s="2"/>
      <c r="I236" s="2" t="s">
        <v>49</v>
      </c>
      <c r="J236" s="2" t="s">
        <v>111</v>
      </c>
      <c r="K236" s="2" t="s">
        <v>639</v>
      </c>
      <c r="L236" s="2"/>
      <c r="M236" s="3">
        <v>38552</v>
      </c>
      <c r="N236" s="2" t="s">
        <v>71</v>
      </c>
      <c r="O236" s="2" t="s">
        <v>640</v>
      </c>
      <c r="P236" s="2"/>
      <c r="Q236" s="2"/>
      <c r="R236" s="2"/>
      <c r="S236" s="2"/>
      <c r="T236" s="2"/>
      <c r="U236" s="2"/>
      <c r="V236" s="2"/>
      <c r="W236" s="2"/>
      <c r="X236" s="2"/>
      <c r="Y236" s="2" t="s">
        <v>39</v>
      </c>
      <c r="Z236" s="2" t="s">
        <v>275</v>
      </c>
      <c r="AA236" s="2" t="s">
        <v>41</v>
      </c>
      <c r="AB236" s="2" t="s">
        <v>42</v>
      </c>
      <c r="AC236" s="2" t="s">
        <v>43</v>
      </c>
      <c r="AD236" s="2"/>
      <c r="AE236" s="4"/>
    </row>
    <row r="237" spans="1:31" x14ac:dyDescent="0.25">
      <c r="A237" s="2">
        <v>2005</v>
      </c>
      <c r="B237" s="2">
        <v>570</v>
      </c>
      <c r="C237" s="2" t="s">
        <v>634</v>
      </c>
      <c r="D237" s="2" t="s">
        <v>635</v>
      </c>
      <c r="E237" s="2" t="s">
        <v>636</v>
      </c>
      <c r="F237" s="2" t="s">
        <v>637</v>
      </c>
      <c r="G237" s="2" t="s">
        <v>638</v>
      </c>
      <c r="H237" s="2"/>
      <c r="I237" s="2" t="s">
        <v>49</v>
      </c>
      <c r="J237" s="2" t="s">
        <v>111</v>
      </c>
      <c r="K237" s="2" t="s">
        <v>639</v>
      </c>
      <c r="L237" s="2"/>
      <c r="M237" s="3">
        <v>38553</v>
      </c>
      <c r="N237" s="2" t="s">
        <v>71</v>
      </c>
      <c r="O237" s="2" t="s">
        <v>640</v>
      </c>
      <c r="P237" s="2"/>
      <c r="Q237" s="2"/>
      <c r="R237" s="2"/>
      <c r="S237" s="2"/>
      <c r="T237" s="2"/>
      <c r="U237" s="2"/>
      <c r="V237" s="2"/>
      <c r="W237" s="2"/>
      <c r="X237" s="2"/>
      <c r="Y237" s="2" t="s">
        <v>39</v>
      </c>
      <c r="Z237" s="2" t="s">
        <v>275</v>
      </c>
      <c r="AA237" s="2" t="s">
        <v>41</v>
      </c>
      <c r="AB237" s="2" t="s">
        <v>42</v>
      </c>
      <c r="AC237" s="2" t="s">
        <v>43</v>
      </c>
      <c r="AD237" s="2"/>
      <c r="AE237" s="4"/>
    </row>
    <row r="238" spans="1:31" x14ac:dyDescent="0.25">
      <c r="A238" s="2">
        <v>2005</v>
      </c>
      <c r="B238" s="2">
        <v>571</v>
      </c>
      <c r="C238" s="2" t="s">
        <v>634</v>
      </c>
      <c r="D238" s="2" t="s">
        <v>635</v>
      </c>
      <c r="E238" s="2" t="s">
        <v>636</v>
      </c>
      <c r="F238" s="2" t="s">
        <v>637</v>
      </c>
      <c r="G238" s="2" t="s">
        <v>638</v>
      </c>
      <c r="H238" s="2"/>
      <c r="I238" s="2" t="s">
        <v>49</v>
      </c>
      <c r="J238" s="2" t="s">
        <v>111</v>
      </c>
      <c r="K238" s="2" t="s">
        <v>639</v>
      </c>
      <c r="L238" s="2"/>
      <c r="M238" s="3">
        <v>38553</v>
      </c>
      <c r="N238" s="2" t="s">
        <v>71</v>
      </c>
      <c r="O238" s="2" t="s">
        <v>640</v>
      </c>
      <c r="P238" s="2"/>
      <c r="Q238" s="2"/>
      <c r="R238" s="2"/>
      <c r="S238" s="2"/>
      <c r="T238" s="2"/>
      <c r="U238" s="2"/>
      <c r="V238" s="2"/>
      <c r="W238" s="2"/>
      <c r="X238" s="2"/>
      <c r="Y238" s="2" t="s">
        <v>39</v>
      </c>
      <c r="Z238" s="2" t="s">
        <v>40</v>
      </c>
      <c r="AA238" s="2" t="s">
        <v>41</v>
      </c>
      <c r="AB238" s="2" t="s">
        <v>42</v>
      </c>
      <c r="AC238" s="2" t="s">
        <v>43</v>
      </c>
      <c r="AD238" s="2"/>
      <c r="AE238" s="4"/>
    </row>
    <row r="239" spans="1:31" x14ac:dyDescent="0.25">
      <c r="A239" s="2">
        <v>2005</v>
      </c>
      <c r="B239" s="2">
        <v>573</v>
      </c>
      <c r="C239" s="2" t="s">
        <v>634</v>
      </c>
      <c r="D239" s="2" t="s">
        <v>635</v>
      </c>
      <c r="E239" s="2" t="s">
        <v>636</v>
      </c>
      <c r="F239" s="2" t="s">
        <v>637</v>
      </c>
      <c r="G239" s="2" t="s">
        <v>638</v>
      </c>
      <c r="H239" s="2"/>
      <c r="I239" s="2" t="s">
        <v>49</v>
      </c>
      <c r="J239" s="2" t="s">
        <v>203</v>
      </c>
      <c r="K239" s="2" t="s">
        <v>639</v>
      </c>
      <c r="L239" s="2"/>
      <c r="M239" s="3">
        <v>38554</v>
      </c>
      <c r="N239" s="2" t="s">
        <v>71</v>
      </c>
      <c r="O239" s="2" t="s">
        <v>640</v>
      </c>
      <c r="P239" s="2"/>
      <c r="Q239" s="2"/>
      <c r="R239" s="2"/>
      <c r="S239" s="2"/>
      <c r="T239" s="2"/>
      <c r="U239" s="2"/>
      <c r="V239" s="2"/>
      <c r="W239" s="2"/>
      <c r="X239" s="2"/>
      <c r="Y239" s="2" t="s">
        <v>39</v>
      </c>
      <c r="Z239" s="2" t="s">
        <v>275</v>
      </c>
      <c r="AA239" s="2" t="s">
        <v>41</v>
      </c>
      <c r="AB239" s="2" t="s">
        <v>42</v>
      </c>
      <c r="AC239" s="2" t="s">
        <v>43</v>
      </c>
      <c r="AD239" s="2"/>
      <c r="AE239" s="4"/>
    </row>
    <row r="240" spans="1:31" x14ac:dyDescent="0.25">
      <c r="A240" s="2">
        <v>2005</v>
      </c>
      <c r="B240" s="2">
        <v>574</v>
      </c>
      <c r="C240" s="2" t="s">
        <v>634</v>
      </c>
      <c r="D240" s="2" t="s">
        <v>635</v>
      </c>
      <c r="E240" s="2" t="s">
        <v>636</v>
      </c>
      <c r="F240" s="2" t="s">
        <v>637</v>
      </c>
      <c r="G240" s="2" t="s">
        <v>638</v>
      </c>
      <c r="H240" s="2"/>
      <c r="I240" s="2" t="s">
        <v>49</v>
      </c>
      <c r="J240" s="2" t="s">
        <v>203</v>
      </c>
      <c r="K240" s="2" t="s">
        <v>639</v>
      </c>
      <c r="L240" s="2"/>
      <c r="M240" s="3">
        <v>38554</v>
      </c>
      <c r="N240" s="2" t="s">
        <v>71</v>
      </c>
      <c r="O240" s="2" t="s">
        <v>640</v>
      </c>
      <c r="P240" s="2"/>
      <c r="Q240" s="2"/>
      <c r="R240" s="2"/>
      <c r="S240" s="2"/>
      <c r="T240" s="2"/>
      <c r="U240" s="2"/>
      <c r="V240" s="2"/>
      <c r="W240" s="2"/>
      <c r="X240" s="2"/>
      <c r="Y240" s="2" t="s">
        <v>39</v>
      </c>
      <c r="Z240" s="2" t="s">
        <v>40</v>
      </c>
      <c r="AA240" s="2" t="s">
        <v>41</v>
      </c>
      <c r="AB240" s="2" t="s">
        <v>42</v>
      </c>
      <c r="AC240" s="2" t="s">
        <v>43</v>
      </c>
      <c r="AD240" s="2"/>
      <c r="AE240" s="4"/>
    </row>
    <row r="241" spans="1:31" x14ac:dyDescent="0.25">
      <c r="A241" s="2">
        <v>2005</v>
      </c>
      <c r="B241" s="2">
        <v>578</v>
      </c>
      <c r="C241" s="2" t="s">
        <v>634</v>
      </c>
      <c r="D241" s="2" t="s">
        <v>635</v>
      </c>
      <c r="E241" s="2" t="s">
        <v>636</v>
      </c>
      <c r="F241" s="2" t="s">
        <v>637</v>
      </c>
      <c r="G241" s="2" t="s">
        <v>638</v>
      </c>
      <c r="H241" s="2"/>
      <c r="I241" s="2" t="s">
        <v>49</v>
      </c>
      <c r="J241" s="2" t="s">
        <v>203</v>
      </c>
      <c r="K241" s="2" t="s">
        <v>639</v>
      </c>
      <c r="L241" s="2"/>
      <c r="M241" s="3">
        <v>38555</v>
      </c>
      <c r="N241" s="2" t="s">
        <v>71</v>
      </c>
      <c r="O241" s="2" t="s">
        <v>640</v>
      </c>
      <c r="P241" s="2" t="s">
        <v>648</v>
      </c>
      <c r="Q241" s="2" t="s">
        <v>671</v>
      </c>
      <c r="R241" s="2" t="s">
        <v>672</v>
      </c>
      <c r="S241" s="2" t="s">
        <v>673</v>
      </c>
      <c r="T241" s="2" t="s">
        <v>4641</v>
      </c>
      <c r="U241" s="2">
        <v>15.5</v>
      </c>
      <c r="V241" s="2"/>
      <c r="W241" s="2"/>
      <c r="X241" s="2"/>
      <c r="Y241" s="2" t="s">
        <v>39</v>
      </c>
      <c r="Z241" s="2" t="s">
        <v>40</v>
      </c>
      <c r="AA241" s="2" t="s">
        <v>41</v>
      </c>
      <c r="AB241" s="2" t="s">
        <v>42</v>
      </c>
      <c r="AC241" s="2" t="s">
        <v>43</v>
      </c>
      <c r="AD241" s="2" t="s">
        <v>674</v>
      </c>
      <c r="AE241" s="4"/>
    </row>
    <row r="242" spans="1:31" x14ac:dyDescent="0.25">
      <c r="A242" s="2">
        <v>2009</v>
      </c>
      <c r="B242" s="2">
        <v>89</v>
      </c>
      <c r="C242" s="2" t="s">
        <v>1033</v>
      </c>
      <c r="D242" s="2" t="s">
        <v>1034</v>
      </c>
      <c r="E242" s="2" t="s">
        <v>1035</v>
      </c>
      <c r="F242" s="2" t="s">
        <v>153</v>
      </c>
      <c r="G242" s="2" t="s">
        <v>1024</v>
      </c>
      <c r="H242" s="2" t="s">
        <v>1036</v>
      </c>
      <c r="I242" s="2" t="s">
        <v>281</v>
      </c>
      <c r="J242" s="2" t="s">
        <v>59</v>
      </c>
      <c r="K242" s="2" t="s">
        <v>1037</v>
      </c>
      <c r="L242" s="2"/>
      <c r="M242" s="3">
        <v>40078</v>
      </c>
      <c r="N242" s="2" t="s">
        <v>42</v>
      </c>
      <c r="O242" s="2" t="s">
        <v>557</v>
      </c>
      <c r="P242" s="2"/>
      <c r="Q242" s="2"/>
      <c r="R242" s="2"/>
      <c r="S242" s="2"/>
      <c r="T242" s="2"/>
      <c r="U242" s="2"/>
      <c r="V242" s="2"/>
      <c r="W242" s="2"/>
      <c r="X242" s="2"/>
      <c r="Y242" s="2" t="s">
        <v>351</v>
      </c>
      <c r="Z242" s="2" t="s">
        <v>40</v>
      </c>
      <c r="AA242" s="2" t="s">
        <v>41</v>
      </c>
      <c r="AB242" s="2" t="s">
        <v>42</v>
      </c>
      <c r="AC242" s="2" t="s">
        <v>43</v>
      </c>
      <c r="AD242" s="2" t="s">
        <v>1038</v>
      </c>
      <c r="AE242" s="4" t="s">
        <v>198</v>
      </c>
    </row>
    <row r="243" spans="1:31" x14ac:dyDescent="0.25">
      <c r="A243" s="2">
        <v>2009</v>
      </c>
      <c r="B243" s="2">
        <v>90</v>
      </c>
      <c r="C243" s="2" t="s">
        <v>1033</v>
      </c>
      <c r="D243" s="2" t="s">
        <v>1034</v>
      </c>
      <c r="E243" s="2" t="s">
        <v>1035</v>
      </c>
      <c r="F243" s="2" t="s">
        <v>153</v>
      </c>
      <c r="G243" s="2" t="s">
        <v>1024</v>
      </c>
      <c r="H243" s="2" t="s">
        <v>1036</v>
      </c>
      <c r="I243" s="2" t="s">
        <v>281</v>
      </c>
      <c r="J243" s="2" t="s">
        <v>59</v>
      </c>
      <c r="K243" s="2" t="s">
        <v>1037</v>
      </c>
      <c r="L243" s="2"/>
      <c r="M243" s="3">
        <v>40078</v>
      </c>
      <c r="N243" s="2" t="s">
        <v>42</v>
      </c>
      <c r="O243" s="2" t="s">
        <v>557</v>
      </c>
      <c r="P243" s="2"/>
      <c r="Q243" s="2"/>
      <c r="R243" s="2"/>
      <c r="S243" s="2"/>
      <c r="T243" s="2"/>
      <c r="U243" s="2"/>
      <c r="V243" s="2"/>
      <c r="W243" s="2"/>
      <c r="X243" s="2"/>
      <c r="Y243" s="2" t="s">
        <v>351</v>
      </c>
      <c r="Z243" s="2" t="s">
        <v>275</v>
      </c>
      <c r="AA243" s="2" t="s">
        <v>41</v>
      </c>
      <c r="AB243" s="2" t="s">
        <v>42</v>
      </c>
      <c r="AC243" s="2" t="s">
        <v>43</v>
      </c>
      <c r="AD243" s="2" t="s">
        <v>1038</v>
      </c>
      <c r="AE243" s="4" t="s">
        <v>198</v>
      </c>
    </row>
    <row r="244" spans="1:31" x14ac:dyDescent="0.25">
      <c r="A244" s="2">
        <v>2016</v>
      </c>
      <c r="B244" s="2">
        <v>2207</v>
      </c>
      <c r="C244" s="2" t="s">
        <v>731</v>
      </c>
      <c r="D244" s="2" t="s">
        <v>732</v>
      </c>
      <c r="E244" s="2" t="s">
        <v>733</v>
      </c>
      <c r="F244" s="2" t="s">
        <v>279</v>
      </c>
      <c r="G244" s="2" t="s">
        <v>280</v>
      </c>
      <c r="H244" s="2" t="s">
        <v>152</v>
      </c>
      <c r="I244" s="2" t="s">
        <v>281</v>
      </c>
      <c r="J244" s="2" t="s">
        <v>69</v>
      </c>
      <c r="K244" s="2" t="s">
        <v>4602</v>
      </c>
      <c r="L244" s="2"/>
      <c r="M244" s="3">
        <v>42508</v>
      </c>
      <c r="N244" s="2" t="s">
        <v>42</v>
      </c>
      <c r="O244" s="2" t="s">
        <v>1299</v>
      </c>
      <c r="P244" s="2" t="s">
        <v>3321</v>
      </c>
      <c r="Q244" s="2" t="s">
        <v>4603</v>
      </c>
      <c r="R244" s="2" t="s">
        <v>4601</v>
      </c>
      <c r="S244" s="2" t="s">
        <v>4601</v>
      </c>
      <c r="T244" s="2"/>
      <c r="U244" s="2"/>
      <c r="V244" s="2"/>
      <c r="W244" s="2"/>
      <c r="X244" s="2"/>
      <c r="Y244" s="2" t="s">
        <v>351</v>
      </c>
      <c r="Z244" s="2" t="s">
        <v>275</v>
      </c>
      <c r="AA244" s="2" t="s">
        <v>3332</v>
      </c>
      <c r="AB244" s="2" t="s">
        <v>43</v>
      </c>
      <c r="AC244" s="2" t="s">
        <v>42</v>
      </c>
      <c r="AD244" s="2" t="s">
        <v>4604</v>
      </c>
      <c r="AE244" s="4" t="s">
        <v>198</v>
      </c>
    </row>
    <row r="245" spans="1:31" x14ac:dyDescent="0.25">
      <c r="A245" s="2">
        <v>2016</v>
      </c>
      <c r="B245" s="2">
        <v>2208</v>
      </c>
      <c r="C245" s="2" t="s">
        <v>731</v>
      </c>
      <c r="D245" s="2" t="s">
        <v>732</v>
      </c>
      <c r="E245" s="2" t="s">
        <v>733</v>
      </c>
      <c r="F245" s="2" t="s">
        <v>279</v>
      </c>
      <c r="G245" s="2" t="s">
        <v>280</v>
      </c>
      <c r="H245" s="2" t="s">
        <v>152</v>
      </c>
      <c r="I245" s="2" t="s">
        <v>281</v>
      </c>
      <c r="J245" s="2" t="s">
        <v>69</v>
      </c>
      <c r="K245" s="2" t="s">
        <v>4602</v>
      </c>
      <c r="L245" s="2"/>
      <c r="M245" s="3">
        <v>42508</v>
      </c>
      <c r="N245" s="2" t="s">
        <v>42</v>
      </c>
      <c r="O245" s="2" t="s">
        <v>1299</v>
      </c>
      <c r="P245" s="2" t="s">
        <v>3321</v>
      </c>
      <c r="Q245" s="2" t="s">
        <v>4603</v>
      </c>
      <c r="R245" s="2" t="s">
        <v>4601</v>
      </c>
      <c r="S245" s="2" t="s">
        <v>4605</v>
      </c>
      <c r="T245" s="2"/>
      <c r="U245" s="2"/>
      <c r="V245" s="2"/>
      <c r="W245" s="2"/>
      <c r="X245" s="2"/>
      <c r="Y245" s="2" t="s">
        <v>351</v>
      </c>
      <c r="Z245" s="2" t="s">
        <v>40</v>
      </c>
      <c r="AA245" s="2" t="s">
        <v>3332</v>
      </c>
      <c r="AB245" s="2" t="s">
        <v>43</v>
      </c>
      <c r="AC245" s="2" t="s">
        <v>42</v>
      </c>
      <c r="AD245" s="2" t="s">
        <v>4604</v>
      </c>
      <c r="AE245" s="4" t="s">
        <v>198</v>
      </c>
    </row>
    <row r="246" spans="1:31" x14ac:dyDescent="0.25">
      <c r="A246" s="2">
        <v>2016</v>
      </c>
      <c r="B246" s="2">
        <v>2209</v>
      </c>
      <c r="C246" s="2" t="s">
        <v>731</v>
      </c>
      <c r="D246" s="2" t="s">
        <v>732</v>
      </c>
      <c r="E246" s="2" t="s">
        <v>733</v>
      </c>
      <c r="F246" s="2" t="s">
        <v>279</v>
      </c>
      <c r="G246" s="2" t="s">
        <v>280</v>
      </c>
      <c r="H246" s="2" t="s">
        <v>152</v>
      </c>
      <c r="I246" s="2" t="s">
        <v>281</v>
      </c>
      <c r="J246" s="2" t="s">
        <v>59</v>
      </c>
      <c r="K246" s="2" t="s">
        <v>4602</v>
      </c>
      <c r="L246" s="2"/>
      <c r="M246" s="3">
        <v>42690</v>
      </c>
      <c r="N246" s="2" t="s">
        <v>4606</v>
      </c>
      <c r="O246" s="2" t="s">
        <v>4607</v>
      </c>
      <c r="P246" s="2" t="s">
        <v>4608</v>
      </c>
      <c r="Q246" s="2" t="s">
        <v>4608</v>
      </c>
      <c r="R246" s="2" t="s">
        <v>4608</v>
      </c>
      <c r="S246" s="2" t="s">
        <v>4608</v>
      </c>
      <c r="T246" s="2"/>
      <c r="U246" s="2"/>
      <c r="V246" s="2"/>
      <c r="W246" s="2"/>
      <c r="X246" s="2"/>
      <c r="Y246" s="2" t="s">
        <v>351</v>
      </c>
      <c r="Z246" s="2" t="s">
        <v>275</v>
      </c>
      <c r="AA246" s="2" t="s">
        <v>3332</v>
      </c>
      <c r="AB246" s="2" t="s">
        <v>43</v>
      </c>
      <c r="AC246" s="2" t="s">
        <v>42</v>
      </c>
      <c r="AD246" s="2" t="s">
        <v>4609</v>
      </c>
      <c r="AE246" s="4"/>
    </row>
    <row r="247" spans="1:31" x14ac:dyDescent="0.25">
      <c r="A247" s="2">
        <v>2003</v>
      </c>
      <c r="B247" s="2">
        <v>11</v>
      </c>
      <c r="C247" s="2" t="s">
        <v>106</v>
      </c>
      <c r="D247" s="2" t="s">
        <v>107</v>
      </c>
      <c r="E247" s="2" t="s">
        <v>108</v>
      </c>
      <c r="F247" s="2" t="s">
        <v>109</v>
      </c>
      <c r="G247" s="2" t="s">
        <v>110</v>
      </c>
      <c r="H247" s="2"/>
      <c r="I247" s="2" t="s">
        <v>109</v>
      </c>
      <c r="J247" s="2" t="s">
        <v>111</v>
      </c>
      <c r="K247" s="2" t="s">
        <v>112</v>
      </c>
      <c r="L247" s="2"/>
      <c r="M247" s="3">
        <v>37832</v>
      </c>
      <c r="N247" s="2" t="s">
        <v>96</v>
      </c>
      <c r="O247" s="2" t="s">
        <v>113</v>
      </c>
      <c r="P247" s="2" t="s">
        <v>114</v>
      </c>
      <c r="Q247" s="2" t="s">
        <v>115</v>
      </c>
      <c r="R247" s="2" t="s">
        <v>116</v>
      </c>
      <c r="S247" s="2" t="s">
        <v>117</v>
      </c>
      <c r="T247" s="2"/>
      <c r="U247" s="2"/>
      <c r="V247" s="2"/>
      <c r="W247" s="2"/>
      <c r="X247" s="2"/>
      <c r="Y247" s="2" t="s">
        <v>39</v>
      </c>
      <c r="Z247" s="2" t="s">
        <v>40</v>
      </c>
      <c r="AA247" s="2" t="s">
        <v>41</v>
      </c>
      <c r="AB247" s="2" t="s">
        <v>42</v>
      </c>
      <c r="AC247" s="2" t="s">
        <v>43</v>
      </c>
      <c r="AD247" s="2" t="s">
        <v>118</v>
      </c>
      <c r="AE247" s="4"/>
    </row>
    <row r="248" spans="1:31" x14ac:dyDescent="0.25">
      <c r="A248" s="2">
        <v>2013</v>
      </c>
      <c r="B248" s="2">
        <v>758</v>
      </c>
      <c r="C248" s="2" t="s">
        <v>106</v>
      </c>
      <c r="D248" s="2" t="s">
        <v>107</v>
      </c>
      <c r="E248" s="2" t="s">
        <v>108</v>
      </c>
      <c r="F248" s="2" t="s">
        <v>109</v>
      </c>
      <c r="G248" s="2" t="s">
        <v>110</v>
      </c>
      <c r="H248" s="2"/>
      <c r="I248" s="2" t="s">
        <v>109</v>
      </c>
      <c r="J248" s="2" t="s">
        <v>111</v>
      </c>
      <c r="K248" s="2" t="s">
        <v>112</v>
      </c>
      <c r="L248" s="2"/>
      <c r="M248" s="3">
        <v>41576</v>
      </c>
      <c r="N248" s="2" t="s">
        <v>1845</v>
      </c>
      <c r="O248" s="2" t="s">
        <v>611</v>
      </c>
      <c r="P248" s="2" t="s">
        <v>1846</v>
      </c>
      <c r="Q248" s="2" t="s">
        <v>1847</v>
      </c>
      <c r="R248" s="2" t="s">
        <v>1848</v>
      </c>
      <c r="S248" s="2" t="s">
        <v>1849</v>
      </c>
      <c r="T248" s="2" t="s">
        <v>4641</v>
      </c>
      <c r="U248" s="2">
        <v>15.5</v>
      </c>
      <c r="V248" s="2"/>
      <c r="W248" s="2"/>
      <c r="X248" s="2"/>
      <c r="Y248" s="2" t="s">
        <v>351</v>
      </c>
      <c r="Z248" s="2" t="s">
        <v>40</v>
      </c>
      <c r="AA248" s="2" t="s">
        <v>41</v>
      </c>
      <c r="AB248" s="2" t="s">
        <v>42</v>
      </c>
      <c r="AC248" s="2" t="s">
        <v>43</v>
      </c>
      <c r="AD248" s="2" t="s">
        <v>1850</v>
      </c>
      <c r="AE248" s="4"/>
    </row>
    <row r="249" spans="1:31" x14ac:dyDescent="0.25">
      <c r="A249" s="2">
        <v>2005</v>
      </c>
      <c r="B249" s="2">
        <v>477</v>
      </c>
      <c r="C249" s="2" t="s">
        <v>106</v>
      </c>
      <c r="D249" s="2" t="s">
        <v>107</v>
      </c>
      <c r="E249" s="2" t="s">
        <v>108</v>
      </c>
      <c r="F249" s="2" t="s">
        <v>109</v>
      </c>
      <c r="G249" s="2" t="s">
        <v>110</v>
      </c>
      <c r="H249" s="2"/>
      <c r="I249" s="2" t="s">
        <v>109</v>
      </c>
      <c r="J249" s="2" t="s">
        <v>50</v>
      </c>
      <c r="K249" s="2" t="s">
        <v>627</v>
      </c>
      <c r="L249" s="2"/>
      <c r="M249" s="3">
        <v>38573</v>
      </c>
      <c r="N249" s="2" t="s">
        <v>71</v>
      </c>
      <c r="O249" s="2" t="s">
        <v>304</v>
      </c>
      <c r="P249" s="2"/>
      <c r="Q249" s="2"/>
      <c r="R249" s="2"/>
      <c r="S249" s="2"/>
      <c r="T249" s="2"/>
      <c r="U249" s="2"/>
      <c r="V249" s="2"/>
      <c r="W249" s="2"/>
      <c r="X249" s="2"/>
      <c r="Y249" s="2" t="s">
        <v>39</v>
      </c>
      <c r="Z249" s="2" t="s">
        <v>40</v>
      </c>
      <c r="AA249" s="2" t="s">
        <v>41</v>
      </c>
      <c r="AB249" s="2" t="s">
        <v>42</v>
      </c>
      <c r="AC249" s="2" t="s">
        <v>43</v>
      </c>
      <c r="AD249" s="2"/>
      <c r="AE249" s="4"/>
    </row>
    <row r="250" spans="1:31" x14ac:dyDescent="0.25">
      <c r="A250" s="2">
        <v>2005</v>
      </c>
      <c r="B250" s="2">
        <v>478</v>
      </c>
      <c r="C250" s="2" t="s">
        <v>106</v>
      </c>
      <c r="D250" s="2" t="s">
        <v>107</v>
      </c>
      <c r="E250" s="2" t="s">
        <v>108</v>
      </c>
      <c r="F250" s="2" t="s">
        <v>109</v>
      </c>
      <c r="G250" s="2" t="s">
        <v>110</v>
      </c>
      <c r="H250" s="2"/>
      <c r="I250" s="2" t="s">
        <v>109</v>
      </c>
      <c r="J250" s="2" t="s">
        <v>50</v>
      </c>
      <c r="K250" s="2" t="s">
        <v>627</v>
      </c>
      <c r="L250" s="2"/>
      <c r="M250" s="3">
        <v>38573</v>
      </c>
      <c r="N250" s="2" t="s">
        <v>71</v>
      </c>
      <c r="O250" s="2" t="s">
        <v>304</v>
      </c>
      <c r="P250" s="2"/>
      <c r="Q250" s="2"/>
      <c r="R250" s="2"/>
      <c r="S250" s="2"/>
      <c r="T250" s="2"/>
      <c r="U250" s="2"/>
      <c r="V250" s="2"/>
      <c r="W250" s="2"/>
      <c r="X250" s="2"/>
      <c r="Y250" s="2" t="s">
        <v>39</v>
      </c>
      <c r="Z250" s="2" t="s">
        <v>275</v>
      </c>
      <c r="AA250" s="2" t="s">
        <v>41</v>
      </c>
      <c r="AB250" s="2" t="s">
        <v>42</v>
      </c>
      <c r="AC250" s="2" t="s">
        <v>43</v>
      </c>
      <c r="AD250" s="2"/>
      <c r="AE250" s="4"/>
    </row>
    <row r="251" spans="1:31" x14ac:dyDescent="0.25">
      <c r="A251" s="2">
        <v>2009</v>
      </c>
      <c r="B251" s="2">
        <v>33</v>
      </c>
      <c r="C251" s="2" t="s">
        <v>106</v>
      </c>
      <c r="D251" s="2" t="s">
        <v>107</v>
      </c>
      <c r="E251" s="2" t="s">
        <v>108</v>
      </c>
      <c r="F251" s="2" t="s">
        <v>109</v>
      </c>
      <c r="G251" s="2" t="s">
        <v>110</v>
      </c>
      <c r="H251" s="2"/>
      <c r="I251" s="2" t="s">
        <v>109</v>
      </c>
      <c r="J251" s="2" t="s">
        <v>50</v>
      </c>
      <c r="K251" s="2" t="s">
        <v>627</v>
      </c>
      <c r="L251" s="2"/>
      <c r="M251" s="3">
        <v>40036</v>
      </c>
      <c r="N251" s="2" t="s">
        <v>1032</v>
      </c>
      <c r="O251" s="2" t="s">
        <v>611</v>
      </c>
      <c r="P251" s="2"/>
      <c r="Q251" s="2"/>
      <c r="R251" s="2"/>
      <c r="S251" s="2"/>
      <c r="T251" s="2"/>
      <c r="U251" s="2"/>
      <c r="V251" s="2"/>
      <c r="W251" s="2"/>
      <c r="X251" s="2"/>
      <c r="Y251" s="2" t="s">
        <v>351</v>
      </c>
      <c r="Z251" s="2" t="s">
        <v>40</v>
      </c>
      <c r="AA251" s="2" t="s">
        <v>41</v>
      </c>
      <c r="AB251" s="2" t="s">
        <v>42</v>
      </c>
      <c r="AC251" s="2" t="s">
        <v>43</v>
      </c>
      <c r="AD251" s="2"/>
      <c r="AE251" s="4"/>
    </row>
    <row r="252" spans="1:31" x14ac:dyDescent="0.25">
      <c r="A252" s="2">
        <v>2009</v>
      </c>
      <c r="B252" s="2">
        <v>34</v>
      </c>
      <c r="C252" s="2" t="s">
        <v>106</v>
      </c>
      <c r="D252" s="2" t="s">
        <v>107</v>
      </c>
      <c r="E252" s="2" t="s">
        <v>108</v>
      </c>
      <c r="F252" s="2" t="s">
        <v>109</v>
      </c>
      <c r="G252" s="2" t="s">
        <v>110</v>
      </c>
      <c r="H252" s="2"/>
      <c r="I252" s="2" t="s">
        <v>109</v>
      </c>
      <c r="J252" s="2" t="s">
        <v>50</v>
      </c>
      <c r="K252" s="2" t="s">
        <v>627</v>
      </c>
      <c r="L252" s="2"/>
      <c r="M252" s="3">
        <v>40036</v>
      </c>
      <c r="N252" s="2" t="s">
        <v>1032</v>
      </c>
      <c r="O252" s="2" t="s">
        <v>611</v>
      </c>
      <c r="P252" s="2"/>
      <c r="Q252" s="2"/>
      <c r="R252" s="2"/>
      <c r="S252" s="2"/>
      <c r="T252" s="2"/>
      <c r="U252" s="2"/>
      <c r="V252" s="2"/>
      <c r="W252" s="2"/>
      <c r="X252" s="2"/>
      <c r="Y252" s="2" t="s">
        <v>351</v>
      </c>
      <c r="Z252" s="2" t="s">
        <v>275</v>
      </c>
      <c r="AA252" s="2" t="s">
        <v>41</v>
      </c>
      <c r="AB252" s="2" t="s">
        <v>42</v>
      </c>
      <c r="AC252" s="2" t="s">
        <v>43</v>
      </c>
      <c r="AD252" s="2"/>
      <c r="AE252" s="4"/>
    </row>
    <row r="253" spans="1:31" x14ac:dyDescent="0.25">
      <c r="A253" s="2">
        <v>2014</v>
      </c>
      <c r="B253" s="2">
        <v>1203</v>
      </c>
      <c r="C253" s="2" t="s">
        <v>106</v>
      </c>
      <c r="D253" s="2" t="s">
        <v>107</v>
      </c>
      <c r="E253" s="2" t="s">
        <v>108</v>
      </c>
      <c r="F253" s="2" t="s">
        <v>109</v>
      </c>
      <c r="G253" s="2" t="s">
        <v>110</v>
      </c>
      <c r="H253" s="2"/>
      <c r="I253" s="2" t="s">
        <v>109</v>
      </c>
      <c r="J253" s="2" t="s">
        <v>50</v>
      </c>
      <c r="K253" s="2" t="s">
        <v>627</v>
      </c>
      <c r="L253" s="2"/>
      <c r="M253" s="3">
        <v>41864</v>
      </c>
      <c r="N253" s="2" t="s">
        <v>2829</v>
      </c>
      <c r="O253" s="2" t="s">
        <v>611</v>
      </c>
      <c r="P253" s="2" t="s">
        <v>1846</v>
      </c>
      <c r="Q253" s="2" t="s">
        <v>2830</v>
      </c>
      <c r="R253" s="2" t="s">
        <v>2831</v>
      </c>
      <c r="S253" s="2" t="s">
        <v>2832</v>
      </c>
      <c r="T253" s="2" t="s">
        <v>4641</v>
      </c>
      <c r="U253" s="2">
        <v>17.600000000000001</v>
      </c>
      <c r="V253" s="2"/>
      <c r="W253" s="2"/>
      <c r="X253" s="2"/>
      <c r="Y253" s="2" t="s">
        <v>351</v>
      </c>
      <c r="Z253" s="2" t="s">
        <v>40</v>
      </c>
      <c r="AA253" s="2" t="s">
        <v>41</v>
      </c>
      <c r="AB253" s="2" t="s">
        <v>42</v>
      </c>
      <c r="AC253" s="2" t="s">
        <v>43</v>
      </c>
      <c r="AD253" s="2" t="s">
        <v>2833</v>
      </c>
      <c r="AE253" s="4"/>
    </row>
    <row r="254" spans="1:31" x14ac:dyDescent="0.25">
      <c r="A254" s="2">
        <v>2014</v>
      </c>
      <c r="B254" s="2">
        <v>2175</v>
      </c>
      <c r="C254" s="2" t="s">
        <v>3160</v>
      </c>
      <c r="D254" s="2" t="s">
        <v>3161</v>
      </c>
      <c r="E254" s="2" t="s">
        <v>3162</v>
      </c>
      <c r="F254" s="2" t="s">
        <v>3163</v>
      </c>
      <c r="G254" s="2" t="s">
        <v>3164</v>
      </c>
      <c r="H254" s="2" t="s">
        <v>3165</v>
      </c>
      <c r="I254" s="2" t="s">
        <v>215</v>
      </c>
      <c r="J254" s="2" t="s">
        <v>50</v>
      </c>
      <c r="K254" s="2" t="s">
        <v>3166</v>
      </c>
      <c r="L254" s="2"/>
      <c r="M254" s="3">
        <v>41975</v>
      </c>
      <c r="N254" s="2" t="s">
        <v>3167</v>
      </c>
      <c r="O254" s="2" t="s">
        <v>1299</v>
      </c>
      <c r="P254" s="2" t="s">
        <v>1448</v>
      </c>
      <c r="Q254" s="2" t="s">
        <v>3171</v>
      </c>
      <c r="R254" s="2" t="s">
        <v>3168</v>
      </c>
      <c r="S254" s="2" t="s">
        <v>3172</v>
      </c>
      <c r="T254" s="2" t="s">
        <v>4641</v>
      </c>
      <c r="U254" s="2">
        <v>19</v>
      </c>
      <c r="V254" s="2"/>
      <c r="W254" s="2"/>
      <c r="X254" s="2"/>
      <c r="Y254" s="2" t="s">
        <v>2180</v>
      </c>
      <c r="Z254" s="2" t="s">
        <v>1291</v>
      </c>
      <c r="AA254" s="2" t="s">
        <v>41</v>
      </c>
      <c r="AB254" s="2" t="s">
        <v>42</v>
      </c>
      <c r="AC254" s="2" t="s">
        <v>43</v>
      </c>
      <c r="AD254" s="2" t="s">
        <v>3170</v>
      </c>
      <c r="AE254" s="4" t="s">
        <v>198</v>
      </c>
    </row>
    <row r="255" spans="1:31" x14ac:dyDescent="0.25">
      <c r="A255" s="2">
        <v>2014</v>
      </c>
      <c r="B255" s="2">
        <v>2177</v>
      </c>
      <c r="C255" s="2" t="s">
        <v>3160</v>
      </c>
      <c r="D255" s="2" t="s">
        <v>3161</v>
      </c>
      <c r="E255" s="2" t="s">
        <v>3162</v>
      </c>
      <c r="F255" s="2" t="s">
        <v>3163</v>
      </c>
      <c r="G255" s="2" t="s">
        <v>3164</v>
      </c>
      <c r="H255" s="2" t="s">
        <v>3165</v>
      </c>
      <c r="I255" s="2" t="s">
        <v>215</v>
      </c>
      <c r="J255" s="2" t="s">
        <v>50</v>
      </c>
      <c r="K255" s="2" t="s">
        <v>3166</v>
      </c>
      <c r="L255" s="2"/>
      <c r="M255" s="3">
        <v>41976</v>
      </c>
      <c r="N255" s="2" t="s">
        <v>3167</v>
      </c>
      <c r="O255" s="2" t="s">
        <v>1299</v>
      </c>
      <c r="P255" s="2" t="s">
        <v>1448</v>
      </c>
      <c r="Q255" s="2" t="s">
        <v>3175</v>
      </c>
      <c r="R255" s="2" t="s">
        <v>3176</v>
      </c>
      <c r="S255" s="2" t="s">
        <v>3177</v>
      </c>
      <c r="T255" s="2" t="s">
        <v>4641</v>
      </c>
      <c r="U255" s="2">
        <v>19.07</v>
      </c>
      <c r="V255" s="2"/>
      <c r="W255" s="2"/>
      <c r="X255" s="2"/>
      <c r="Y255" s="2" t="s">
        <v>2180</v>
      </c>
      <c r="Z255" s="2" t="s">
        <v>1291</v>
      </c>
      <c r="AA255" s="2" t="s">
        <v>41</v>
      </c>
      <c r="AB255" s="2" t="s">
        <v>42</v>
      </c>
      <c r="AC255" s="2" t="s">
        <v>43</v>
      </c>
      <c r="AD255" s="2" t="s">
        <v>3178</v>
      </c>
      <c r="AE255" s="4" t="s">
        <v>198</v>
      </c>
    </row>
    <row r="256" spans="1:31" x14ac:dyDescent="0.25">
      <c r="A256" s="2">
        <v>2014</v>
      </c>
      <c r="B256" s="2">
        <v>2184</v>
      </c>
      <c r="C256" s="2" t="s">
        <v>3160</v>
      </c>
      <c r="D256" s="2" t="s">
        <v>3161</v>
      </c>
      <c r="E256" s="2" t="s">
        <v>3162</v>
      </c>
      <c r="F256" s="2" t="s">
        <v>3163</v>
      </c>
      <c r="G256" s="2" t="s">
        <v>3164</v>
      </c>
      <c r="H256" s="2" t="s">
        <v>3165</v>
      </c>
      <c r="I256" s="2" t="s">
        <v>215</v>
      </c>
      <c r="J256" s="2" t="s">
        <v>31</v>
      </c>
      <c r="K256" s="2" t="s">
        <v>3181</v>
      </c>
      <c r="L256" s="2"/>
      <c r="M256" s="3">
        <v>41977</v>
      </c>
      <c r="N256" s="2" t="s">
        <v>3182</v>
      </c>
      <c r="O256" s="2" t="s">
        <v>1299</v>
      </c>
      <c r="P256" s="2" t="s">
        <v>1448</v>
      </c>
      <c r="Q256" s="2" t="s">
        <v>3184</v>
      </c>
      <c r="R256" s="2" t="s">
        <v>915</v>
      </c>
      <c r="S256" s="2" t="s">
        <v>3185</v>
      </c>
      <c r="T256" s="2" t="s">
        <v>4641</v>
      </c>
      <c r="U256" s="2">
        <v>19.5</v>
      </c>
      <c r="V256" s="2"/>
      <c r="W256" s="2"/>
      <c r="X256" s="2"/>
      <c r="Y256" s="2" t="s">
        <v>2180</v>
      </c>
      <c r="Z256" s="2" t="s">
        <v>1291</v>
      </c>
      <c r="AA256" s="2" t="s">
        <v>41</v>
      </c>
      <c r="AB256" s="2" t="s">
        <v>42</v>
      </c>
      <c r="AC256" s="2" t="s">
        <v>43</v>
      </c>
      <c r="AD256" s="2" t="s">
        <v>3183</v>
      </c>
      <c r="AE256" s="4" t="s">
        <v>198</v>
      </c>
    </row>
    <row r="257" spans="1:31" x14ac:dyDescent="0.25">
      <c r="A257" s="2">
        <v>2014</v>
      </c>
      <c r="B257" s="2">
        <v>2186</v>
      </c>
      <c r="C257" s="2" t="s">
        <v>3160</v>
      </c>
      <c r="D257" s="2" t="s">
        <v>3161</v>
      </c>
      <c r="E257" s="2" t="s">
        <v>3162</v>
      </c>
      <c r="F257" s="2" t="s">
        <v>3163</v>
      </c>
      <c r="G257" s="2" t="s">
        <v>3164</v>
      </c>
      <c r="H257" s="2" t="s">
        <v>3165</v>
      </c>
      <c r="I257" s="2" t="s">
        <v>215</v>
      </c>
      <c r="J257" s="2" t="s">
        <v>31</v>
      </c>
      <c r="K257" s="2" t="s">
        <v>3181</v>
      </c>
      <c r="L257" s="2"/>
      <c r="M257" s="3">
        <v>41978</v>
      </c>
      <c r="N257" s="2" t="s">
        <v>3182</v>
      </c>
      <c r="O257" s="2" t="s">
        <v>1299</v>
      </c>
      <c r="P257" s="2" t="s">
        <v>1448</v>
      </c>
      <c r="Q257" s="2" t="s">
        <v>3175</v>
      </c>
      <c r="R257" s="2" t="s">
        <v>3168</v>
      </c>
      <c r="S257" s="2" t="s">
        <v>3187</v>
      </c>
      <c r="T257" s="2" t="s">
        <v>4641</v>
      </c>
      <c r="U257" s="2">
        <v>19.88</v>
      </c>
      <c r="V257" s="2"/>
      <c r="W257" s="2"/>
      <c r="X257" s="2"/>
      <c r="Y257" s="2" t="s">
        <v>2180</v>
      </c>
      <c r="Z257" s="2" t="s">
        <v>1291</v>
      </c>
      <c r="AA257" s="2" t="s">
        <v>41</v>
      </c>
      <c r="AB257" s="2" t="s">
        <v>42</v>
      </c>
      <c r="AC257" s="2" t="s">
        <v>43</v>
      </c>
      <c r="AD257" s="2" t="s">
        <v>3186</v>
      </c>
      <c r="AE257" s="4" t="s">
        <v>198</v>
      </c>
    </row>
    <row r="258" spans="1:31" x14ac:dyDescent="0.25">
      <c r="A258" s="2">
        <v>2003</v>
      </c>
      <c r="B258" s="2">
        <v>33</v>
      </c>
      <c r="C258" s="2" t="s">
        <v>234</v>
      </c>
      <c r="D258" s="2" t="s">
        <v>235</v>
      </c>
      <c r="E258" s="2" t="s">
        <v>236</v>
      </c>
      <c r="F258" s="2" t="s">
        <v>237</v>
      </c>
      <c r="G258" s="2" t="s">
        <v>238</v>
      </c>
      <c r="H258" s="2"/>
      <c r="I258" s="2" t="s">
        <v>239</v>
      </c>
      <c r="J258" s="2" t="s">
        <v>50</v>
      </c>
      <c r="K258" s="2" t="s">
        <v>240</v>
      </c>
      <c r="L258" s="2"/>
      <c r="M258" s="3">
        <v>37775</v>
      </c>
      <c r="N258" s="2" t="s">
        <v>192</v>
      </c>
      <c r="O258" s="2" t="s">
        <v>241</v>
      </c>
      <c r="P258" s="2" t="s">
        <v>242</v>
      </c>
      <c r="Q258" s="2" t="s">
        <v>243</v>
      </c>
      <c r="R258" s="2" t="s">
        <v>244</v>
      </c>
      <c r="S258" s="2" t="s">
        <v>245</v>
      </c>
      <c r="T258" s="2"/>
      <c r="U258" s="2"/>
      <c r="V258" s="2"/>
      <c r="W258" s="2"/>
      <c r="X258" s="2"/>
      <c r="Y258" s="2" t="s">
        <v>39</v>
      </c>
      <c r="Z258" s="2" t="s">
        <v>40</v>
      </c>
      <c r="AA258" s="2" t="s">
        <v>41</v>
      </c>
      <c r="AB258" s="2" t="s">
        <v>42</v>
      </c>
      <c r="AC258" s="2" t="s">
        <v>43</v>
      </c>
      <c r="AD258" s="2"/>
      <c r="AE258" s="4" t="s">
        <v>198</v>
      </c>
    </row>
    <row r="259" spans="1:31" x14ac:dyDescent="0.25">
      <c r="A259" s="2">
        <v>2003</v>
      </c>
      <c r="B259" s="2">
        <v>35</v>
      </c>
      <c r="C259" s="2" t="s">
        <v>234</v>
      </c>
      <c r="D259" s="2" t="s">
        <v>235</v>
      </c>
      <c r="E259" s="2" t="s">
        <v>236</v>
      </c>
      <c r="F259" s="2" t="s">
        <v>237</v>
      </c>
      <c r="G259" s="2" t="s">
        <v>238</v>
      </c>
      <c r="H259" s="2"/>
      <c r="I259" s="2" t="s">
        <v>239</v>
      </c>
      <c r="J259" s="2" t="s">
        <v>50</v>
      </c>
      <c r="K259" s="2" t="s">
        <v>240</v>
      </c>
      <c r="L259" s="2"/>
      <c r="M259" s="3">
        <v>37776</v>
      </c>
      <c r="N259" s="2" t="s">
        <v>192</v>
      </c>
      <c r="O259" s="2" t="s">
        <v>241</v>
      </c>
      <c r="P259" s="2" t="s">
        <v>242</v>
      </c>
      <c r="Q259" s="2" t="s">
        <v>250</v>
      </c>
      <c r="R259" s="2" t="s">
        <v>251</v>
      </c>
      <c r="S259" s="2" t="s">
        <v>252</v>
      </c>
      <c r="T259" s="2"/>
      <c r="U259" s="2"/>
      <c r="V259" s="2"/>
      <c r="W259" s="2"/>
      <c r="X259" s="2"/>
      <c r="Y259" s="2" t="s">
        <v>39</v>
      </c>
      <c r="Z259" s="2" t="s">
        <v>40</v>
      </c>
      <c r="AA259" s="2" t="s">
        <v>41</v>
      </c>
      <c r="AB259" s="2" t="s">
        <v>42</v>
      </c>
      <c r="AC259" s="2" t="s">
        <v>43</v>
      </c>
      <c r="AD259" s="2"/>
      <c r="AE259" s="4" t="s">
        <v>198</v>
      </c>
    </row>
    <row r="260" spans="1:31" x14ac:dyDescent="0.25">
      <c r="A260" s="2">
        <v>2012</v>
      </c>
      <c r="B260" s="2">
        <v>870</v>
      </c>
      <c r="C260" s="2" t="s">
        <v>234</v>
      </c>
      <c r="D260" s="2" t="s">
        <v>235</v>
      </c>
      <c r="E260" s="2" t="s">
        <v>236</v>
      </c>
      <c r="F260" s="2" t="s">
        <v>237</v>
      </c>
      <c r="G260" s="2" t="s">
        <v>238</v>
      </c>
      <c r="H260" s="2"/>
      <c r="I260" s="2" t="s">
        <v>239</v>
      </c>
      <c r="J260" s="2" t="s">
        <v>50</v>
      </c>
      <c r="K260" s="2" t="s">
        <v>240</v>
      </c>
      <c r="L260" s="2"/>
      <c r="M260" s="3">
        <v>41144</v>
      </c>
      <c r="N260" s="2" t="s">
        <v>192</v>
      </c>
      <c r="O260" s="2" t="s">
        <v>799</v>
      </c>
      <c r="P260" s="2"/>
      <c r="Q260" s="2"/>
      <c r="R260" s="2"/>
      <c r="S260" s="2"/>
      <c r="T260" s="2"/>
      <c r="U260" s="2"/>
      <c r="V260" s="2"/>
      <c r="W260" s="2"/>
      <c r="X260" s="2"/>
      <c r="Y260" s="2" t="s">
        <v>351</v>
      </c>
      <c r="Z260" s="2" t="s">
        <v>40</v>
      </c>
      <c r="AA260" s="2" t="s">
        <v>41</v>
      </c>
      <c r="AB260" s="2" t="s">
        <v>42</v>
      </c>
      <c r="AC260" s="2" t="s">
        <v>43</v>
      </c>
      <c r="AD260" s="2" t="s">
        <v>1496</v>
      </c>
      <c r="AE260" s="4" t="s">
        <v>198</v>
      </c>
    </row>
    <row r="261" spans="1:31" x14ac:dyDescent="0.25">
      <c r="A261" s="2">
        <v>2012</v>
      </c>
      <c r="B261" s="2">
        <v>871</v>
      </c>
      <c r="C261" s="2" t="s">
        <v>234</v>
      </c>
      <c r="D261" s="2" t="s">
        <v>235</v>
      </c>
      <c r="E261" s="2" t="s">
        <v>236</v>
      </c>
      <c r="F261" s="2" t="s">
        <v>237</v>
      </c>
      <c r="G261" s="2" t="s">
        <v>238</v>
      </c>
      <c r="H261" s="2"/>
      <c r="I261" s="2" t="s">
        <v>239</v>
      </c>
      <c r="J261" s="2" t="s">
        <v>50</v>
      </c>
      <c r="K261" s="2" t="s">
        <v>240</v>
      </c>
      <c r="L261" s="2"/>
      <c r="M261" s="3">
        <v>41144</v>
      </c>
      <c r="N261" s="2" t="s">
        <v>192</v>
      </c>
      <c r="O261" s="2" t="s">
        <v>799</v>
      </c>
      <c r="P261" s="2"/>
      <c r="Q261" s="2"/>
      <c r="R261" s="2"/>
      <c r="S261" s="2"/>
      <c r="T261" s="2"/>
      <c r="U261" s="2"/>
      <c r="V261" s="2"/>
      <c r="W261" s="2"/>
      <c r="X261" s="2"/>
      <c r="Y261" s="2" t="s">
        <v>351</v>
      </c>
      <c r="Z261" s="2" t="s">
        <v>275</v>
      </c>
      <c r="AA261" s="2" t="s">
        <v>41</v>
      </c>
      <c r="AB261" s="2" t="s">
        <v>42</v>
      </c>
      <c r="AC261" s="2" t="s">
        <v>43</v>
      </c>
      <c r="AD261" s="2" t="s">
        <v>1496</v>
      </c>
      <c r="AE261" s="4" t="s">
        <v>198</v>
      </c>
    </row>
    <row r="262" spans="1:31" x14ac:dyDescent="0.25">
      <c r="A262" s="2">
        <v>2003</v>
      </c>
      <c r="B262" s="2">
        <v>34</v>
      </c>
      <c r="C262" s="2" t="s">
        <v>234</v>
      </c>
      <c r="D262" s="2" t="s">
        <v>235</v>
      </c>
      <c r="E262" s="2" t="s">
        <v>236</v>
      </c>
      <c r="F262" s="2" t="s">
        <v>237</v>
      </c>
      <c r="G262" s="2" t="s">
        <v>238</v>
      </c>
      <c r="H262" s="2"/>
      <c r="I262" s="2" t="s">
        <v>239</v>
      </c>
      <c r="J262" s="2" t="s">
        <v>31</v>
      </c>
      <c r="K262" s="2" t="s">
        <v>246</v>
      </c>
      <c r="L262" s="2"/>
      <c r="M262" s="3">
        <v>37775</v>
      </c>
      <c r="N262" s="2" t="s">
        <v>192</v>
      </c>
      <c r="O262" s="2" t="s">
        <v>241</v>
      </c>
      <c r="P262" s="2" t="s">
        <v>242</v>
      </c>
      <c r="Q262" s="2" t="s">
        <v>247</v>
      </c>
      <c r="R262" s="2" t="s">
        <v>248</v>
      </c>
      <c r="S262" s="2" t="s">
        <v>249</v>
      </c>
      <c r="T262" s="2" t="s">
        <v>4641</v>
      </c>
      <c r="U262" s="2">
        <v>9.6</v>
      </c>
      <c r="V262" s="2"/>
      <c r="W262" s="2"/>
      <c r="X262" s="2"/>
      <c r="Y262" s="2" t="s">
        <v>39</v>
      </c>
      <c r="Z262" s="2" t="s">
        <v>40</v>
      </c>
      <c r="AA262" s="2" t="s">
        <v>41</v>
      </c>
      <c r="AB262" s="2" t="s">
        <v>42</v>
      </c>
      <c r="AC262" s="2" t="s">
        <v>43</v>
      </c>
      <c r="AD262" s="2"/>
      <c r="AE262" s="4" t="s">
        <v>198</v>
      </c>
    </row>
    <row r="263" spans="1:31" x14ac:dyDescent="0.25">
      <c r="A263" s="2">
        <v>2003</v>
      </c>
      <c r="B263" s="2">
        <v>36</v>
      </c>
      <c r="C263" s="2" t="s">
        <v>234</v>
      </c>
      <c r="D263" s="2" t="s">
        <v>235</v>
      </c>
      <c r="E263" s="2" t="s">
        <v>236</v>
      </c>
      <c r="F263" s="2" t="s">
        <v>237</v>
      </c>
      <c r="G263" s="2" t="s">
        <v>238</v>
      </c>
      <c r="H263" s="2"/>
      <c r="I263" s="2" t="s">
        <v>239</v>
      </c>
      <c r="J263" s="2" t="s">
        <v>31</v>
      </c>
      <c r="K263" s="2" t="s">
        <v>246</v>
      </c>
      <c r="L263" s="2"/>
      <c r="M263" s="3">
        <v>37776</v>
      </c>
      <c r="N263" s="2" t="s">
        <v>192</v>
      </c>
      <c r="O263" s="2" t="s">
        <v>241</v>
      </c>
      <c r="P263" s="2" t="s">
        <v>242</v>
      </c>
      <c r="Q263" s="2" t="s">
        <v>253</v>
      </c>
      <c r="R263" s="2" t="s">
        <v>254</v>
      </c>
      <c r="S263" s="2" t="s">
        <v>255</v>
      </c>
      <c r="T263" s="2"/>
      <c r="U263" s="2"/>
      <c r="V263" s="2"/>
      <c r="W263" s="2"/>
      <c r="X263" s="2"/>
      <c r="Y263" s="2" t="s">
        <v>39</v>
      </c>
      <c r="Z263" s="2" t="s">
        <v>40</v>
      </c>
      <c r="AA263" s="2" t="s">
        <v>41</v>
      </c>
      <c r="AB263" s="2" t="s">
        <v>42</v>
      </c>
      <c r="AC263" s="2" t="s">
        <v>43</v>
      </c>
      <c r="AD263" s="2"/>
      <c r="AE263" s="4" t="s">
        <v>198</v>
      </c>
    </row>
    <row r="264" spans="1:31" x14ac:dyDescent="0.25">
      <c r="A264" s="2">
        <v>2012</v>
      </c>
      <c r="B264" s="2">
        <v>876</v>
      </c>
      <c r="C264" s="2" t="s">
        <v>234</v>
      </c>
      <c r="D264" s="2" t="s">
        <v>235</v>
      </c>
      <c r="E264" s="2" t="s">
        <v>236</v>
      </c>
      <c r="F264" s="2" t="s">
        <v>237</v>
      </c>
      <c r="G264" s="2" t="s">
        <v>238</v>
      </c>
      <c r="H264" s="2"/>
      <c r="I264" s="2" t="s">
        <v>239</v>
      </c>
      <c r="J264" s="2" t="s">
        <v>31</v>
      </c>
      <c r="K264" s="2" t="s">
        <v>246</v>
      </c>
      <c r="L264" s="2"/>
      <c r="M264" s="3">
        <v>41144</v>
      </c>
      <c r="N264" s="2" t="s">
        <v>192</v>
      </c>
      <c r="O264" s="2" t="s">
        <v>799</v>
      </c>
      <c r="P264" s="2"/>
      <c r="Q264" s="2"/>
      <c r="R264" s="2"/>
      <c r="S264" s="2"/>
      <c r="T264" s="2"/>
      <c r="U264" s="2"/>
      <c r="V264" s="2"/>
      <c r="W264" s="2"/>
      <c r="X264" s="2"/>
      <c r="Y264" s="2" t="s">
        <v>351</v>
      </c>
      <c r="Z264" s="2" t="s">
        <v>275</v>
      </c>
      <c r="AA264" s="2" t="s">
        <v>41</v>
      </c>
      <c r="AB264" s="2" t="s">
        <v>42</v>
      </c>
      <c r="AC264" s="2" t="s">
        <v>43</v>
      </c>
      <c r="AD264" s="2" t="s">
        <v>1501</v>
      </c>
      <c r="AE264" s="4" t="s">
        <v>198</v>
      </c>
    </row>
    <row r="265" spans="1:31" x14ac:dyDescent="0.25">
      <c r="A265" s="2">
        <v>2012</v>
      </c>
      <c r="B265" s="2">
        <v>877</v>
      </c>
      <c r="C265" s="2" t="s">
        <v>234</v>
      </c>
      <c r="D265" s="2" t="s">
        <v>235</v>
      </c>
      <c r="E265" s="2" t="s">
        <v>236</v>
      </c>
      <c r="F265" s="2" t="s">
        <v>237</v>
      </c>
      <c r="G265" s="2" t="s">
        <v>238</v>
      </c>
      <c r="H265" s="2"/>
      <c r="I265" s="2" t="s">
        <v>239</v>
      </c>
      <c r="J265" s="2" t="s">
        <v>31</v>
      </c>
      <c r="K265" s="2" t="s">
        <v>246</v>
      </c>
      <c r="L265" s="2"/>
      <c r="M265" s="3">
        <v>41144</v>
      </c>
      <c r="N265" s="2" t="s">
        <v>192</v>
      </c>
      <c r="O265" s="2" t="s">
        <v>799</v>
      </c>
      <c r="P265" s="2"/>
      <c r="Q265" s="2"/>
      <c r="R265" s="2"/>
      <c r="S265" s="2"/>
      <c r="T265" s="2"/>
      <c r="U265" s="2"/>
      <c r="V265" s="2"/>
      <c r="W265" s="2"/>
      <c r="X265" s="2"/>
      <c r="Y265" s="2" t="s">
        <v>351</v>
      </c>
      <c r="Z265" s="2" t="s">
        <v>40</v>
      </c>
      <c r="AA265" s="2" t="s">
        <v>41</v>
      </c>
      <c r="AB265" s="2" t="s">
        <v>42</v>
      </c>
      <c r="AC265" s="2" t="s">
        <v>43</v>
      </c>
      <c r="AD265" s="2" t="s">
        <v>1501</v>
      </c>
      <c r="AE265" s="4" t="s">
        <v>198</v>
      </c>
    </row>
    <row r="266" spans="1:31" x14ac:dyDescent="0.25">
      <c r="A266" s="2">
        <v>2003</v>
      </c>
      <c r="B266" s="2">
        <v>37</v>
      </c>
      <c r="C266" s="2" t="s">
        <v>234</v>
      </c>
      <c r="D266" s="2" t="s">
        <v>235</v>
      </c>
      <c r="E266" s="2" t="s">
        <v>236</v>
      </c>
      <c r="F266" s="2" t="s">
        <v>237</v>
      </c>
      <c r="G266" s="2" t="s">
        <v>238</v>
      </c>
      <c r="H266" s="2"/>
      <c r="I266" s="2" t="s">
        <v>239</v>
      </c>
      <c r="J266" s="2" t="s">
        <v>111</v>
      </c>
      <c r="K266" s="2" t="s">
        <v>256</v>
      </c>
      <c r="L266" s="2"/>
      <c r="M266" s="3">
        <v>37818</v>
      </c>
      <c r="N266" s="2" t="s">
        <v>192</v>
      </c>
      <c r="O266" s="2" t="s">
        <v>241</v>
      </c>
      <c r="P266" s="2" t="s">
        <v>242</v>
      </c>
      <c r="Q266" s="2" t="s">
        <v>247</v>
      </c>
      <c r="R266" s="2" t="s">
        <v>257</v>
      </c>
      <c r="S266" s="2" t="s">
        <v>258</v>
      </c>
      <c r="T266" s="2" t="s">
        <v>4641</v>
      </c>
      <c r="U266" s="2">
        <v>12.1</v>
      </c>
      <c r="V266" s="2"/>
      <c r="W266" s="2"/>
      <c r="X266" s="2"/>
      <c r="Y266" s="2" t="s">
        <v>39</v>
      </c>
      <c r="Z266" s="2" t="s">
        <v>40</v>
      </c>
      <c r="AA266" s="2" t="s">
        <v>41</v>
      </c>
      <c r="AB266" s="2" t="s">
        <v>42</v>
      </c>
      <c r="AC266" s="2" t="s">
        <v>43</v>
      </c>
      <c r="AD266" s="2"/>
      <c r="AE266" s="4" t="s">
        <v>198</v>
      </c>
    </row>
    <row r="267" spans="1:31" x14ac:dyDescent="0.25">
      <c r="A267" s="2">
        <v>2003</v>
      </c>
      <c r="B267" s="2">
        <v>39</v>
      </c>
      <c r="C267" s="2" t="s">
        <v>234</v>
      </c>
      <c r="D267" s="2" t="s">
        <v>235</v>
      </c>
      <c r="E267" s="2" t="s">
        <v>236</v>
      </c>
      <c r="F267" s="2" t="s">
        <v>237</v>
      </c>
      <c r="G267" s="2" t="s">
        <v>238</v>
      </c>
      <c r="H267" s="2"/>
      <c r="I267" s="2" t="s">
        <v>239</v>
      </c>
      <c r="J267" s="2" t="s">
        <v>111</v>
      </c>
      <c r="K267" s="2" t="s">
        <v>256</v>
      </c>
      <c r="L267" s="2"/>
      <c r="M267" s="3">
        <v>37819</v>
      </c>
      <c r="N267" s="2" t="s">
        <v>192</v>
      </c>
      <c r="O267" s="2" t="s">
        <v>241</v>
      </c>
      <c r="P267" s="2" t="s">
        <v>242</v>
      </c>
      <c r="Q267" s="2" t="s">
        <v>243</v>
      </c>
      <c r="R267" s="2" t="s">
        <v>262</v>
      </c>
      <c r="S267" s="2" t="s">
        <v>263</v>
      </c>
      <c r="T267" s="2"/>
      <c r="U267" s="2"/>
      <c r="V267" s="2"/>
      <c r="W267" s="2"/>
      <c r="X267" s="2"/>
      <c r="Y267" s="2" t="s">
        <v>39</v>
      </c>
      <c r="Z267" s="2" t="s">
        <v>40</v>
      </c>
      <c r="AA267" s="2" t="s">
        <v>41</v>
      </c>
      <c r="AB267" s="2" t="s">
        <v>42</v>
      </c>
      <c r="AC267" s="2" t="s">
        <v>43</v>
      </c>
      <c r="AD267" s="2"/>
      <c r="AE267" s="4" t="s">
        <v>198</v>
      </c>
    </row>
    <row r="268" spans="1:31" x14ac:dyDescent="0.25">
      <c r="A268" s="2">
        <v>2012</v>
      </c>
      <c r="B268" s="2">
        <v>864</v>
      </c>
      <c r="C268" s="2" t="s">
        <v>234</v>
      </c>
      <c r="D268" s="2" t="s">
        <v>235</v>
      </c>
      <c r="E268" s="2" t="s">
        <v>236</v>
      </c>
      <c r="F268" s="2" t="s">
        <v>237</v>
      </c>
      <c r="G268" s="2" t="s">
        <v>238</v>
      </c>
      <c r="H268" s="2"/>
      <c r="I268" s="2" t="s">
        <v>239</v>
      </c>
      <c r="J268" s="2" t="s">
        <v>111</v>
      </c>
      <c r="K268" s="2" t="s">
        <v>256</v>
      </c>
      <c r="L268" s="2"/>
      <c r="M268" s="3">
        <v>41143</v>
      </c>
      <c r="N268" s="2" t="s">
        <v>192</v>
      </c>
      <c r="O268" s="2" t="s">
        <v>799</v>
      </c>
      <c r="P268" s="2"/>
      <c r="Q268" s="2"/>
      <c r="R268" s="2"/>
      <c r="S268" s="2"/>
      <c r="T268" s="2"/>
      <c r="U268" s="2"/>
      <c r="V268" s="2"/>
      <c r="W268" s="2"/>
      <c r="X268" s="2"/>
      <c r="Y268" s="2" t="s">
        <v>351</v>
      </c>
      <c r="Z268" s="2" t="s">
        <v>275</v>
      </c>
      <c r="AA268" s="2" t="s">
        <v>41</v>
      </c>
      <c r="AB268" s="2" t="s">
        <v>42</v>
      </c>
      <c r="AC268" s="2" t="s">
        <v>43</v>
      </c>
      <c r="AD268" s="2" t="s">
        <v>1492</v>
      </c>
      <c r="AE268" s="4" t="s">
        <v>198</v>
      </c>
    </row>
    <row r="269" spans="1:31" x14ac:dyDescent="0.25">
      <c r="A269" s="2">
        <v>2012</v>
      </c>
      <c r="B269" s="2">
        <v>865</v>
      </c>
      <c r="C269" s="2" t="s">
        <v>234</v>
      </c>
      <c r="D269" s="2" t="s">
        <v>235</v>
      </c>
      <c r="E269" s="2" t="s">
        <v>236</v>
      </c>
      <c r="F269" s="2" t="s">
        <v>237</v>
      </c>
      <c r="G269" s="2" t="s">
        <v>238</v>
      </c>
      <c r="H269" s="2"/>
      <c r="I269" s="2" t="s">
        <v>239</v>
      </c>
      <c r="J269" s="2" t="s">
        <v>111</v>
      </c>
      <c r="K269" s="2" t="s">
        <v>256</v>
      </c>
      <c r="L269" s="2"/>
      <c r="M269" s="3">
        <v>41143</v>
      </c>
      <c r="N269" s="2" t="s">
        <v>192</v>
      </c>
      <c r="O269" s="2" t="s">
        <v>799</v>
      </c>
      <c r="P269" s="2"/>
      <c r="Q269" s="2"/>
      <c r="R269" s="2"/>
      <c r="S269" s="2"/>
      <c r="T269" s="2"/>
      <c r="U269" s="2"/>
      <c r="V269" s="2"/>
      <c r="W269" s="2"/>
      <c r="X269" s="2"/>
      <c r="Y269" s="2" t="s">
        <v>351</v>
      </c>
      <c r="Z269" s="2" t="s">
        <v>40</v>
      </c>
      <c r="AA269" s="2" t="s">
        <v>41</v>
      </c>
      <c r="AB269" s="2" t="s">
        <v>42</v>
      </c>
      <c r="AC269" s="2" t="s">
        <v>43</v>
      </c>
      <c r="AD269" s="2" t="s">
        <v>1492</v>
      </c>
      <c r="AE269" s="4" t="s">
        <v>198</v>
      </c>
    </row>
    <row r="270" spans="1:31" x14ac:dyDescent="0.25">
      <c r="A270" s="2">
        <v>2003</v>
      </c>
      <c r="B270" s="2">
        <v>38</v>
      </c>
      <c r="C270" s="2" t="s">
        <v>234</v>
      </c>
      <c r="D270" s="2" t="s">
        <v>235</v>
      </c>
      <c r="E270" s="2" t="s">
        <v>236</v>
      </c>
      <c r="F270" s="2" t="s">
        <v>237</v>
      </c>
      <c r="G270" s="2" t="s">
        <v>238</v>
      </c>
      <c r="H270" s="2"/>
      <c r="I270" s="2" t="s">
        <v>239</v>
      </c>
      <c r="J270" s="2" t="s">
        <v>203</v>
      </c>
      <c r="K270" s="2" t="s">
        <v>259</v>
      </c>
      <c r="L270" s="2"/>
      <c r="M270" s="3">
        <v>37818</v>
      </c>
      <c r="N270" s="2" t="s">
        <v>192</v>
      </c>
      <c r="O270" s="2" t="s">
        <v>241</v>
      </c>
      <c r="P270" s="2" t="s">
        <v>242</v>
      </c>
      <c r="Q270" s="2" t="s">
        <v>243</v>
      </c>
      <c r="R270" s="2" t="s">
        <v>260</v>
      </c>
      <c r="S270" s="2" t="s">
        <v>261</v>
      </c>
      <c r="T270" s="2"/>
      <c r="U270" s="2"/>
      <c r="V270" s="2"/>
      <c r="W270" s="2"/>
      <c r="X270" s="2"/>
      <c r="Y270" s="2" t="s">
        <v>39</v>
      </c>
      <c r="Z270" s="2" t="s">
        <v>40</v>
      </c>
      <c r="AA270" s="2" t="s">
        <v>41</v>
      </c>
      <c r="AB270" s="2" t="s">
        <v>42</v>
      </c>
      <c r="AC270" s="2" t="s">
        <v>43</v>
      </c>
      <c r="AD270" s="2"/>
      <c r="AE270" s="4" t="s">
        <v>198</v>
      </c>
    </row>
    <row r="271" spans="1:31" x14ac:dyDescent="0.25">
      <c r="A271" s="2">
        <v>2003</v>
      </c>
      <c r="B271" s="2">
        <v>40</v>
      </c>
      <c r="C271" s="2" t="s">
        <v>234</v>
      </c>
      <c r="D271" s="2" t="s">
        <v>235</v>
      </c>
      <c r="E271" s="2" t="s">
        <v>236</v>
      </c>
      <c r="F271" s="2" t="s">
        <v>237</v>
      </c>
      <c r="G271" s="2" t="s">
        <v>238</v>
      </c>
      <c r="H271" s="2"/>
      <c r="I271" s="2" t="s">
        <v>239</v>
      </c>
      <c r="J271" s="2" t="s">
        <v>203</v>
      </c>
      <c r="K271" s="2" t="s">
        <v>259</v>
      </c>
      <c r="L271" s="2"/>
      <c r="M271" s="3">
        <v>37819</v>
      </c>
      <c r="N271" s="2" t="s">
        <v>192</v>
      </c>
      <c r="O271" s="2" t="s">
        <v>241</v>
      </c>
      <c r="P271" s="2" t="s">
        <v>242</v>
      </c>
      <c r="Q271" s="2" t="s">
        <v>247</v>
      </c>
      <c r="R271" s="2" t="s">
        <v>264</v>
      </c>
      <c r="S271" s="2" t="s">
        <v>265</v>
      </c>
      <c r="T271" s="2" t="s">
        <v>4641</v>
      </c>
      <c r="U271" s="2">
        <v>12.1</v>
      </c>
      <c r="V271" s="2"/>
      <c r="W271" s="2"/>
      <c r="X271" s="2"/>
      <c r="Y271" s="2" t="s">
        <v>39</v>
      </c>
      <c r="Z271" s="2" t="s">
        <v>40</v>
      </c>
      <c r="AA271" s="2" t="s">
        <v>41</v>
      </c>
      <c r="AB271" s="2" t="s">
        <v>42</v>
      </c>
      <c r="AC271" s="2" t="s">
        <v>43</v>
      </c>
      <c r="AD271" s="2"/>
      <c r="AE271" s="4" t="s">
        <v>198</v>
      </c>
    </row>
    <row r="272" spans="1:31" x14ac:dyDescent="0.25">
      <c r="A272" s="2">
        <v>2012</v>
      </c>
      <c r="B272" s="2">
        <v>867</v>
      </c>
      <c r="C272" s="2" t="s">
        <v>234</v>
      </c>
      <c r="D272" s="2" t="s">
        <v>235</v>
      </c>
      <c r="E272" s="2" t="s">
        <v>236</v>
      </c>
      <c r="F272" s="2" t="s">
        <v>237</v>
      </c>
      <c r="G272" s="2" t="s">
        <v>238</v>
      </c>
      <c r="H272" s="2"/>
      <c r="I272" s="2" t="s">
        <v>239</v>
      </c>
      <c r="J272" s="2" t="s">
        <v>203</v>
      </c>
      <c r="K272" s="2" t="s">
        <v>259</v>
      </c>
      <c r="L272" s="2"/>
      <c r="M272" s="3">
        <v>41143</v>
      </c>
      <c r="N272" s="2" t="s">
        <v>192</v>
      </c>
      <c r="O272" s="2" t="s">
        <v>799</v>
      </c>
      <c r="P272" s="2"/>
      <c r="Q272" s="2"/>
      <c r="R272" s="2"/>
      <c r="S272" s="2"/>
      <c r="T272" s="2"/>
      <c r="U272" s="2"/>
      <c r="V272" s="2"/>
      <c r="W272" s="2"/>
      <c r="X272" s="2"/>
      <c r="Y272" s="2" t="s">
        <v>351</v>
      </c>
      <c r="Z272" s="2" t="s">
        <v>40</v>
      </c>
      <c r="AA272" s="2" t="s">
        <v>41</v>
      </c>
      <c r="AB272" s="2" t="s">
        <v>42</v>
      </c>
      <c r="AC272" s="2" t="s">
        <v>43</v>
      </c>
      <c r="AD272" s="2" t="s">
        <v>1495</v>
      </c>
      <c r="AE272" s="4" t="s">
        <v>198</v>
      </c>
    </row>
    <row r="273" spans="1:31" x14ac:dyDescent="0.25">
      <c r="A273" s="2">
        <v>2012</v>
      </c>
      <c r="B273" s="2">
        <v>868</v>
      </c>
      <c r="C273" s="2" t="s">
        <v>234</v>
      </c>
      <c r="D273" s="2" t="s">
        <v>235</v>
      </c>
      <c r="E273" s="2" t="s">
        <v>236</v>
      </c>
      <c r="F273" s="2" t="s">
        <v>237</v>
      </c>
      <c r="G273" s="2" t="s">
        <v>238</v>
      </c>
      <c r="H273" s="2"/>
      <c r="I273" s="2" t="s">
        <v>239</v>
      </c>
      <c r="J273" s="2" t="s">
        <v>203</v>
      </c>
      <c r="K273" s="2" t="s">
        <v>259</v>
      </c>
      <c r="L273" s="2"/>
      <c r="M273" s="3">
        <v>41143</v>
      </c>
      <c r="N273" s="2" t="s">
        <v>192</v>
      </c>
      <c r="O273" s="2" t="s">
        <v>799</v>
      </c>
      <c r="P273" s="2"/>
      <c r="Q273" s="2"/>
      <c r="R273" s="2"/>
      <c r="S273" s="2"/>
      <c r="T273" s="2"/>
      <c r="U273" s="2"/>
      <c r="V273" s="2"/>
      <c r="W273" s="2"/>
      <c r="X273" s="2"/>
      <c r="Y273" s="2" t="s">
        <v>351</v>
      </c>
      <c r="Z273" s="2" t="s">
        <v>275</v>
      </c>
      <c r="AA273" s="2" t="s">
        <v>41</v>
      </c>
      <c r="AB273" s="2" t="s">
        <v>42</v>
      </c>
      <c r="AC273" s="2" t="s">
        <v>43</v>
      </c>
      <c r="AD273" s="2" t="s">
        <v>1495</v>
      </c>
      <c r="AE273" s="4" t="s">
        <v>198</v>
      </c>
    </row>
    <row r="274" spans="1:31" x14ac:dyDescent="0.25">
      <c r="A274" s="2">
        <v>2014</v>
      </c>
      <c r="B274" s="2">
        <v>2250</v>
      </c>
      <c r="C274" s="2" t="s">
        <v>519</v>
      </c>
      <c r="D274" s="2" t="s">
        <v>520</v>
      </c>
      <c r="E274" s="2" t="s">
        <v>521</v>
      </c>
      <c r="F274" s="2" t="s">
        <v>522</v>
      </c>
      <c r="G274" s="2" t="s">
        <v>443</v>
      </c>
      <c r="H274" s="2"/>
      <c r="I274" s="2" t="s">
        <v>444</v>
      </c>
      <c r="J274" s="2" t="s">
        <v>59</v>
      </c>
      <c r="K274" s="2" t="s">
        <v>526</v>
      </c>
      <c r="L274" s="2"/>
      <c r="M274" s="3">
        <v>41799</v>
      </c>
      <c r="N274" s="2" t="s">
        <v>523</v>
      </c>
      <c r="O274" s="2" t="s">
        <v>1299</v>
      </c>
      <c r="P274" s="2" t="s">
        <v>838</v>
      </c>
      <c r="Q274" s="2" t="s">
        <v>3190</v>
      </c>
      <c r="R274" s="2" t="s">
        <v>3191</v>
      </c>
      <c r="S274" s="2" t="s">
        <v>3192</v>
      </c>
      <c r="T274" s="2" t="s">
        <v>4641</v>
      </c>
      <c r="U274" s="2">
        <v>20.3</v>
      </c>
      <c r="V274" s="2"/>
      <c r="W274" s="2"/>
      <c r="X274" s="2"/>
      <c r="Y274" s="2" t="s">
        <v>351</v>
      </c>
      <c r="Z274" s="2" t="s">
        <v>40</v>
      </c>
      <c r="AA274" s="2" t="s">
        <v>41</v>
      </c>
      <c r="AB274" s="2" t="s">
        <v>42</v>
      </c>
      <c r="AC274" s="2" t="s">
        <v>43</v>
      </c>
      <c r="AD274" s="2" t="s">
        <v>3193</v>
      </c>
      <c r="AE274" s="4" t="s">
        <v>198</v>
      </c>
    </row>
    <row r="275" spans="1:31" x14ac:dyDescent="0.25">
      <c r="A275" s="2">
        <v>2014</v>
      </c>
      <c r="B275" s="2">
        <v>2251</v>
      </c>
      <c r="C275" s="2" t="s">
        <v>519</v>
      </c>
      <c r="D275" s="2" t="s">
        <v>520</v>
      </c>
      <c r="E275" s="2" t="s">
        <v>521</v>
      </c>
      <c r="F275" s="2" t="s">
        <v>522</v>
      </c>
      <c r="G275" s="2" t="s">
        <v>443</v>
      </c>
      <c r="H275" s="2"/>
      <c r="I275" s="2" t="s">
        <v>444</v>
      </c>
      <c r="J275" s="2" t="s">
        <v>59</v>
      </c>
      <c r="K275" s="2" t="s">
        <v>526</v>
      </c>
      <c r="L275" s="2"/>
      <c r="M275" s="3">
        <v>41799</v>
      </c>
      <c r="N275" s="2" t="s">
        <v>523</v>
      </c>
      <c r="O275" s="2" t="s">
        <v>1299</v>
      </c>
      <c r="P275" s="2" t="s">
        <v>838</v>
      </c>
      <c r="Q275" s="2" t="s">
        <v>3190</v>
      </c>
      <c r="R275" s="2" t="s">
        <v>3191</v>
      </c>
      <c r="S275" s="2" t="s">
        <v>3192</v>
      </c>
      <c r="T275" s="2" t="s">
        <v>4641</v>
      </c>
      <c r="U275" s="2">
        <v>20.3</v>
      </c>
      <c r="V275" s="2"/>
      <c r="W275" s="2"/>
      <c r="X275" s="2"/>
      <c r="Y275" s="2" t="s">
        <v>351</v>
      </c>
      <c r="Z275" s="2" t="s">
        <v>275</v>
      </c>
      <c r="AA275" s="2" t="s">
        <v>41</v>
      </c>
      <c r="AB275" s="2" t="s">
        <v>42</v>
      </c>
      <c r="AC275" s="2" t="s">
        <v>43</v>
      </c>
      <c r="AD275" s="2" t="s">
        <v>3193</v>
      </c>
      <c r="AE275" s="4" t="s">
        <v>198</v>
      </c>
    </row>
    <row r="276" spans="1:31" x14ac:dyDescent="0.25">
      <c r="A276" s="2">
        <v>2014</v>
      </c>
      <c r="B276" s="2">
        <v>2256</v>
      </c>
      <c r="C276" s="2" t="s">
        <v>519</v>
      </c>
      <c r="D276" s="2" t="s">
        <v>520</v>
      </c>
      <c r="E276" s="2" t="s">
        <v>521</v>
      </c>
      <c r="F276" s="2" t="s">
        <v>522</v>
      </c>
      <c r="G276" s="2" t="s">
        <v>443</v>
      </c>
      <c r="H276" s="2"/>
      <c r="I276" s="2" t="s">
        <v>444</v>
      </c>
      <c r="J276" s="2" t="s">
        <v>59</v>
      </c>
      <c r="K276" s="2" t="s">
        <v>526</v>
      </c>
      <c r="L276" s="2"/>
      <c r="M276" s="3">
        <v>41800</v>
      </c>
      <c r="N276" s="2" t="s">
        <v>523</v>
      </c>
      <c r="O276" s="2" t="s">
        <v>1299</v>
      </c>
      <c r="P276" s="2" t="s">
        <v>3203</v>
      </c>
      <c r="Q276" s="2" t="s">
        <v>3204</v>
      </c>
      <c r="R276" s="2" t="s">
        <v>740</v>
      </c>
      <c r="S276" s="2" t="s">
        <v>3205</v>
      </c>
      <c r="T276" s="2" t="s">
        <v>4641</v>
      </c>
      <c r="U276" s="2">
        <v>20.6</v>
      </c>
      <c r="V276" s="2"/>
      <c r="W276" s="2"/>
      <c r="X276" s="2"/>
      <c r="Y276" s="2" t="s">
        <v>351</v>
      </c>
      <c r="Z276" s="2" t="s">
        <v>40</v>
      </c>
      <c r="AA276" s="2" t="s">
        <v>41</v>
      </c>
      <c r="AB276" s="2" t="s">
        <v>42</v>
      </c>
      <c r="AC276" s="2" t="s">
        <v>43</v>
      </c>
      <c r="AD276" s="2" t="s">
        <v>3206</v>
      </c>
      <c r="AE276" s="4" t="s">
        <v>198</v>
      </c>
    </row>
    <row r="277" spans="1:31" x14ac:dyDescent="0.25">
      <c r="A277" s="2">
        <v>2014</v>
      </c>
      <c r="B277" s="2">
        <v>2258</v>
      </c>
      <c r="C277" s="2" t="s">
        <v>519</v>
      </c>
      <c r="D277" s="2" t="s">
        <v>520</v>
      </c>
      <c r="E277" s="2" t="s">
        <v>521</v>
      </c>
      <c r="F277" s="2" t="s">
        <v>522</v>
      </c>
      <c r="G277" s="2" t="s">
        <v>443</v>
      </c>
      <c r="H277" s="2"/>
      <c r="I277" s="2" t="s">
        <v>444</v>
      </c>
      <c r="J277" s="2" t="s">
        <v>59</v>
      </c>
      <c r="K277" s="2" t="s">
        <v>526</v>
      </c>
      <c r="L277" s="2"/>
      <c r="M277" s="3">
        <v>41800</v>
      </c>
      <c r="N277" s="2" t="s">
        <v>523</v>
      </c>
      <c r="O277" s="2" t="s">
        <v>1299</v>
      </c>
      <c r="P277" s="2" t="s">
        <v>838</v>
      </c>
      <c r="Q277" s="2" t="s">
        <v>3204</v>
      </c>
      <c r="R277" s="2" t="s">
        <v>740</v>
      </c>
      <c r="S277" s="2" t="s">
        <v>3205</v>
      </c>
      <c r="T277" s="2" t="s">
        <v>4641</v>
      </c>
      <c r="U277" s="2">
        <v>21.2</v>
      </c>
      <c r="V277" s="2"/>
      <c r="W277" s="2"/>
      <c r="X277" s="2"/>
      <c r="Y277" s="2" t="s">
        <v>351</v>
      </c>
      <c r="Z277" s="2" t="s">
        <v>275</v>
      </c>
      <c r="AA277" s="2" t="s">
        <v>41</v>
      </c>
      <c r="AB277" s="2" t="s">
        <v>42</v>
      </c>
      <c r="AC277" s="2" t="s">
        <v>43</v>
      </c>
      <c r="AD277" s="2" t="s">
        <v>3206</v>
      </c>
      <c r="AE277" s="4" t="s">
        <v>198</v>
      </c>
    </row>
    <row r="278" spans="1:31" x14ac:dyDescent="0.25">
      <c r="A278" s="2">
        <v>2014</v>
      </c>
      <c r="B278" s="2">
        <v>2263</v>
      </c>
      <c r="C278" s="2" t="s">
        <v>519</v>
      </c>
      <c r="D278" s="2" t="s">
        <v>520</v>
      </c>
      <c r="E278" s="2" t="s">
        <v>521</v>
      </c>
      <c r="F278" s="2" t="s">
        <v>522</v>
      </c>
      <c r="G278" s="2" t="s">
        <v>443</v>
      </c>
      <c r="H278" s="2"/>
      <c r="I278" s="2" t="s">
        <v>444</v>
      </c>
      <c r="J278" s="2" t="s">
        <v>59</v>
      </c>
      <c r="K278" s="2" t="s">
        <v>526</v>
      </c>
      <c r="L278" s="2"/>
      <c r="M278" s="3">
        <v>41801</v>
      </c>
      <c r="N278" s="2" t="s">
        <v>523</v>
      </c>
      <c r="O278" s="2" t="s">
        <v>1299</v>
      </c>
      <c r="P278" s="2" t="s">
        <v>838</v>
      </c>
      <c r="Q278" s="2" t="s">
        <v>3190</v>
      </c>
      <c r="R278" s="2" t="s">
        <v>3212</v>
      </c>
      <c r="S278" s="2" t="s">
        <v>3192</v>
      </c>
      <c r="T278" s="2" t="s">
        <v>4641</v>
      </c>
      <c r="U278" s="2">
        <v>22.2</v>
      </c>
      <c r="V278" s="2"/>
      <c r="W278" s="2"/>
      <c r="X278" s="2"/>
      <c r="Y278" s="2" t="s">
        <v>351</v>
      </c>
      <c r="Z278" s="2" t="s">
        <v>275</v>
      </c>
      <c r="AA278" s="2" t="s">
        <v>41</v>
      </c>
      <c r="AB278" s="2" t="s">
        <v>42</v>
      </c>
      <c r="AC278" s="2" t="s">
        <v>43</v>
      </c>
      <c r="AD278" s="2" t="s">
        <v>3215</v>
      </c>
      <c r="AE278" s="4" t="s">
        <v>198</v>
      </c>
    </row>
    <row r="279" spans="1:31" x14ac:dyDescent="0.25">
      <c r="A279" s="2">
        <v>2014</v>
      </c>
      <c r="B279" s="2">
        <v>2264</v>
      </c>
      <c r="C279" s="2" t="s">
        <v>519</v>
      </c>
      <c r="D279" s="2" t="s">
        <v>520</v>
      </c>
      <c r="E279" s="2" t="s">
        <v>521</v>
      </c>
      <c r="F279" s="2" t="s">
        <v>522</v>
      </c>
      <c r="G279" s="2" t="s">
        <v>443</v>
      </c>
      <c r="H279" s="2"/>
      <c r="I279" s="2" t="s">
        <v>444</v>
      </c>
      <c r="J279" s="2" t="s">
        <v>59</v>
      </c>
      <c r="K279" s="2" t="s">
        <v>526</v>
      </c>
      <c r="L279" s="2"/>
      <c r="M279" s="3">
        <v>41801</v>
      </c>
      <c r="N279" s="2" t="s">
        <v>523</v>
      </c>
      <c r="O279" s="2" t="s">
        <v>1299</v>
      </c>
      <c r="P279" s="2" t="s">
        <v>838</v>
      </c>
      <c r="Q279" s="2" t="s">
        <v>3190</v>
      </c>
      <c r="R279" s="2" t="s">
        <v>3212</v>
      </c>
      <c r="S279" s="2" t="s">
        <v>3192</v>
      </c>
      <c r="T279" s="2" t="s">
        <v>4641</v>
      </c>
      <c r="U279" s="2">
        <v>22.8</v>
      </c>
      <c r="V279" s="2"/>
      <c r="W279" s="2"/>
      <c r="X279" s="2"/>
      <c r="Y279" s="2" t="s">
        <v>351</v>
      </c>
      <c r="Z279" s="2" t="s">
        <v>40</v>
      </c>
      <c r="AA279" s="2" t="s">
        <v>41</v>
      </c>
      <c r="AB279" s="2" t="s">
        <v>42</v>
      </c>
      <c r="AC279" s="2" t="s">
        <v>43</v>
      </c>
      <c r="AD279" s="2" t="s">
        <v>3215</v>
      </c>
      <c r="AE279" s="4" t="s">
        <v>198</v>
      </c>
    </row>
    <row r="280" spans="1:31" x14ac:dyDescent="0.25">
      <c r="A280" s="2">
        <v>2014</v>
      </c>
      <c r="B280" s="2">
        <v>2269</v>
      </c>
      <c r="C280" s="2" t="s">
        <v>519</v>
      </c>
      <c r="D280" s="2" t="s">
        <v>520</v>
      </c>
      <c r="E280" s="2" t="s">
        <v>521</v>
      </c>
      <c r="F280" s="2" t="s">
        <v>522</v>
      </c>
      <c r="G280" s="2" t="s">
        <v>443</v>
      </c>
      <c r="H280" s="2"/>
      <c r="I280" s="2" t="s">
        <v>444</v>
      </c>
      <c r="J280" s="2" t="s">
        <v>59</v>
      </c>
      <c r="K280" s="2" t="s">
        <v>526</v>
      </c>
      <c r="L280" s="2"/>
      <c r="M280" s="3">
        <v>41802</v>
      </c>
      <c r="N280" s="2" t="s">
        <v>523</v>
      </c>
      <c r="O280" s="2" t="s">
        <v>1299</v>
      </c>
      <c r="P280" s="2" t="s">
        <v>838</v>
      </c>
      <c r="Q280" s="2" t="s">
        <v>3190</v>
      </c>
      <c r="R280" s="2" t="s">
        <v>3220</v>
      </c>
      <c r="S280" s="2" t="s">
        <v>3223</v>
      </c>
      <c r="T280" s="2" t="s">
        <v>4641</v>
      </c>
      <c r="U280" s="2">
        <v>23</v>
      </c>
      <c r="V280" s="2"/>
      <c r="W280" s="2"/>
      <c r="X280" s="2"/>
      <c r="Y280" s="2" t="s">
        <v>351</v>
      </c>
      <c r="Z280" s="2" t="s">
        <v>40</v>
      </c>
      <c r="AA280" s="2" t="s">
        <v>41</v>
      </c>
      <c r="AB280" s="2" t="s">
        <v>42</v>
      </c>
      <c r="AC280" s="2" t="s">
        <v>43</v>
      </c>
      <c r="AD280" s="2" t="s">
        <v>3222</v>
      </c>
      <c r="AE280" s="4" t="s">
        <v>198</v>
      </c>
    </row>
    <row r="281" spans="1:31" x14ac:dyDescent="0.25">
      <c r="A281" s="2">
        <v>2014</v>
      </c>
      <c r="B281" s="2">
        <v>2270</v>
      </c>
      <c r="C281" s="2" t="s">
        <v>519</v>
      </c>
      <c r="D281" s="2" t="s">
        <v>520</v>
      </c>
      <c r="E281" s="2" t="s">
        <v>521</v>
      </c>
      <c r="F281" s="2" t="s">
        <v>522</v>
      </c>
      <c r="G281" s="2" t="s">
        <v>443</v>
      </c>
      <c r="H281" s="2"/>
      <c r="I281" s="2" t="s">
        <v>444</v>
      </c>
      <c r="J281" s="2" t="s">
        <v>59</v>
      </c>
      <c r="K281" s="2" t="s">
        <v>526</v>
      </c>
      <c r="L281" s="2"/>
      <c r="M281" s="3">
        <v>41802</v>
      </c>
      <c r="N281" s="2" t="s">
        <v>523</v>
      </c>
      <c r="O281" s="2" t="s">
        <v>1299</v>
      </c>
      <c r="P281" s="2" t="s">
        <v>838</v>
      </c>
      <c r="Q281" s="2" t="s">
        <v>3190</v>
      </c>
      <c r="R281" s="2" t="s">
        <v>3220</v>
      </c>
      <c r="S281" s="2" t="s">
        <v>3223</v>
      </c>
      <c r="T281" s="2" t="s">
        <v>4641</v>
      </c>
      <c r="U281" s="2">
        <v>23.07</v>
      </c>
      <c r="V281" s="2"/>
      <c r="W281" s="2"/>
      <c r="X281" s="2"/>
      <c r="Y281" s="2" t="s">
        <v>351</v>
      </c>
      <c r="Z281" s="2" t="s">
        <v>275</v>
      </c>
      <c r="AA281" s="2" t="s">
        <v>41</v>
      </c>
      <c r="AB281" s="2" t="s">
        <v>42</v>
      </c>
      <c r="AC281" s="2" t="s">
        <v>43</v>
      </c>
      <c r="AD281" s="2" t="s">
        <v>3222</v>
      </c>
      <c r="AE281" s="4" t="s">
        <v>198</v>
      </c>
    </row>
    <row r="282" spans="1:31" x14ac:dyDescent="0.25">
      <c r="A282" s="2">
        <v>2014</v>
      </c>
      <c r="B282" s="2">
        <v>2287</v>
      </c>
      <c r="C282" s="2" t="s">
        <v>519</v>
      </c>
      <c r="D282" s="2" t="s">
        <v>520</v>
      </c>
      <c r="E282" s="2" t="s">
        <v>521</v>
      </c>
      <c r="F282" s="2" t="s">
        <v>522</v>
      </c>
      <c r="G282" s="2" t="s">
        <v>443</v>
      </c>
      <c r="H282" s="2"/>
      <c r="I282" s="2" t="s">
        <v>444</v>
      </c>
      <c r="J282" s="2" t="s">
        <v>59</v>
      </c>
      <c r="K282" s="2" t="s">
        <v>526</v>
      </c>
      <c r="L282" s="2"/>
      <c r="M282" s="3">
        <v>41848</v>
      </c>
      <c r="N282" s="2" t="s">
        <v>523</v>
      </c>
      <c r="O282" s="2" t="s">
        <v>1299</v>
      </c>
      <c r="P282" s="2" t="s">
        <v>838</v>
      </c>
      <c r="Q282" s="2" t="s">
        <v>3247</v>
      </c>
      <c r="R282" s="2" t="s">
        <v>838</v>
      </c>
      <c r="S282" s="2" t="s">
        <v>3248</v>
      </c>
      <c r="T282" s="2" t="s">
        <v>4641</v>
      </c>
      <c r="U282" s="2">
        <v>24.3</v>
      </c>
      <c r="V282" s="2"/>
      <c r="W282" s="2"/>
      <c r="X282" s="2"/>
      <c r="Y282" s="2" t="s">
        <v>351</v>
      </c>
      <c r="Z282" s="2" t="s">
        <v>40</v>
      </c>
      <c r="AA282" s="2" t="s">
        <v>41</v>
      </c>
      <c r="AB282" s="2" t="s">
        <v>42</v>
      </c>
      <c r="AC282" s="2" t="s">
        <v>43</v>
      </c>
      <c r="AD282" s="2" t="s">
        <v>3249</v>
      </c>
      <c r="AE282" s="4" t="s">
        <v>198</v>
      </c>
    </row>
    <row r="283" spans="1:31" x14ac:dyDescent="0.25">
      <c r="A283" s="2">
        <v>2014</v>
      </c>
      <c r="B283" s="2">
        <v>2288</v>
      </c>
      <c r="C283" s="2" t="s">
        <v>519</v>
      </c>
      <c r="D283" s="2" t="s">
        <v>520</v>
      </c>
      <c r="E283" s="2" t="s">
        <v>521</v>
      </c>
      <c r="F283" s="2" t="s">
        <v>522</v>
      </c>
      <c r="G283" s="2" t="s">
        <v>443</v>
      </c>
      <c r="H283" s="2"/>
      <c r="I283" s="2" t="s">
        <v>444</v>
      </c>
      <c r="J283" s="2" t="s">
        <v>59</v>
      </c>
      <c r="K283" s="2" t="s">
        <v>526</v>
      </c>
      <c r="L283" s="2"/>
      <c r="M283" s="3">
        <v>41848</v>
      </c>
      <c r="N283" s="2" t="s">
        <v>523</v>
      </c>
      <c r="O283" s="2" t="s">
        <v>1299</v>
      </c>
      <c r="P283" s="2" t="s">
        <v>838</v>
      </c>
      <c r="Q283" s="2" t="s">
        <v>3247</v>
      </c>
      <c r="R283" s="2" t="s">
        <v>838</v>
      </c>
      <c r="S283" s="2" t="s">
        <v>3248</v>
      </c>
      <c r="T283" s="2" t="s">
        <v>4641</v>
      </c>
      <c r="U283" s="2">
        <v>24.3</v>
      </c>
      <c r="V283" s="2"/>
      <c r="W283" s="2"/>
      <c r="X283" s="2"/>
      <c r="Y283" s="2" t="s">
        <v>351</v>
      </c>
      <c r="Z283" s="2" t="s">
        <v>275</v>
      </c>
      <c r="AA283" s="2" t="s">
        <v>41</v>
      </c>
      <c r="AB283" s="2" t="s">
        <v>42</v>
      </c>
      <c r="AC283" s="2" t="s">
        <v>43</v>
      </c>
      <c r="AD283" s="2" t="s">
        <v>3249</v>
      </c>
      <c r="AE283" s="4" t="s">
        <v>198</v>
      </c>
    </row>
    <row r="284" spans="1:31" x14ac:dyDescent="0.25">
      <c r="A284" s="2">
        <v>2014</v>
      </c>
      <c r="B284" s="2">
        <v>2293</v>
      </c>
      <c r="C284" s="2" t="s">
        <v>519</v>
      </c>
      <c r="D284" s="2" t="s">
        <v>520</v>
      </c>
      <c r="E284" s="2" t="s">
        <v>521</v>
      </c>
      <c r="F284" s="2" t="s">
        <v>522</v>
      </c>
      <c r="G284" s="2" t="s">
        <v>443</v>
      </c>
      <c r="H284" s="2"/>
      <c r="I284" s="2" t="s">
        <v>444</v>
      </c>
      <c r="J284" s="2" t="s">
        <v>59</v>
      </c>
      <c r="K284" s="2" t="s">
        <v>526</v>
      </c>
      <c r="L284" s="2"/>
      <c r="M284" s="3">
        <v>41849</v>
      </c>
      <c r="N284" s="2" t="s">
        <v>523</v>
      </c>
      <c r="O284" s="2" t="s">
        <v>1299</v>
      </c>
      <c r="P284" s="2" t="s">
        <v>838</v>
      </c>
      <c r="Q284" s="2" t="s">
        <v>3247</v>
      </c>
      <c r="R284" s="2" t="s">
        <v>740</v>
      </c>
      <c r="S284" s="2" t="s">
        <v>3256</v>
      </c>
      <c r="T284" s="2" t="s">
        <v>4641</v>
      </c>
      <c r="U284" s="2">
        <v>25</v>
      </c>
      <c r="V284" s="2"/>
      <c r="W284" s="2"/>
      <c r="X284" s="2"/>
      <c r="Y284" s="2" t="s">
        <v>351</v>
      </c>
      <c r="Z284" s="2" t="s">
        <v>275</v>
      </c>
      <c r="AA284" s="2" t="s">
        <v>41</v>
      </c>
      <c r="AB284" s="2" t="s">
        <v>42</v>
      </c>
      <c r="AC284" s="2" t="s">
        <v>43</v>
      </c>
      <c r="AD284" s="2" t="s">
        <v>3257</v>
      </c>
      <c r="AE284" s="4" t="s">
        <v>198</v>
      </c>
    </row>
    <row r="285" spans="1:31" x14ac:dyDescent="0.25">
      <c r="A285" s="2">
        <v>2014</v>
      </c>
      <c r="B285" s="2">
        <v>2294</v>
      </c>
      <c r="C285" s="2" t="s">
        <v>519</v>
      </c>
      <c r="D285" s="2" t="s">
        <v>520</v>
      </c>
      <c r="E285" s="2" t="s">
        <v>521</v>
      </c>
      <c r="F285" s="2" t="s">
        <v>522</v>
      </c>
      <c r="G285" s="2" t="s">
        <v>443</v>
      </c>
      <c r="H285" s="2"/>
      <c r="I285" s="2" t="s">
        <v>444</v>
      </c>
      <c r="J285" s="2" t="s">
        <v>59</v>
      </c>
      <c r="K285" s="2" t="s">
        <v>526</v>
      </c>
      <c r="L285" s="2"/>
      <c r="M285" s="3">
        <v>41849</v>
      </c>
      <c r="N285" s="2" t="s">
        <v>523</v>
      </c>
      <c r="O285" s="2" t="s">
        <v>1299</v>
      </c>
      <c r="P285" s="2" t="s">
        <v>838</v>
      </c>
      <c r="Q285" s="2" t="s">
        <v>3247</v>
      </c>
      <c r="R285" s="2" t="s">
        <v>740</v>
      </c>
      <c r="S285" s="2" t="s">
        <v>3256</v>
      </c>
      <c r="T285" s="2" t="s">
        <v>4641</v>
      </c>
      <c r="U285" s="2">
        <v>25.03</v>
      </c>
      <c r="V285" s="2"/>
      <c r="W285" s="2"/>
      <c r="X285" s="2"/>
      <c r="Y285" s="2" t="s">
        <v>351</v>
      </c>
      <c r="Z285" s="2" t="s">
        <v>40</v>
      </c>
      <c r="AA285" s="2" t="s">
        <v>41</v>
      </c>
      <c r="AB285" s="2" t="s">
        <v>42</v>
      </c>
      <c r="AC285" s="2" t="s">
        <v>43</v>
      </c>
      <c r="AD285" s="2" t="s">
        <v>3257</v>
      </c>
      <c r="AE285" s="4" t="s">
        <v>198</v>
      </c>
    </row>
    <row r="286" spans="1:31" x14ac:dyDescent="0.25">
      <c r="A286" s="2">
        <v>2014</v>
      </c>
      <c r="B286" s="2">
        <v>2298</v>
      </c>
      <c r="C286" s="2" t="s">
        <v>519</v>
      </c>
      <c r="D286" s="2" t="s">
        <v>520</v>
      </c>
      <c r="E286" s="2" t="s">
        <v>521</v>
      </c>
      <c r="F286" s="2" t="s">
        <v>522</v>
      </c>
      <c r="G286" s="2" t="s">
        <v>443</v>
      </c>
      <c r="H286" s="2"/>
      <c r="I286" s="2" t="s">
        <v>444</v>
      </c>
      <c r="J286" s="2" t="s">
        <v>59</v>
      </c>
      <c r="K286" s="2" t="s">
        <v>526</v>
      </c>
      <c r="L286" s="2"/>
      <c r="M286" s="3">
        <v>41850</v>
      </c>
      <c r="N286" s="2" t="s">
        <v>523</v>
      </c>
      <c r="O286" s="2" t="s">
        <v>1299</v>
      </c>
      <c r="P286" s="2" t="s">
        <v>838</v>
      </c>
      <c r="Q286" s="2" t="s">
        <v>3263</v>
      </c>
      <c r="R286" s="2" t="s">
        <v>3264</v>
      </c>
      <c r="S286" s="2" t="s">
        <v>3265</v>
      </c>
      <c r="T286" s="2" t="s">
        <v>4641</v>
      </c>
      <c r="U286" s="2">
        <v>25.07</v>
      </c>
      <c r="V286" s="2"/>
      <c r="W286" s="2"/>
      <c r="X286" s="2"/>
      <c r="Y286" s="2" t="s">
        <v>351</v>
      </c>
      <c r="Z286" s="2" t="s">
        <v>40</v>
      </c>
      <c r="AA286" s="2" t="s">
        <v>41</v>
      </c>
      <c r="AB286" s="2" t="s">
        <v>42</v>
      </c>
      <c r="AC286" s="2" t="s">
        <v>43</v>
      </c>
      <c r="AD286" s="2" t="s">
        <v>3266</v>
      </c>
      <c r="AE286" s="4" t="s">
        <v>198</v>
      </c>
    </row>
    <row r="287" spans="1:31" x14ac:dyDescent="0.25">
      <c r="A287" s="2">
        <v>2014</v>
      </c>
      <c r="B287" s="2">
        <v>2300</v>
      </c>
      <c r="C287" s="2" t="s">
        <v>519</v>
      </c>
      <c r="D287" s="2" t="s">
        <v>520</v>
      </c>
      <c r="E287" s="2" t="s">
        <v>521</v>
      </c>
      <c r="F287" s="2" t="s">
        <v>522</v>
      </c>
      <c r="G287" s="2" t="s">
        <v>443</v>
      </c>
      <c r="H287" s="2"/>
      <c r="I287" s="2" t="s">
        <v>444</v>
      </c>
      <c r="J287" s="2" t="s">
        <v>59</v>
      </c>
      <c r="K287" s="2" t="s">
        <v>526</v>
      </c>
      <c r="L287" s="2"/>
      <c r="M287" s="3">
        <v>41850</v>
      </c>
      <c r="N287" s="2" t="s">
        <v>523</v>
      </c>
      <c r="O287" s="2" t="s">
        <v>1299</v>
      </c>
      <c r="P287" s="2" t="s">
        <v>838</v>
      </c>
      <c r="Q287" s="2" t="s">
        <v>3263</v>
      </c>
      <c r="R287" s="2" t="s">
        <v>3264</v>
      </c>
      <c r="S287" s="2" t="s">
        <v>3265</v>
      </c>
      <c r="T287" s="2" t="s">
        <v>4641</v>
      </c>
      <c r="U287" s="2">
        <v>25.17</v>
      </c>
      <c r="V287" s="2"/>
      <c r="W287" s="2"/>
      <c r="X287" s="2"/>
      <c r="Y287" s="2" t="s">
        <v>351</v>
      </c>
      <c r="Z287" s="2" t="s">
        <v>275</v>
      </c>
      <c r="AA287" s="2" t="s">
        <v>41</v>
      </c>
      <c r="AB287" s="2" t="s">
        <v>42</v>
      </c>
      <c r="AC287" s="2" t="s">
        <v>43</v>
      </c>
      <c r="AD287" s="2" t="s">
        <v>3266</v>
      </c>
      <c r="AE287" s="4" t="s">
        <v>198</v>
      </c>
    </row>
    <row r="288" spans="1:31" x14ac:dyDescent="0.25">
      <c r="A288" s="2">
        <v>2014</v>
      </c>
      <c r="B288" s="2">
        <v>2307</v>
      </c>
      <c r="C288" s="2" t="s">
        <v>519</v>
      </c>
      <c r="D288" s="2" t="s">
        <v>520</v>
      </c>
      <c r="E288" s="2" t="s">
        <v>521</v>
      </c>
      <c r="F288" s="2" t="s">
        <v>522</v>
      </c>
      <c r="G288" s="2" t="s">
        <v>443</v>
      </c>
      <c r="H288" s="2"/>
      <c r="I288" s="2" t="s">
        <v>444</v>
      </c>
      <c r="J288" s="2" t="s">
        <v>59</v>
      </c>
      <c r="K288" s="2" t="s">
        <v>526</v>
      </c>
      <c r="L288" s="2"/>
      <c r="M288" s="3">
        <v>41851</v>
      </c>
      <c r="N288" s="2" t="s">
        <v>523</v>
      </c>
      <c r="O288" s="2" t="s">
        <v>1299</v>
      </c>
      <c r="P288" s="2" t="s">
        <v>838</v>
      </c>
      <c r="Q288" s="2" t="s">
        <v>3263</v>
      </c>
      <c r="R288" s="2" t="s">
        <v>3274</v>
      </c>
      <c r="S288" s="2" t="s">
        <v>3275</v>
      </c>
      <c r="T288" s="2" t="s">
        <v>4641</v>
      </c>
      <c r="U288" s="2">
        <v>47.25</v>
      </c>
      <c r="V288" s="2"/>
      <c r="W288" s="2"/>
      <c r="X288" s="2"/>
      <c r="Y288" s="2" t="s">
        <v>351</v>
      </c>
      <c r="Z288" s="2" t="s">
        <v>40</v>
      </c>
      <c r="AA288" s="2" t="s">
        <v>41</v>
      </c>
      <c r="AB288" s="2" t="s">
        <v>42</v>
      </c>
      <c r="AC288" s="2" t="s">
        <v>43</v>
      </c>
      <c r="AD288" s="2" t="s">
        <v>3276</v>
      </c>
      <c r="AE288" s="4" t="s">
        <v>198</v>
      </c>
    </row>
    <row r="289" spans="1:31" x14ac:dyDescent="0.25">
      <c r="A289" s="2">
        <v>2014</v>
      </c>
      <c r="B289" s="2">
        <v>2308</v>
      </c>
      <c r="C289" s="2" t="s">
        <v>519</v>
      </c>
      <c r="D289" s="2" t="s">
        <v>520</v>
      </c>
      <c r="E289" s="2" t="s">
        <v>521</v>
      </c>
      <c r="F289" s="2" t="s">
        <v>522</v>
      </c>
      <c r="G289" s="2" t="s">
        <v>443</v>
      </c>
      <c r="H289" s="2"/>
      <c r="I289" s="2" t="s">
        <v>444</v>
      </c>
      <c r="J289" s="2" t="s">
        <v>59</v>
      </c>
      <c r="K289" s="2" t="s">
        <v>526</v>
      </c>
      <c r="L289" s="2"/>
      <c r="M289" s="3">
        <v>41851</v>
      </c>
      <c r="N289" s="2" t="s">
        <v>523</v>
      </c>
      <c r="O289" s="2" t="s">
        <v>1299</v>
      </c>
      <c r="P289" s="2" t="s">
        <v>838</v>
      </c>
      <c r="Q289" s="2" t="s">
        <v>3263</v>
      </c>
      <c r="R289" s="2" t="s">
        <v>3274</v>
      </c>
      <c r="S289" s="2" t="s">
        <v>3277</v>
      </c>
      <c r="T289" s="2" t="s">
        <v>4641</v>
      </c>
      <c r="U289" s="2">
        <v>47.25</v>
      </c>
      <c r="V289" s="2"/>
      <c r="W289" s="2"/>
      <c r="X289" s="2"/>
      <c r="Y289" s="2" t="s">
        <v>351</v>
      </c>
      <c r="Z289" s="2" t="s">
        <v>275</v>
      </c>
      <c r="AA289" s="2" t="s">
        <v>41</v>
      </c>
      <c r="AB289" s="2" t="s">
        <v>42</v>
      </c>
      <c r="AC289" s="2" t="s">
        <v>43</v>
      </c>
      <c r="AD289" s="2" t="s">
        <v>3276</v>
      </c>
      <c r="AE289" s="4" t="s">
        <v>198</v>
      </c>
    </row>
    <row r="290" spans="1:31" x14ac:dyDescent="0.25">
      <c r="A290" s="2">
        <v>2014</v>
      </c>
      <c r="B290" s="2">
        <v>2254</v>
      </c>
      <c r="C290" s="2" t="s">
        <v>519</v>
      </c>
      <c r="D290" s="2" t="s">
        <v>520</v>
      </c>
      <c r="E290" s="2" t="s">
        <v>521</v>
      </c>
      <c r="F290" s="2" t="s">
        <v>522</v>
      </c>
      <c r="G290" s="2" t="s">
        <v>443</v>
      </c>
      <c r="H290" s="2"/>
      <c r="I290" s="2" t="s">
        <v>444</v>
      </c>
      <c r="J290" s="2" t="s">
        <v>69</v>
      </c>
      <c r="K290" s="2" t="s">
        <v>528</v>
      </c>
      <c r="L290" s="2"/>
      <c r="M290" s="3">
        <v>41799</v>
      </c>
      <c r="N290" s="2" t="s">
        <v>523</v>
      </c>
      <c r="O290" s="2" t="s">
        <v>1299</v>
      </c>
      <c r="P290" s="2" t="s">
        <v>838</v>
      </c>
      <c r="Q290" s="2" t="s">
        <v>3199</v>
      </c>
      <c r="R290" s="2" t="s">
        <v>3196</v>
      </c>
      <c r="S290" s="2" t="s">
        <v>3200</v>
      </c>
      <c r="T290" s="2" t="s">
        <v>4641</v>
      </c>
      <c r="U290" s="2">
        <v>20.6</v>
      </c>
      <c r="V290" s="2"/>
      <c r="W290" s="2"/>
      <c r="X290" s="2"/>
      <c r="Y290" s="2" t="s">
        <v>351</v>
      </c>
      <c r="Z290" s="2" t="s">
        <v>40</v>
      </c>
      <c r="AA290" s="2" t="s">
        <v>41</v>
      </c>
      <c r="AB290" s="2" t="s">
        <v>42</v>
      </c>
      <c r="AC290" s="2" t="s">
        <v>43</v>
      </c>
      <c r="AD290" s="2" t="s">
        <v>3201</v>
      </c>
      <c r="AE290" s="4" t="s">
        <v>198</v>
      </c>
    </row>
    <row r="291" spans="1:31" x14ac:dyDescent="0.25">
      <c r="A291" s="2">
        <v>2014</v>
      </c>
      <c r="B291" s="2">
        <v>2255</v>
      </c>
      <c r="C291" s="2" t="s">
        <v>519</v>
      </c>
      <c r="D291" s="2" t="s">
        <v>520</v>
      </c>
      <c r="E291" s="2" t="s">
        <v>521</v>
      </c>
      <c r="F291" s="2" t="s">
        <v>522</v>
      </c>
      <c r="G291" s="2" t="s">
        <v>443</v>
      </c>
      <c r="H291" s="2"/>
      <c r="I291" s="2" t="s">
        <v>444</v>
      </c>
      <c r="J291" s="2" t="s">
        <v>69</v>
      </c>
      <c r="K291" s="2" t="s">
        <v>528</v>
      </c>
      <c r="L291" s="2"/>
      <c r="M291" s="3">
        <v>41799</v>
      </c>
      <c r="N291" s="2" t="s">
        <v>523</v>
      </c>
      <c r="O291" s="2" t="s">
        <v>1299</v>
      </c>
      <c r="P291" s="2" t="s">
        <v>838</v>
      </c>
      <c r="Q291" s="2" t="s">
        <v>3199</v>
      </c>
      <c r="R291" s="2" t="s">
        <v>3196</v>
      </c>
      <c r="S291" s="2" t="s">
        <v>3202</v>
      </c>
      <c r="T291" s="2" t="s">
        <v>4641</v>
      </c>
      <c r="U291" s="2">
        <v>18.100000000000001</v>
      </c>
      <c r="V291" s="2"/>
      <c r="W291" s="2"/>
      <c r="X291" s="2"/>
      <c r="Y291" s="2" t="s">
        <v>351</v>
      </c>
      <c r="Z291" s="2" t="s">
        <v>275</v>
      </c>
      <c r="AA291" s="2" t="s">
        <v>41</v>
      </c>
      <c r="AB291" s="2" t="s">
        <v>42</v>
      </c>
      <c r="AC291" s="2" t="s">
        <v>43</v>
      </c>
      <c r="AD291" s="2" t="s">
        <v>3201</v>
      </c>
      <c r="AE291" s="4" t="s">
        <v>198</v>
      </c>
    </row>
    <row r="292" spans="1:31" x14ac:dyDescent="0.25">
      <c r="A292" s="2">
        <v>2014</v>
      </c>
      <c r="B292" s="2">
        <v>2260</v>
      </c>
      <c r="C292" s="2" t="s">
        <v>519</v>
      </c>
      <c r="D292" s="2" t="s">
        <v>520</v>
      </c>
      <c r="E292" s="2" t="s">
        <v>521</v>
      </c>
      <c r="F292" s="2" t="s">
        <v>522</v>
      </c>
      <c r="G292" s="2" t="s">
        <v>443</v>
      </c>
      <c r="H292" s="2"/>
      <c r="I292" s="2" t="s">
        <v>444</v>
      </c>
      <c r="J292" s="2" t="s">
        <v>69</v>
      </c>
      <c r="K292" s="2" t="s">
        <v>528</v>
      </c>
      <c r="L292" s="2"/>
      <c r="M292" s="3">
        <v>41800</v>
      </c>
      <c r="N292" s="2" t="s">
        <v>523</v>
      </c>
      <c r="O292" s="2" t="s">
        <v>1299</v>
      </c>
      <c r="P292" s="2" t="s">
        <v>838</v>
      </c>
      <c r="Q292" s="2" t="s">
        <v>3199</v>
      </c>
      <c r="R292" s="2" t="s">
        <v>3208</v>
      </c>
      <c r="S292" s="2" t="s">
        <v>3211</v>
      </c>
      <c r="T292" s="2" t="s">
        <v>4641</v>
      </c>
      <c r="U292" s="2">
        <v>21.2</v>
      </c>
      <c r="V292" s="2"/>
      <c r="W292" s="2"/>
      <c r="X292" s="2"/>
      <c r="Y292" s="2" t="s">
        <v>351</v>
      </c>
      <c r="Z292" s="2" t="s">
        <v>275</v>
      </c>
      <c r="AA292" s="2" t="s">
        <v>41</v>
      </c>
      <c r="AB292" s="2" t="s">
        <v>42</v>
      </c>
      <c r="AC292" s="2" t="s">
        <v>43</v>
      </c>
      <c r="AD292" s="2" t="s">
        <v>3210</v>
      </c>
      <c r="AE292" s="4" t="s">
        <v>198</v>
      </c>
    </row>
    <row r="293" spans="1:31" x14ac:dyDescent="0.25">
      <c r="A293" s="2">
        <v>2014</v>
      </c>
      <c r="B293" s="2">
        <v>2261</v>
      </c>
      <c r="C293" s="2" t="s">
        <v>519</v>
      </c>
      <c r="D293" s="2" t="s">
        <v>520</v>
      </c>
      <c r="E293" s="2" t="s">
        <v>521</v>
      </c>
      <c r="F293" s="2" t="s">
        <v>522</v>
      </c>
      <c r="G293" s="2" t="s">
        <v>443</v>
      </c>
      <c r="H293" s="2"/>
      <c r="I293" s="2" t="s">
        <v>444</v>
      </c>
      <c r="J293" s="2" t="s">
        <v>69</v>
      </c>
      <c r="K293" s="2" t="s">
        <v>528</v>
      </c>
      <c r="L293" s="2"/>
      <c r="M293" s="3">
        <v>41800</v>
      </c>
      <c r="N293" s="2" t="s">
        <v>523</v>
      </c>
      <c r="O293" s="2" t="s">
        <v>1299</v>
      </c>
      <c r="P293" s="2" t="s">
        <v>838</v>
      </c>
      <c r="Q293" s="2" t="s">
        <v>3199</v>
      </c>
      <c r="R293" s="2" t="s">
        <v>3208</v>
      </c>
      <c r="S293" s="2" t="s">
        <v>3211</v>
      </c>
      <c r="T293" s="2" t="s">
        <v>4641</v>
      </c>
      <c r="U293" s="2">
        <v>22.06</v>
      </c>
      <c r="V293" s="2"/>
      <c r="W293" s="2"/>
      <c r="X293" s="2"/>
      <c r="Y293" s="2" t="s">
        <v>351</v>
      </c>
      <c r="Z293" s="2" t="s">
        <v>40</v>
      </c>
      <c r="AA293" s="2" t="s">
        <v>41</v>
      </c>
      <c r="AB293" s="2" t="s">
        <v>42</v>
      </c>
      <c r="AC293" s="2" t="s">
        <v>43</v>
      </c>
      <c r="AD293" s="2" t="s">
        <v>3210</v>
      </c>
      <c r="AE293" s="4" t="s">
        <v>198</v>
      </c>
    </row>
    <row r="294" spans="1:31" x14ac:dyDescent="0.25">
      <c r="A294" s="2">
        <v>2014</v>
      </c>
      <c r="B294" s="2">
        <v>2266</v>
      </c>
      <c r="C294" s="2" t="s">
        <v>519</v>
      </c>
      <c r="D294" s="2" t="s">
        <v>520</v>
      </c>
      <c r="E294" s="2" t="s">
        <v>521</v>
      </c>
      <c r="F294" s="2" t="s">
        <v>522</v>
      </c>
      <c r="G294" s="2" t="s">
        <v>443</v>
      </c>
      <c r="H294" s="2"/>
      <c r="I294" s="2" t="s">
        <v>444</v>
      </c>
      <c r="J294" s="2" t="s">
        <v>69</v>
      </c>
      <c r="K294" s="2" t="s">
        <v>528</v>
      </c>
      <c r="L294" s="2"/>
      <c r="M294" s="3">
        <v>41801</v>
      </c>
      <c r="N294" s="2" t="s">
        <v>523</v>
      </c>
      <c r="O294" s="2" t="s">
        <v>1299</v>
      </c>
      <c r="P294" s="2" t="s">
        <v>838</v>
      </c>
      <c r="Q294" s="2" t="s">
        <v>3199</v>
      </c>
      <c r="R294" s="2" t="s">
        <v>3212</v>
      </c>
      <c r="S294" s="2" t="s">
        <v>3218</v>
      </c>
      <c r="T294" s="2" t="s">
        <v>4641</v>
      </c>
      <c r="U294" s="2">
        <v>23</v>
      </c>
      <c r="V294" s="2"/>
      <c r="W294" s="2"/>
      <c r="X294" s="2"/>
      <c r="Y294" s="2" t="s">
        <v>351</v>
      </c>
      <c r="Z294" s="2" t="s">
        <v>40</v>
      </c>
      <c r="AA294" s="2" t="s">
        <v>41</v>
      </c>
      <c r="AB294" s="2" t="s">
        <v>42</v>
      </c>
      <c r="AC294" s="2" t="s">
        <v>43</v>
      </c>
      <c r="AD294" s="2" t="s">
        <v>3217</v>
      </c>
      <c r="AE294" s="4" t="s">
        <v>198</v>
      </c>
    </row>
    <row r="295" spans="1:31" x14ac:dyDescent="0.25">
      <c r="A295" s="2">
        <v>2014</v>
      </c>
      <c r="B295" s="2">
        <v>2267</v>
      </c>
      <c r="C295" s="2" t="s">
        <v>519</v>
      </c>
      <c r="D295" s="2" t="s">
        <v>520</v>
      </c>
      <c r="E295" s="2" t="s">
        <v>521</v>
      </c>
      <c r="F295" s="2" t="s">
        <v>522</v>
      </c>
      <c r="G295" s="2" t="s">
        <v>443</v>
      </c>
      <c r="H295" s="2"/>
      <c r="I295" s="2" t="s">
        <v>444</v>
      </c>
      <c r="J295" s="2" t="s">
        <v>69</v>
      </c>
      <c r="K295" s="2" t="s">
        <v>528</v>
      </c>
      <c r="L295" s="2"/>
      <c r="M295" s="3">
        <v>41801</v>
      </c>
      <c r="N295" s="2" t="s">
        <v>523</v>
      </c>
      <c r="O295" s="2" t="s">
        <v>1299</v>
      </c>
      <c r="P295" s="2" t="s">
        <v>838</v>
      </c>
      <c r="Q295" s="2" t="s">
        <v>3199</v>
      </c>
      <c r="R295" s="2" t="s">
        <v>3212</v>
      </c>
      <c r="S295" s="2" t="s">
        <v>3219</v>
      </c>
      <c r="T295" s="2" t="s">
        <v>4641</v>
      </c>
      <c r="U295" s="2">
        <v>17.600000000000001</v>
      </c>
      <c r="V295" s="2"/>
      <c r="W295" s="2"/>
      <c r="X295" s="2"/>
      <c r="Y295" s="2" t="s">
        <v>351</v>
      </c>
      <c r="Z295" s="2" t="s">
        <v>275</v>
      </c>
      <c r="AA295" s="2" t="s">
        <v>41</v>
      </c>
      <c r="AB295" s="2" t="s">
        <v>42</v>
      </c>
      <c r="AC295" s="2" t="s">
        <v>43</v>
      </c>
      <c r="AD295" s="2" t="s">
        <v>3217</v>
      </c>
      <c r="AE295" s="4" t="s">
        <v>198</v>
      </c>
    </row>
    <row r="296" spans="1:31" x14ac:dyDescent="0.25">
      <c r="A296" s="2">
        <v>2014</v>
      </c>
      <c r="B296" s="2">
        <v>2272</v>
      </c>
      <c r="C296" s="2" t="s">
        <v>519</v>
      </c>
      <c r="D296" s="2" t="s">
        <v>520</v>
      </c>
      <c r="E296" s="2" t="s">
        <v>521</v>
      </c>
      <c r="F296" s="2" t="s">
        <v>522</v>
      </c>
      <c r="G296" s="2" t="s">
        <v>443</v>
      </c>
      <c r="H296" s="2"/>
      <c r="I296" s="2" t="s">
        <v>444</v>
      </c>
      <c r="J296" s="2" t="s">
        <v>69</v>
      </c>
      <c r="K296" s="2" t="s">
        <v>528</v>
      </c>
      <c r="L296" s="2"/>
      <c r="M296" s="3">
        <v>41802</v>
      </c>
      <c r="N296" s="2" t="s">
        <v>523</v>
      </c>
      <c r="O296" s="2" t="s">
        <v>1299</v>
      </c>
      <c r="P296" s="2" t="s">
        <v>838</v>
      </c>
      <c r="Q296" s="2" t="s">
        <v>3225</v>
      </c>
      <c r="R296" s="2" t="s">
        <v>3189</v>
      </c>
      <c r="S296" s="2" t="s">
        <v>3226</v>
      </c>
      <c r="T296" s="2" t="s">
        <v>4641</v>
      </c>
      <c r="U296" s="2">
        <v>23.08</v>
      </c>
      <c r="V296" s="2"/>
      <c r="W296" s="2"/>
      <c r="X296" s="2"/>
      <c r="Y296" s="2" t="s">
        <v>351</v>
      </c>
      <c r="Z296" s="2" t="s">
        <v>275</v>
      </c>
      <c r="AA296" s="2" t="s">
        <v>41</v>
      </c>
      <c r="AB296" s="2" t="s">
        <v>42</v>
      </c>
      <c r="AC296" s="2" t="s">
        <v>43</v>
      </c>
      <c r="AD296" s="2" t="s">
        <v>3227</v>
      </c>
      <c r="AE296" s="4" t="s">
        <v>198</v>
      </c>
    </row>
    <row r="297" spans="1:31" x14ac:dyDescent="0.25">
      <c r="A297" s="2">
        <v>2014</v>
      </c>
      <c r="B297" s="2">
        <v>2273</v>
      </c>
      <c r="C297" s="2" t="s">
        <v>519</v>
      </c>
      <c r="D297" s="2" t="s">
        <v>520</v>
      </c>
      <c r="E297" s="2" t="s">
        <v>521</v>
      </c>
      <c r="F297" s="2" t="s">
        <v>522</v>
      </c>
      <c r="G297" s="2" t="s">
        <v>443</v>
      </c>
      <c r="H297" s="2"/>
      <c r="I297" s="2" t="s">
        <v>444</v>
      </c>
      <c r="J297" s="2" t="s">
        <v>69</v>
      </c>
      <c r="K297" s="2" t="s">
        <v>528</v>
      </c>
      <c r="L297" s="2"/>
      <c r="M297" s="3">
        <v>41802</v>
      </c>
      <c r="N297" s="2" t="s">
        <v>523</v>
      </c>
      <c r="O297" s="2" t="s">
        <v>1299</v>
      </c>
      <c r="P297" s="2" t="s">
        <v>838</v>
      </c>
      <c r="Q297" s="2" t="s">
        <v>3225</v>
      </c>
      <c r="R297" s="2" t="s">
        <v>3189</v>
      </c>
      <c r="S297" s="2" t="s">
        <v>3226</v>
      </c>
      <c r="T297" s="2" t="s">
        <v>4641</v>
      </c>
      <c r="U297" s="2">
        <v>23.5</v>
      </c>
      <c r="V297" s="2"/>
      <c r="W297" s="2"/>
      <c r="X297" s="2"/>
      <c r="Y297" s="2" t="s">
        <v>351</v>
      </c>
      <c r="Z297" s="2" t="s">
        <v>40</v>
      </c>
      <c r="AA297" s="2" t="s">
        <v>41</v>
      </c>
      <c r="AB297" s="2" t="s">
        <v>42</v>
      </c>
      <c r="AC297" s="2" t="s">
        <v>43</v>
      </c>
      <c r="AD297" s="2" t="s">
        <v>3227</v>
      </c>
      <c r="AE297" s="4" t="s">
        <v>198</v>
      </c>
    </row>
    <row r="298" spans="1:31" x14ac:dyDescent="0.25">
      <c r="A298" s="2">
        <v>2014</v>
      </c>
      <c r="B298" s="2">
        <v>2290</v>
      </c>
      <c r="C298" s="2" t="s">
        <v>519</v>
      </c>
      <c r="D298" s="2" t="s">
        <v>520</v>
      </c>
      <c r="E298" s="2" t="s">
        <v>521</v>
      </c>
      <c r="F298" s="2" t="s">
        <v>522</v>
      </c>
      <c r="G298" s="2" t="s">
        <v>443</v>
      </c>
      <c r="H298" s="2"/>
      <c r="I298" s="2" t="s">
        <v>444</v>
      </c>
      <c r="J298" s="2" t="s">
        <v>69</v>
      </c>
      <c r="K298" s="2" t="s">
        <v>528</v>
      </c>
      <c r="L298" s="2"/>
      <c r="M298" s="3">
        <v>41848</v>
      </c>
      <c r="N298" s="2" t="s">
        <v>523</v>
      </c>
      <c r="O298" s="2" t="s">
        <v>1299</v>
      </c>
      <c r="P298" s="2" t="s">
        <v>838</v>
      </c>
      <c r="Q298" s="2" t="s">
        <v>3252</v>
      </c>
      <c r="R298" s="2" t="s">
        <v>3189</v>
      </c>
      <c r="S298" s="2" t="s">
        <v>3253</v>
      </c>
      <c r="T298" s="2" t="s">
        <v>4641</v>
      </c>
      <c r="U298" s="2">
        <v>24.3</v>
      </c>
      <c r="V298" s="2"/>
      <c r="W298" s="2"/>
      <c r="X298" s="2"/>
      <c r="Y298" s="2" t="s">
        <v>351</v>
      </c>
      <c r="Z298" s="2" t="s">
        <v>40</v>
      </c>
      <c r="AA298" s="2" t="s">
        <v>41</v>
      </c>
      <c r="AB298" s="2" t="s">
        <v>42</v>
      </c>
      <c r="AC298" s="2" t="s">
        <v>43</v>
      </c>
      <c r="AD298" s="2" t="s">
        <v>3251</v>
      </c>
      <c r="AE298" s="4" t="s">
        <v>198</v>
      </c>
    </row>
    <row r="299" spans="1:31" x14ac:dyDescent="0.25">
      <c r="A299" s="2">
        <v>2014</v>
      </c>
      <c r="B299" s="2">
        <v>2291</v>
      </c>
      <c r="C299" s="2" t="s">
        <v>519</v>
      </c>
      <c r="D299" s="2" t="s">
        <v>520</v>
      </c>
      <c r="E299" s="2" t="s">
        <v>521</v>
      </c>
      <c r="F299" s="2" t="s">
        <v>522</v>
      </c>
      <c r="G299" s="2" t="s">
        <v>443</v>
      </c>
      <c r="H299" s="2"/>
      <c r="I299" s="2" t="s">
        <v>444</v>
      </c>
      <c r="J299" s="2" t="s">
        <v>69</v>
      </c>
      <c r="K299" s="2" t="s">
        <v>528</v>
      </c>
      <c r="L299" s="2"/>
      <c r="M299" s="3">
        <v>41848</v>
      </c>
      <c r="N299" s="2" t="s">
        <v>523</v>
      </c>
      <c r="O299" s="2" t="s">
        <v>1299</v>
      </c>
      <c r="P299" s="2" t="s">
        <v>838</v>
      </c>
      <c r="Q299" s="2" t="s">
        <v>3252</v>
      </c>
      <c r="R299" s="2" t="s">
        <v>3189</v>
      </c>
      <c r="S299" s="2" t="s">
        <v>3253</v>
      </c>
      <c r="T299" s="2" t="s">
        <v>4641</v>
      </c>
      <c r="U299" s="2">
        <v>25</v>
      </c>
      <c r="V299" s="2"/>
      <c r="W299" s="2"/>
      <c r="X299" s="2"/>
      <c r="Y299" s="2" t="s">
        <v>351</v>
      </c>
      <c r="Z299" s="2" t="s">
        <v>275</v>
      </c>
      <c r="AA299" s="2" t="s">
        <v>41</v>
      </c>
      <c r="AB299" s="2" t="s">
        <v>42</v>
      </c>
      <c r="AC299" s="2" t="s">
        <v>43</v>
      </c>
      <c r="AD299" s="2" t="s">
        <v>3251</v>
      </c>
      <c r="AE299" s="4" t="s">
        <v>198</v>
      </c>
    </row>
    <row r="300" spans="1:31" x14ac:dyDescent="0.25">
      <c r="A300" s="2">
        <v>2014</v>
      </c>
      <c r="B300" s="2">
        <v>2296</v>
      </c>
      <c r="C300" s="2" t="s">
        <v>519</v>
      </c>
      <c r="D300" s="2" t="s">
        <v>520</v>
      </c>
      <c r="E300" s="2" t="s">
        <v>521</v>
      </c>
      <c r="F300" s="2" t="s">
        <v>522</v>
      </c>
      <c r="G300" s="2" t="s">
        <v>443</v>
      </c>
      <c r="H300" s="2"/>
      <c r="I300" s="2" t="s">
        <v>444</v>
      </c>
      <c r="J300" s="2" t="s">
        <v>69</v>
      </c>
      <c r="K300" s="2" t="s">
        <v>528</v>
      </c>
      <c r="L300" s="2"/>
      <c r="M300" s="3">
        <v>41849</v>
      </c>
      <c r="N300" s="2" t="s">
        <v>523</v>
      </c>
      <c r="O300" s="2" t="s">
        <v>1299</v>
      </c>
      <c r="P300" s="2" t="s">
        <v>838</v>
      </c>
      <c r="Q300" s="2" t="s">
        <v>3261</v>
      </c>
      <c r="R300" s="2" t="s">
        <v>3208</v>
      </c>
      <c r="S300" s="2" t="s">
        <v>3262</v>
      </c>
      <c r="T300" s="2" t="s">
        <v>4641</v>
      </c>
      <c r="U300" s="2">
        <v>14.6</v>
      </c>
      <c r="V300" s="2"/>
      <c r="W300" s="2"/>
      <c r="X300" s="2"/>
      <c r="Y300" s="2" t="s">
        <v>351</v>
      </c>
      <c r="Z300" s="2" t="s">
        <v>275</v>
      </c>
      <c r="AA300" s="2" t="s">
        <v>41</v>
      </c>
      <c r="AB300" s="2" t="s">
        <v>42</v>
      </c>
      <c r="AC300" s="2" t="s">
        <v>43</v>
      </c>
      <c r="AD300" s="2" t="s">
        <v>3260</v>
      </c>
      <c r="AE300" s="4" t="s">
        <v>198</v>
      </c>
    </row>
    <row r="301" spans="1:31" x14ac:dyDescent="0.25">
      <c r="A301" s="2">
        <v>2014</v>
      </c>
      <c r="B301" s="2">
        <v>2297</v>
      </c>
      <c r="C301" s="2" t="s">
        <v>519</v>
      </c>
      <c r="D301" s="2" t="s">
        <v>520</v>
      </c>
      <c r="E301" s="2" t="s">
        <v>521</v>
      </c>
      <c r="F301" s="2" t="s">
        <v>522</v>
      </c>
      <c r="G301" s="2" t="s">
        <v>443</v>
      </c>
      <c r="H301" s="2"/>
      <c r="I301" s="2" t="s">
        <v>444</v>
      </c>
      <c r="J301" s="2" t="s">
        <v>69</v>
      </c>
      <c r="K301" s="2" t="s">
        <v>528</v>
      </c>
      <c r="L301" s="2"/>
      <c r="M301" s="3">
        <v>41849</v>
      </c>
      <c r="N301" s="2" t="s">
        <v>523</v>
      </c>
      <c r="O301" s="2" t="s">
        <v>1299</v>
      </c>
      <c r="P301" s="2" t="s">
        <v>838</v>
      </c>
      <c r="Q301" s="2" t="s">
        <v>3261</v>
      </c>
      <c r="R301" s="2" t="s">
        <v>3208</v>
      </c>
      <c r="S301" s="2" t="s">
        <v>3262</v>
      </c>
      <c r="T301" s="2" t="s">
        <v>4641</v>
      </c>
      <c r="U301" s="2">
        <v>14.6</v>
      </c>
      <c r="V301" s="2"/>
      <c r="W301" s="2"/>
      <c r="X301" s="2"/>
      <c r="Y301" s="2" t="s">
        <v>351</v>
      </c>
      <c r="Z301" s="2" t="s">
        <v>40</v>
      </c>
      <c r="AA301" s="2" t="s">
        <v>41</v>
      </c>
      <c r="AB301" s="2" t="s">
        <v>42</v>
      </c>
      <c r="AC301" s="2" t="s">
        <v>43</v>
      </c>
      <c r="AD301" s="2" t="s">
        <v>3260</v>
      </c>
      <c r="AE301" s="4" t="s">
        <v>198</v>
      </c>
    </row>
    <row r="302" spans="1:31" x14ac:dyDescent="0.25">
      <c r="A302" s="2">
        <v>2014</v>
      </c>
      <c r="B302" s="2">
        <v>2302</v>
      </c>
      <c r="C302" s="2" t="s">
        <v>519</v>
      </c>
      <c r="D302" s="2" t="s">
        <v>520</v>
      </c>
      <c r="E302" s="2" t="s">
        <v>521</v>
      </c>
      <c r="F302" s="2" t="s">
        <v>522</v>
      </c>
      <c r="G302" s="2" t="s">
        <v>443</v>
      </c>
      <c r="H302" s="2"/>
      <c r="I302" s="2" t="s">
        <v>444</v>
      </c>
      <c r="J302" s="2" t="s">
        <v>69</v>
      </c>
      <c r="K302" s="2" t="s">
        <v>528</v>
      </c>
      <c r="L302" s="2"/>
      <c r="M302" s="3">
        <v>41850</v>
      </c>
      <c r="N302" s="2" t="s">
        <v>523</v>
      </c>
      <c r="O302" s="2" t="s">
        <v>1299</v>
      </c>
      <c r="P302" s="2" t="s">
        <v>838</v>
      </c>
      <c r="Q302" s="2" t="s">
        <v>3252</v>
      </c>
      <c r="R302" s="2" t="s">
        <v>818</v>
      </c>
      <c r="S302" s="2" t="s">
        <v>3270</v>
      </c>
      <c r="T302" s="2" t="s">
        <v>4641</v>
      </c>
      <c r="U302" s="2">
        <v>26</v>
      </c>
      <c r="V302" s="2"/>
      <c r="W302" s="2"/>
      <c r="X302" s="2"/>
      <c r="Y302" s="2" t="s">
        <v>351</v>
      </c>
      <c r="Z302" s="2" t="s">
        <v>40</v>
      </c>
      <c r="AA302" s="2" t="s">
        <v>41</v>
      </c>
      <c r="AB302" s="2" t="s">
        <v>42</v>
      </c>
      <c r="AC302" s="2" t="s">
        <v>43</v>
      </c>
      <c r="AD302" s="2" t="s">
        <v>3269</v>
      </c>
      <c r="AE302" s="4" t="s">
        <v>198</v>
      </c>
    </row>
    <row r="303" spans="1:31" x14ac:dyDescent="0.25">
      <c r="A303" s="2">
        <v>2014</v>
      </c>
      <c r="B303" s="2">
        <v>2303</v>
      </c>
      <c r="C303" s="2" t="s">
        <v>519</v>
      </c>
      <c r="D303" s="2" t="s">
        <v>520</v>
      </c>
      <c r="E303" s="2" t="s">
        <v>521</v>
      </c>
      <c r="F303" s="2" t="s">
        <v>522</v>
      </c>
      <c r="G303" s="2" t="s">
        <v>443</v>
      </c>
      <c r="H303" s="2"/>
      <c r="I303" s="2" t="s">
        <v>444</v>
      </c>
      <c r="J303" s="2" t="s">
        <v>69</v>
      </c>
      <c r="K303" s="2" t="s">
        <v>528</v>
      </c>
      <c r="L303" s="2"/>
      <c r="M303" s="3">
        <v>41850</v>
      </c>
      <c r="N303" s="2" t="s">
        <v>523</v>
      </c>
      <c r="O303" s="2" t="s">
        <v>1299</v>
      </c>
      <c r="P303" s="2" t="s">
        <v>838</v>
      </c>
      <c r="Q303" s="2" t="s">
        <v>3252</v>
      </c>
      <c r="R303" s="2" t="s">
        <v>818</v>
      </c>
      <c r="S303" s="2" t="s">
        <v>3270</v>
      </c>
      <c r="T303" s="2" t="s">
        <v>4641</v>
      </c>
      <c r="U303" s="2">
        <v>26</v>
      </c>
      <c r="V303" s="2"/>
      <c r="W303" s="2"/>
      <c r="X303" s="2"/>
      <c r="Y303" s="2" t="s">
        <v>351</v>
      </c>
      <c r="Z303" s="2" t="s">
        <v>275</v>
      </c>
      <c r="AA303" s="2" t="s">
        <v>41</v>
      </c>
      <c r="AB303" s="2" t="s">
        <v>42</v>
      </c>
      <c r="AC303" s="2" t="s">
        <v>43</v>
      </c>
      <c r="AD303" s="2" t="s">
        <v>3269</v>
      </c>
      <c r="AE303" s="4" t="s">
        <v>198</v>
      </c>
    </row>
    <row r="304" spans="1:31" x14ac:dyDescent="0.25">
      <c r="A304" s="2">
        <v>2014</v>
      </c>
      <c r="B304" s="2">
        <v>2310</v>
      </c>
      <c r="C304" s="2" t="s">
        <v>519</v>
      </c>
      <c r="D304" s="2" t="s">
        <v>520</v>
      </c>
      <c r="E304" s="2" t="s">
        <v>521</v>
      </c>
      <c r="F304" s="2" t="s">
        <v>522</v>
      </c>
      <c r="G304" s="2" t="s">
        <v>443</v>
      </c>
      <c r="H304" s="2"/>
      <c r="I304" s="2" t="s">
        <v>444</v>
      </c>
      <c r="J304" s="2" t="s">
        <v>69</v>
      </c>
      <c r="K304" s="2" t="s">
        <v>528</v>
      </c>
      <c r="L304" s="2"/>
      <c r="M304" s="3">
        <v>41851</v>
      </c>
      <c r="N304" s="2" t="s">
        <v>523</v>
      </c>
      <c r="O304" s="2" t="s">
        <v>1299</v>
      </c>
      <c r="P304" s="2" t="s">
        <v>838</v>
      </c>
      <c r="Q304" s="2" t="s">
        <v>3261</v>
      </c>
      <c r="R304" s="2" t="s">
        <v>3196</v>
      </c>
      <c r="S304" s="2" t="s">
        <v>3279</v>
      </c>
      <c r="T304" s="2" t="s">
        <v>4641</v>
      </c>
      <c r="U304" s="2">
        <v>27.4</v>
      </c>
      <c r="V304" s="2"/>
      <c r="W304" s="2"/>
      <c r="X304" s="2"/>
      <c r="Y304" s="2" t="s">
        <v>351</v>
      </c>
      <c r="Z304" s="2" t="s">
        <v>275</v>
      </c>
      <c r="AA304" s="2" t="s">
        <v>41</v>
      </c>
      <c r="AB304" s="2" t="s">
        <v>42</v>
      </c>
      <c r="AC304" s="2" t="s">
        <v>43</v>
      </c>
      <c r="AD304" s="2" t="s">
        <v>3280</v>
      </c>
      <c r="AE304" s="4" t="s">
        <v>198</v>
      </c>
    </row>
    <row r="305" spans="1:31" x14ac:dyDescent="0.25">
      <c r="A305" s="2">
        <v>2014</v>
      </c>
      <c r="B305" s="2">
        <v>2312</v>
      </c>
      <c r="C305" s="2" t="s">
        <v>519</v>
      </c>
      <c r="D305" s="2" t="s">
        <v>520</v>
      </c>
      <c r="E305" s="2" t="s">
        <v>521</v>
      </c>
      <c r="F305" s="2" t="s">
        <v>522</v>
      </c>
      <c r="G305" s="2" t="s">
        <v>443</v>
      </c>
      <c r="H305" s="2"/>
      <c r="I305" s="2" t="s">
        <v>444</v>
      </c>
      <c r="J305" s="2" t="s">
        <v>69</v>
      </c>
      <c r="K305" s="2" t="s">
        <v>528</v>
      </c>
      <c r="L305" s="2"/>
      <c r="M305" s="3">
        <v>41851</v>
      </c>
      <c r="N305" s="2" t="s">
        <v>523</v>
      </c>
      <c r="O305" s="2" t="s">
        <v>1299</v>
      </c>
      <c r="P305" s="2" t="s">
        <v>838</v>
      </c>
      <c r="Q305" s="2" t="s">
        <v>3261</v>
      </c>
      <c r="R305" s="2" t="s">
        <v>3196</v>
      </c>
      <c r="S305" s="2" t="s">
        <v>3282</v>
      </c>
      <c r="T305" s="2" t="s">
        <v>4641</v>
      </c>
      <c r="U305" s="2">
        <v>27.4</v>
      </c>
      <c r="V305" s="2"/>
      <c r="W305" s="2"/>
      <c r="X305" s="2"/>
      <c r="Y305" s="2" t="s">
        <v>351</v>
      </c>
      <c r="Z305" s="2" t="s">
        <v>40</v>
      </c>
      <c r="AA305" s="2" t="s">
        <v>41</v>
      </c>
      <c r="AB305" s="2" t="s">
        <v>42</v>
      </c>
      <c r="AC305" s="2" t="s">
        <v>43</v>
      </c>
      <c r="AD305" s="2" t="s">
        <v>3280</v>
      </c>
      <c r="AE305" s="4" t="s">
        <v>198</v>
      </c>
    </row>
    <row r="306" spans="1:31" x14ac:dyDescent="0.25">
      <c r="A306" s="2">
        <v>2014</v>
      </c>
      <c r="B306" s="2">
        <v>2274</v>
      </c>
      <c r="C306" s="2" t="s">
        <v>519</v>
      </c>
      <c r="D306" s="2" t="s">
        <v>520</v>
      </c>
      <c r="E306" s="2" t="s">
        <v>521</v>
      </c>
      <c r="F306" s="2" t="s">
        <v>522</v>
      </c>
      <c r="G306" s="2" t="s">
        <v>443</v>
      </c>
      <c r="H306" s="2"/>
      <c r="I306" s="2" t="s">
        <v>444</v>
      </c>
      <c r="J306" s="2" t="s">
        <v>478</v>
      </c>
      <c r="K306" s="2" t="s">
        <v>525</v>
      </c>
      <c r="L306" s="2"/>
      <c r="M306" s="3">
        <v>41802</v>
      </c>
      <c r="N306" s="2" t="s">
        <v>523</v>
      </c>
      <c r="O306" s="2" t="s">
        <v>1299</v>
      </c>
      <c r="P306" s="2" t="s">
        <v>838</v>
      </c>
      <c r="Q306" s="2" t="s">
        <v>3228</v>
      </c>
      <c r="R306" s="2" t="s">
        <v>738</v>
      </c>
      <c r="S306" s="2" t="s">
        <v>3229</v>
      </c>
      <c r="T306" s="2" t="s">
        <v>4641</v>
      </c>
      <c r="U306" s="2">
        <v>23.61</v>
      </c>
      <c r="V306" s="2"/>
      <c r="W306" s="2"/>
      <c r="X306" s="2"/>
      <c r="Y306" s="2" t="s">
        <v>351</v>
      </c>
      <c r="Z306" s="2" t="s">
        <v>40</v>
      </c>
      <c r="AA306" s="2" t="s">
        <v>41</v>
      </c>
      <c r="AB306" s="2" t="s">
        <v>42</v>
      </c>
      <c r="AC306" s="2" t="s">
        <v>43</v>
      </c>
      <c r="AD306" s="2" t="s">
        <v>3230</v>
      </c>
      <c r="AE306" s="4" t="s">
        <v>198</v>
      </c>
    </row>
    <row r="307" spans="1:31" x14ac:dyDescent="0.25">
      <c r="A307" s="2">
        <v>2014</v>
      </c>
      <c r="B307" s="2">
        <v>2276</v>
      </c>
      <c r="C307" s="2" t="s">
        <v>519</v>
      </c>
      <c r="D307" s="2" t="s">
        <v>520</v>
      </c>
      <c r="E307" s="2" t="s">
        <v>521</v>
      </c>
      <c r="F307" s="2" t="s">
        <v>522</v>
      </c>
      <c r="G307" s="2" t="s">
        <v>443</v>
      </c>
      <c r="H307" s="2"/>
      <c r="I307" s="2" t="s">
        <v>444</v>
      </c>
      <c r="J307" s="2" t="s">
        <v>478</v>
      </c>
      <c r="K307" s="2" t="s">
        <v>525</v>
      </c>
      <c r="L307" s="2"/>
      <c r="M307" s="3">
        <v>41802</v>
      </c>
      <c r="N307" s="2" t="s">
        <v>523</v>
      </c>
      <c r="O307" s="2" t="s">
        <v>1299</v>
      </c>
      <c r="P307" s="2" t="s">
        <v>838</v>
      </c>
      <c r="Q307" s="2" t="s">
        <v>3228</v>
      </c>
      <c r="R307" s="2" t="s">
        <v>738</v>
      </c>
      <c r="S307" s="2" t="s">
        <v>3229</v>
      </c>
      <c r="T307" s="2" t="s">
        <v>4641</v>
      </c>
      <c r="U307" s="2">
        <v>23.62</v>
      </c>
      <c r="V307" s="2"/>
      <c r="W307" s="2"/>
      <c r="X307" s="2"/>
      <c r="Y307" s="2" t="s">
        <v>351</v>
      </c>
      <c r="Z307" s="2" t="s">
        <v>275</v>
      </c>
      <c r="AA307" s="2" t="s">
        <v>41</v>
      </c>
      <c r="AB307" s="2" t="s">
        <v>42</v>
      </c>
      <c r="AC307" s="2" t="s">
        <v>43</v>
      </c>
      <c r="AD307" s="2" t="s">
        <v>3230</v>
      </c>
      <c r="AE307" s="4" t="s">
        <v>198</v>
      </c>
    </row>
    <row r="308" spans="1:31" x14ac:dyDescent="0.25">
      <c r="A308" s="2">
        <v>2014</v>
      </c>
      <c r="B308" s="2">
        <v>2277</v>
      </c>
      <c r="C308" s="2" t="s">
        <v>519</v>
      </c>
      <c r="D308" s="2" t="s">
        <v>520</v>
      </c>
      <c r="E308" s="2" t="s">
        <v>521</v>
      </c>
      <c r="F308" s="2" t="s">
        <v>522</v>
      </c>
      <c r="G308" s="2" t="s">
        <v>443</v>
      </c>
      <c r="H308" s="2"/>
      <c r="I308" s="2" t="s">
        <v>444</v>
      </c>
      <c r="J308" s="2" t="s">
        <v>478</v>
      </c>
      <c r="K308" s="2" t="s">
        <v>525</v>
      </c>
      <c r="L308" s="2"/>
      <c r="M308" s="3">
        <v>41803</v>
      </c>
      <c r="N308" s="2" t="s">
        <v>523</v>
      </c>
      <c r="O308" s="2" t="s">
        <v>1299</v>
      </c>
      <c r="P308" s="2" t="s">
        <v>838</v>
      </c>
      <c r="Q308" s="2" t="s">
        <v>3232</v>
      </c>
      <c r="R308" s="2" t="s">
        <v>3212</v>
      </c>
      <c r="S308" s="2" t="s">
        <v>3233</v>
      </c>
      <c r="T308" s="2" t="s">
        <v>4641</v>
      </c>
      <c r="U308" s="2">
        <v>24</v>
      </c>
      <c r="V308" s="2"/>
      <c r="W308" s="2"/>
      <c r="X308" s="2"/>
      <c r="Y308" s="2" t="s">
        <v>351</v>
      </c>
      <c r="Z308" s="2" t="s">
        <v>40</v>
      </c>
      <c r="AA308" s="2" t="s">
        <v>41</v>
      </c>
      <c r="AB308" s="2" t="s">
        <v>42</v>
      </c>
      <c r="AC308" s="2" t="s">
        <v>43</v>
      </c>
      <c r="AD308" s="2" t="s">
        <v>3234</v>
      </c>
      <c r="AE308" s="4" t="s">
        <v>198</v>
      </c>
    </row>
    <row r="309" spans="1:31" x14ac:dyDescent="0.25">
      <c r="A309" s="2">
        <v>2014</v>
      </c>
      <c r="B309" s="2">
        <v>2278</v>
      </c>
      <c r="C309" s="2" t="s">
        <v>519</v>
      </c>
      <c r="D309" s="2" t="s">
        <v>520</v>
      </c>
      <c r="E309" s="2" t="s">
        <v>521</v>
      </c>
      <c r="F309" s="2" t="s">
        <v>522</v>
      </c>
      <c r="G309" s="2" t="s">
        <v>443</v>
      </c>
      <c r="H309" s="2"/>
      <c r="I309" s="2" t="s">
        <v>444</v>
      </c>
      <c r="J309" s="2" t="s">
        <v>478</v>
      </c>
      <c r="K309" s="2" t="s">
        <v>525</v>
      </c>
      <c r="L309" s="2"/>
      <c r="M309" s="3">
        <v>41803</v>
      </c>
      <c r="N309" s="2" t="s">
        <v>523</v>
      </c>
      <c r="O309" s="2" t="s">
        <v>1299</v>
      </c>
      <c r="P309" s="2" t="s">
        <v>838</v>
      </c>
      <c r="Q309" s="2" t="s">
        <v>3232</v>
      </c>
      <c r="R309" s="2" t="s">
        <v>3212</v>
      </c>
      <c r="S309" s="2" t="s">
        <v>3233</v>
      </c>
      <c r="T309" s="2" t="s">
        <v>4641</v>
      </c>
      <c r="U309" s="2">
        <v>24</v>
      </c>
      <c r="V309" s="2"/>
      <c r="W309" s="2"/>
      <c r="X309" s="2"/>
      <c r="Y309" s="2" t="s">
        <v>351</v>
      </c>
      <c r="Z309" s="2" t="s">
        <v>275</v>
      </c>
      <c r="AA309" s="2" t="s">
        <v>41</v>
      </c>
      <c r="AB309" s="2" t="s">
        <v>42</v>
      </c>
      <c r="AC309" s="2" t="s">
        <v>43</v>
      </c>
      <c r="AD309" s="2" t="s">
        <v>3234</v>
      </c>
      <c r="AE309" s="4" t="s">
        <v>198</v>
      </c>
    </row>
    <row r="310" spans="1:31" x14ac:dyDescent="0.25">
      <c r="A310" s="2">
        <v>2014</v>
      </c>
      <c r="B310" s="2">
        <v>2280</v>
      </c>
      <c r="C310" s="2" t="s">
        <v>519</v>
      </c>
      <c r="D310" s="2" t="s">
        <v>520</v>
      </c>
      <c r="E310" s="2" t="s">
        <v>521</v>
      </c>
      <c r="F310" s="2" t="s">
        <v>522</v>
      </c>
      <c r="G310" s="2" t="s">
        <v>443</v>
      </c>
      <c r="H310" s="2"/>
      <c r="I310" s="2" t="s">
        <v>444</v>
      </c>
      <c r="J310" s="2" t="s">
        <v>478</v>
      </c>
      <c r="K310" s="2" t="s">
        <v>525</v>
      </c>
      <c r="L310" s="2"/>
      <c r="M310" s="3">
        <v>41804</v>
      </c>
      <c r="N310" s="2" t="s">
        <v>523</v>
      </c>
      <c r="O310" s="2" t="s">
        <v>1299</v>
      </c>
      <c r="P310" s="2" t="s">
        <v>838</v>
      </c>
      <c r="Q310" s="2" t="s">
        <v>3232</v>
      </c>
      <c r="R310" s="2" t="s">
        <v>3189</v>
      </c>
      <c r="S310" s="2" t="s">
        <v>3237</v>
      </c>
      <c r="T310" s="2" t="s">
        <v>4641</v>
      </c>
      <c r="U310" s="2">
        <v>24</v>
      </c>
      <c r="V310" s="2"/>
      <c r="W310" s="2"/>
      <c r="X310" s="2"/>
      <c r="Y310" s="2" t="s">
        <v>351</v>
      </c>
      <c r="Z310" s="2" t="s">
        <v>40</v>
      </c>
      <c r="AA310" s="2" t="s">
        <v>41</v>
      </c>
      <c r="AB310" s="2" t="s">
        <v>42</v>
      </c>
      <c r="AC310" s="2" t="s">
        <v>43</v>
      </c>
      <c r="AD310" s="2" t="s">
        <v>3238</v>
      </c>
      <c r="AE310" s="4" t="s">
        <v>198</v>
      </c>
    </row>
    <row r="311" spans="1:31" x14ac:dyDescent="0.25">
      <c r="A311" s="2">
        <v>2014</v>
      </c>
      <c r="B311" s="2">
        <v>2282</v>
      </c>
      <c r="C311" s="2" t="s">
        <v>519</v>
      </c>
      <c r="D311" s="2" t="s">
        <v>520</v>
      </c>
      <c r="E311" s="2" t="s">
        <v>521</v>
      </c>
      <c r="F311" s="2" t="s">
        <v>522</v>
      </c>
      <c r="G311" s="2" t="s">
        <v>443</v>
      </c>
      <c r="H311" s="2"/>
      <c r="I311" s="2" t="s">
        <v>444</v>
      </c>
      <c r="J311" s="2" t="s">
        <v>478</v>
      </c>
      <c r="K311" s="2" t="s">
        <v>525</v>
      </c>
      <c r="L311" s="2"/>
      <c r="M311" s="3">
        <v>41804</v>
      </c>
      <c r="N311" s="2" t="s">
        <v>523</v>
      </c>
      <c r="O311" s="2" t="s">
        <v>1299</v>
      </c>
      <c r="P311" s="2" t="s">
        <v>838</v>
      </c>
      <c r="Q311" s="2" t="s">
        <v>3232</v>
      </c>
      <c r="R311" s="2" t="s">
        <v>3189</v>
      </c>
      <c r="S311" s="2" t="s">
        <v>3237</v>
      </c>
      <c r="T311" s="2" t="s">
        <v>4641</v>
      </c>
      <c r="U311" s="2">
        <v>24</v>
      </c>
      <c r="V311" s="2"/>
      <c r="W311" s="2"/>
      <c r="X311" s="2"/>
      <c r="Y311" s="2" t="s">
        <v>351</v>
      </c>
      <c r="Z311" s="2" t="s">
        <v>275</v>
      </c>
      <c r="AA311" s="2" t="s">
        <v>41</v>
      </c>
      <c r="AB311" s="2" t="s">
        <v>42</v>
      </c>
      <c r="AC311" s="2" t="s">
        <v>43</v>
      </c>
      <c r="AD311" s="2" t="s">
        <v>3238</v>
      </c>
      <c r="AE311" s="4" t="s">
        <v>198</v>
      </c>
    </row>
    <row r="312" spans="1:31" x14ac:dyDescent="0.25">
      <c r="A312" s="2">
        <v>2014</v>
      </c>
      <c r="B312" s="2">
        <v>2283</v>
      </c>
      <c r="C312" s="2" t="s">
        <v>519</v>
      </c>
      <c r="D312" s="2" t="s">
        <v>520</v>
      </c>
      <c r="E312" s="2" t="s">
        <v>521</v>
      </c>
      <c r="F312" s="2" t="s">
        <v>522</v>
      </c>
      <c r="G312" s="2" t="s">
        <v>443</v>
      </c>
      <c r="H312" s="2"/>
      <c r="I312" s="2" t="s">
        <v>444</v>
      </c>
      <c r="J312" s="2" t="s">
        <v>478</v>
      </c>
      <c r="K312" s="2" t="s">
        <v>525</v>
      </c>
      <c r="L312" s="2"/>
      <c r="M312" s="3">
        <v>41805</v>
      </c>
      <c r="N312" s="2" t="s">
        <v>523</v>
      </c>
      <c r="O312" s="2" t="s">
        <v>1299</v>
      </c>
      <c r="P312" s="2" t="s">
        <v>838</v>
      </c>
      <c r="Q312" s="2" t="s">
        <v>3232</v>
      </c>
      <c r="R312" s="2" t="s">
        <v>838</v>
      </c>
      <c r="S312" s="2" t="s">
        <v>3240</v>
      </c>
      <c r="T312" s="2" t="s">
        <v>4641</v>
      </c>
      <c r="U312" s="2">
        <v>24</v>
      </c>
      <c r="V312" s="2"/>
      <c r="W312" s="2"/>
      <c r="X312" s="2"/>
      <c r="Y312" s="2" t="s">
        <v>351</v>
      </c>
      <c r="Z312" s="2" t="s">
        <v>40</v>
      </c>
      <c r="AA312" s="2" t="s">
        <v>41</v>
      </c>
      <c r="AB312" s="2" t="s">
        <v>42</v>
      </c>
      <c r="AC312" s="2" t="s">
        <v>43</v>
      </c>
      <c r="AD312" s="2" t="s">
        <v>3241</v>
      </c>
      <c r="AE312" s="4" t="s">
        <v>198</v>
      </c>
    </row>
    <row r="313" spans="1:31" x14ac:dyDescent="0.25">
      <c r="A313" s="2">
        <v>2014</v>
      </c>
      <c r="B313" s="2">
        <v>2285</v>
      </c>
      <c r="C313" s="2" t="s">
        <v>519</v>
      </c>
      <c r="D313" s="2" t="s">
        <v>520</v>
      </c>
      <c r="E313" s="2" t="s">
        <v>521</v>
      </c>
      <c r="F313" s="2" t="s">
        <v>522</v>
      </c>
      <c r="G313" s="2" t="s">
        <v>443</v>
      </c>
      <c r="H313" s="2"/>
      <c r="I313" s="2" t="s">
        <v>444</v>
      </c>
      <c r="J313" s="2" t="s">
        <v>478</v>
      </c>
      <c r="K313" s="2" t="s">
        <v>525</v>
      </c>
      <c r="L313" s="2"/>
      <c r="M313" s="3">
        <v>41805</v>
      </c>
      <c r="N313" s="2" t="s">
        <v>523</v>
      </c>
      <c r="O313" s="2" t="s">
        <v>1299</v>
      </c>
      <c r="P313" s="2" t="s">
        <v>838</v>
      </c>
      <c r="Q313" s="2" t="s">
        <v>3232</v>
      </c>
      <c r="R313" s="2" t="s">
        <v>838</v>
      </c>
      <c r="S313" s="2" t="s">
        <v>3240</v>
      </c>
      <c r="T313" s="2" t="s">
        <v>4641</v>
      </c>
      <c r="U313" s="2">
        <v>24</v>
      </c>
      <c r="V313" s="2"/>
      <c r="W313" s="2"/>
      <c r="X313" s="2"/>
      <c r="Y313" s="2" t="s">
        <v>351</v>
      </c>
      <c r="Z313" s="2" t="s">
        <v>275</v>
      </c>
      <c r="AA313" s="2" t="s">
        <v>41</v>
      </c>
      <c r="AB313" s="2" t="s">
        <v>42</v>
      </c>
      <c r="AC313" s="2" t="s">
        <v>43</v>
      </c>
      <c r="AD313" s="2" t="s">
        <v>3241</v>
      </c>
      <c r="AE313" s="4" t="s">
        <v>198</v>
      </c>
    </row>
    <row r="314" spans="1:31" x14ac:dyDescent="0.25">
      <c r="A314" s="2">
        <v>2014</v>
      </c>
      <c r="B314" s="2">
        <v>2304</v>
      </c>
      <c r="C314" s="2" t="s">
        <v>519</v>
      </c>
      <c r="D314" s="2" t="s">
        <v>520</v>
      </c>
      <c r="E314" s="2" t="s">
        <v>521</v>
      </c>
      <c r="F314" s="2" t="s">
        <v>522</v>
      </c>
      <c r="G314" s="2" t="s">
        <v>443</v>
      </c>
      <c r="H314" s="2"/>
      <c r="I314" s="2" t="s">
        <v>444</v>
      </c>
      <c r="J314" s="2" t="s">
        <v>478</v>
      </c>
      <c r="K314" s="2" t="s">
        <v>525</v>
      </c>
      <c r="L314" s="2"/>
      <c r="M314" s="3">
        <v>41850</v>
      </c>
      <c r="N314" s="2" t="s">
        <v>523</v>
      </c>
      <c r="O314" s="2" t="s">
        <v>1299</v>
      </c>
      <c r="P314" s="2" t="s">
        <v>838</v>
      </c>
      <c r="Q314" s="2" t="s">
        <v>3204</v>
      </c>
      <c r="R314" s="2" t="s">
        <v>838</v>
      </c>
      <c r="S314" s="2" t="s">
        <v>3271</v>
      </c>
      <c r="T314" s="2" t="s">
        <v>4641</v>
      </c>
      <c r="U314" s="2">
        <v>27.42</v>
      </c>
      <c r="V314" s="2"/>
      <c r="W314" s="2"/>
      <c r="X314" s="2"/>
      <c r="Y314" s="2" t="s">
        <v>351</v>
      </c>
      <c r="Z314" s="2" t="s">
        <v>275</v>
      </c>
      <c r="AA314" s="2" t="s">
        <v>41</v>
      </c>
      <c r="AB314" s="2" t="s">
        <v>42</v>
      </c>
      <c r="AC314" s="2" t="s">
        <v>43</v>
      </c>
      <c r="AD314" s="2" t="s">
        <v>3272</v>
      </c>
      <c r="AE314" s="4" t="s">
        <v>198</v>
      </c>
    </row>
    <row r="315" spans="1:31" x14ac:dyDescent="0.25">
      <c r="A315" s="2">
        <v>2014</v>
      </c>
      <c r="B315" s="2">
        <v>2305</v>
      </c>
      <c r="C315" s="2" t="s">
        <v>519</v>
      </c>
      <c r="D315" s="2" t="s">
        <v>520</v>
      </c>
      <c r="E315" s="2" t="s">
        <v>521</v>
      </c>
      <c r="F315" s="2" t="s">
        <v>522</v>
      </c>
      <c r="G315" s="2" t="s">
        <v>443</v>
      </c>
      <c r="H315" s="2"/>
      <c r="I315" s="2" t="s">
        <v>444</v>
      </c>
      <c r="J315" s="2" t="s">
        <v>478</v>
      </c>
      <c r="K315" s="2" t="s">
        <v>525</v>
      </c>
      <c r="L315" s="2"/>
      <c r="M315" s="3">
        <v>41850</v>
      </c>
      <c r="N315" s="2" t="s">
        <v>523</v>
      </c>
      <c r="O315" s="2" t="s">
        <v>1299</v>
      </c>
      <c r="P315" s="2" t="s">
        <v>838</v>
      </c>
      <c r="Q315" s="2" t="s">
        <v>3204</v>
      </c>
      <c r="R315" s="2" t="s">
        <v>838</v>
      </c>
      <c r="S315" s="2" t="s">
        <v>3271</v>
      </c>
      <c r="T315" s="2" t="s">
        <v>4641</v>
      </c>
      <c r="U315" s="2">
        <v>34</v>
      </c>
      <c r="V315" s="2"/>
      <c r="W315" s="2"/>
      <c r="X315" s="2"/>
      <c r="Y315" s="2" t="s">
        <v>351</v>
      </c>
      <c r="Z315" s="2" t="s">
        <v>40</v>
      </c>
      <c r="AA315" s="2" t="s">
        <v>41</v>
      </c>
      <c r="AB315" s="2" t="s">
        <v>42</v>
      </c>
      <c r="AC315" s="2" t="s">
        <v>43</v>
      </c>
      <c r="AD315" s="2" t="s">
        <v>3272</v>
      </c>
      <c r="AE315" s="4" t="s">
        <v>198</v>
      </c>
    </row>
    <row r="316" spans="1:31" x14ac:dyDescent="0.25">
      <c r="A316" s="2">
        <v>2014</v>
      </c>
      <c r="B316" s="2">
        <v>2313</v>
      </c>
      <c r="C316" s="2" t="s">
        <v>519</v>
      </c>
      <c r="D316" s="2" t="s">
        <v>520</v>
      </c>
      <c r="E316" s="2" t="s">
        <v>521</v>
      </c>
      <c r="F316" s="2" t="s">
        <v>522</v>
      </c>
      <c r="G316" s="2" t="s">
        <v>443</v>
      </c>
      <c r="H316" s="2"/>
      <c r="I316" s="2" t="s">
        <v>444</v>
      </c>
      <c r="J316" s="2" t="s">
        <v>478</v>
      </c>
      <c r="K316" s="2" t="s">
        <v>525</v>
      </c>
      <c r="L316" s="2"/>
      <c r="M316" s="3">
        <v>41851</v>
      </c>
      <c r="N316" s="2" t="s">
        <v>523</v>
      </c>
      <c r="O316" s="2" t="s">
        <v>1299</v>
      </c>
      <c r="P316" s="2" t="s">
        <v>838</v>
      </c>
      <c r="Q316" s="2" t="s">
        <v>3204</v>
      </c>
      <c r="R316" s="2" t="s">
        <v>738</v>
      </c>
      <c r="S316" s="2" t="s">
        <v>3283</v>
      </c>
      <c r="T316" s="2" t="s">
        <v>4641</v>
      </c>
      <c r="U316" s="2">
        <v>13.8</v>
      </c>
      <c r="V316" s="2"/>
      <c r="W316" s="2"/>
      <c r="X316" s="2"/>
      <c r="Y316" s="2" t="s">
        <v>351</v>
      </c>
      <c r="Z316" s="2" t="s">
        <v>40</v>
      </c>
      <c r="AA316" s="2" t="s">
        <v>41</v>
      </c>
      <c r="AB316" s="2" t="s">
        <v>42</v>
      </c>
      <c r="AC316" s="2" t="s">
        <v>43</v>
      </c>
      <c r="AD316" s="2" t="s">
        <v>3284</v>
      </c>
      <c r="AE316" s="4" t="s">
        <v>198</v>
      </c>
    </row>
    <row r="317" spans="1:31" x14ac:dyDescent="0.25">
      <c r="A317" s="2">
        <v>2014</v>
      </c>
      <c r="B317" s="2">
        <v>2314</v>
      </c>
      <c r="C317" s="2" t="s">
        <v>519</v>
      </c>
      <c r="D317" s="2" t="s">
        <v>520</v>
      </c>
      <c r="E317" s="2" t="s">
        <v>521</v>
      </c>
      <c r="F317" s="2" t="s">
        <v>522</v>
      </c>
      <c r="G317" s="2" t="s">
        <v>443</v>
      </c>
      <c r="H317" s="2"/>
      <c r="I317" s="2" t="s">
        <v>444</v>
      </c>
      <c r="J317" s="2" t="s">
        <v>478</v>
      </c>
      <c r="K317" s="2" t="s">
        <v>525</v>
      </c>
      <c r="L317" s="2"/>
      <c r="M317" s="3">
        <v>41851</v>
      </c>
      <c r="N317" s="2" t="s">
        <v>523</v>
      </c>
      <c r="O317" s="2" t="s">
        <v>1299</v>
      </c>
      <c r="P317" s="2" t="s">
        <v>838</v>
      </c>
      <c r="Q317" s="2" t="s">
        <v>3204</v>
      </c>
      <c r="R317" s="2" t="s">
        <v>738</v>
      </c>
      <c r="S317" s="2" t="s">
        <v>3283</v>
      </c>
      <c r="T317" s="2" t="s">
        <v>4641</v>
      </c>
      <c r="U317" s="2">
        <v>13.8</v>
      </c>
      <c r="V317" s="2"/>
      <c r="W317" s="2"/>
      <c r="X317" s="2"/>
      <c r="Y317" s="2" t="s">
        <v>351</v>
      </c>
      <c r="Z317" s="2" t="s">
        <v>275</v>
      </c>
      <c r="AA317" s="2" t="s">
        <v>41</v>
      </c>
      <c r="AB317" s="2" t="s">
        <v>42</v>
      </c>
      <c r="AC317" s="2" t="s">
        <v>43</v>
      </c>
      <c r="AD317" s="2" t="s">
        <v>3284</v>
      </c>
      <c r="AE317" s="4" t="s">
        <v>198</v>
      </c>
    </row>
    <row r="318" spans="1:31" x14ac:dyDescent="0.25">
      <c r="A318" s="2">
        <v>2014</v>
      </c>
      <c r="B318" s="2">
        <v>2316</v>
      </c>
      <c r="C318" s="2" t="s">
        <v>519</v>
      </c>
      <c r="D318" s="2" t="s">
        <v>520</v>
      </c>
      <c r="E318" s="2" t="s">
        <v>521</v>
      </c>
      <c r="F318" s="2" t="s">
        <v>522</v>
      </c>
      <c r="G318" s="2" t="s">
        <v>443</v>
      </c>
      <c r="H318" s="2"/>
      <c r="I318" s="2" t="s">
        <v>444</v>
      </c>
      <c r="J318" s="2" t="s">
        <v>478</v>
      </c>
      <c r="K318" s="2" t="s">
        <v>525</v>
      </c>
      <c r="L318" s="2"/>
      <c r="M318" s="3">
        <v>41852</v>
      </c>
      <c r="N318" s="2" t="s">
        <v>523</v>
      </c>
      <c r="O318" s="2" t="s">
        <v>1299</v>
      </c>
      <c r="P318" s="2" t="s">
        <v>838</v>
      </c>
      <c r="Q318" s="2" t="s">
        <v>3204</v>
      </c>
      <c r="R318" s="2" t="s">
        <v>3264</v>
      </c>
      <c r="S318" s="2" t="s">
        <v>3286</v>
      </c>
      <c r="T318" s="2" t="s">
        <v>4641</v>
      </c>
      <c r="U318" s="2">
        <v>51.82</v>
      </c>
      <c r="V318" s="2"/>
      <c r="W318" s="2"/>
      <c r="X318" s="2"/>
      <c r="Y318" s="2" t="s">
        <v>351</v>
      </c>
      <c r="Z318" s="2" t="s">
        <v>40</v>
      </c>
      <c r="AA318" s="2" t="s">
        <v>41</v>
      </c>
      <c r="AB318" s="2" t="s">
        <v>42</v>
      </c>
      <c r="AC318" s="2" t="s">
        <v>43</v>
      </c>
      <c r="AD318" s="2" t="s">
        <v>3287</v>
      </c>
      <c r="AE318" s="4" t="s">
        <v>198</v>
      </c>
    </row>
    <row r="319" spans="1:31" x14ac:dyDescent="0.25">
      <c r="A319" s="2">
        <v>2014</v>
      </c>
      <c r="B319" s="2">
        <v>2317</v>
      </c>
      <c r="C319" s="2" t="s">
        <v>519</v>
      </c>
      <c r="D319" s="2" t="s">
        <v>520</v>
      </c>
      <c r="E319" s="2" t="s">
        <v>521</v>
      </c>
      <c r="F319" s="2" t="s">
        <v>522</v>
      </c>
      <c r="G319" s="2" t="s">
        <v>443</v>
      </c>
      <c r="H319" s="2"/>
      <c r="I319" s="2" t="s">
        <v>444</v>
      </c>
      <c r="J319" s="2" t="s">
        <v>478</v>
      </c>
      <c r="K319" s="2" t="s">
        <v>525</v>
      </c>
      <c r="L319" s="2"/>
      <c r="M319" s="3">
        <v>41852</v>
      </c>
      <c r="N319" s="2" t="s">
        <v>523</v>
      </c>
      <c r="O319" s="2" t="s">
        <v>1299</v>
      </c>
      <c r="P319" s="2" t="s">
        <v>838</v>
      </c>
      <c r="Q319" s="2" t="s">
        <v>3204</v>
      </c>
      <c r="R319" s="2" t="s">
        <v>3264</v>
      </c>
      <c r="S319" s="2" t="s">
        <v>3286</v>
      </c>
      <c r="T319" s="2" t="s">
        <v>4641</v>
      </c>
      <c r="U319" s="2">
        <v>55.03</v>
      </c>
      <c r="V319" s="2"/>
      <c r="W319" s="2"/>
      <c r="X319" s="2"/>
      <c r="Y319" s="2" t="s">
        <v>351</v>
      </c>
      <c r="Z319" s="2" t="s">
        <v>275</v>
      </c>
      <c r="AA319" s="2" t="s">
        <v>41</v>
      </c>
      <c r="AB319" s="2" t="s">
        <v>42</v>
      </c>
      <c r="AC319" s="2" t="s">
        <v>43</v>
      </c>
      <c r="AD319" s="2" t="s">
        <v>3287</v>
      </c>
      <c r="AE319" s="4" t="s">
        <v>198</v>
      </c>
    </row>
    <row r="320" spans="1:31" x14ac:dyDescent="0.25">
      <c r="A320" s="2">
        <v>2014</v>
      </c>
      <c r="B320" s="2">
        <v>2319</v>
      </c>
      <c r="C320" s="2" t="s">
        <v>519</v>
      </c>
      <c r="D320" s="2" t="s">
        <v>520</v>
      </c>
      <c r="E320" s="2" t="s">
        <v>521</v>
      </c>
      <c r="F320" s="2" t="s">
        <v>522</v>
      </c>
      <c r="G320" s="2" t="s">
        <v>443</v>
      </c>
      <c r="H320" s="2"/>
      <c r="I320" s="2" t="s">
        <v>444</v>
      </c>
      <c r="J320" s="2" t="s">
        <v>478</v>
      </c>
      <c r="K320" s="2" t="s">
        <v>525</v>
      </c>
      <c r="L320" s="2"/>
      <c r="M320" s="3">
        <v>41853</v>
      </c>
      <c r="N320" s="2" t="s">
        <v>523</v>
      </c>
      <c r="O320" s="2" t="s">
        <v>1299</v>
      </c>
      <c r="P320" s="2" t="s">
        <v>838</v>
      </c>
      <c r="Q320" s="2" t="s">
        <v>3204</v>
      </c>
      <c r="R320" s="2" t="s">
        <v>3220</v>
      </c>
      <c r="S320" s="2" t="s">
        <v>3289</v>
      </c>
      <c r="T320" s="2" t="s">
        <v>4641</v>
      </c>
      <c r="U320" s="2">
        <v>55.03</v>
      </c>
      <c r="V320" s="2"/>
      <c r="W320" s="2"/>
      <c r="X320" s="2"/>
      <c r="Y320" s="2" t="s">
        <v>351</v>
      </c>
      <c r="Z320" s="2" t="s">
        <v>275</v>
      </c>
      <c r="AA320" s="2" t="s">
        <v>41</v>
      </c>
      <c r="AB320" s="2" t="s">
        <v>42</v>
      </c>
      <c r="AC320" s="2" t="s">
        <v>43</v>
      </c>
      <c r="AD320" s="2" t="s">
        <v>3290</v>
      </c>
      <c r="AE320" s="4" t="s">
        <v>198</v>
      </c>
    </row>
    <row r="321" spans="1:31" x14ac:dyDescent="0.25">
      <c r="A321" s="2">
        <v>2014</v>
      </c>
      <c r="B321" s="2">
        <v>2320</v>
      </c>
      <c r="C321" s="2" t="s">
        <v>519</v>
      </c>
      <c r="D321" s="2" t="s">
        <v>520</v>
      </c>
      <c r="E321" s="2" t="s">
        <v>521</v>
      </c>
      <c r="F321" s="2" t="s">
        <v>522</v>
      </c>
      <c r="G321" s="2" t="s">
        <v>443</v>
      </c>
      <c r="H321" s="2"/>
      <c r="I321" s="2" t="s">
        <v>444</v>
      </c>
      <c r="J321" s="2" t="s">
        <v>478</v>
      </c>
      <c r="K321" s="2" t="s">
        <v>525</v>
      </c>
      <c r="L321" s="2"/>
      <c r="M321" s="3">
        <v>41853</v>
      </c>
      <c r="N321" s="2" t="s">
        <v>523</v>
      </c>
      <c r="O321" s="2" t="s">
        <v>1299</v>
      </c>
      <c r="P321" s="2" t="s">
        <v>838</v>
      </c>
      <c r="Q321" s="2" t="s">
        <v>3204</v>
      </c>
      <c r="R321" s="2" t="s">
        <v>3220</v>
      </c>
      <c r="S321" s="2" t="s">
        <v>3289</v>
      </c>
      <c r="T321" s="2" t="s">
        <v>4641</v>
      </c>
      <c r="U321" s="2">
        <v>63.58</v>
      </c>
      <c r="V321" s="2"/>
      <c r="W321" s="2"/>
      <c r="X321" s="2"/>
      <c r="Y321" s="2" t="s">
        <v>351</v>
      </c>
      <c r="Z321" s="2" t="s">
        <v>40</v>
      </c>
      <c r="AA321" s="2" t="s">
        <v>41</v>
      </c>
      <c r="AB321" s="2" t="s">
        <v>42</v>
      </c>
      <c r="AC321" s="2" t="s">
        <v>43</v>
      </c>
      <c r="AD321" s="2" t="s">
        <v>3290</v>
      </c>
      <c r="AE321" s="4" t="s">
        <v>198</v>
      </c>
    </row>
    <row r="322" spans="1:31" x14ac:dyDescent="0.25">
      <c r="A322" s="2">
        <v>2004</v>
      </c>
      <c r="B322" s="2">
        <v>1008</v>
      </c>
      <c r="C322" s="2" t="s">
        <v>531</v>
      </c>
      <c r="D322" s="2" t="s">
        <v>532</v>
      </c>
      <c r="E322" s="2" t="s">
        <v>533</v>
      </c>
      <c r="F322" s="2" t="s">
        <v>530</v>
      </c>
      <c r="G322" s="2" t="s">
        <v>534</v>
      </c>
      <c r="H322" s="2"/>
      <c r="I322" s="2" t="s">
        <v>281</v>
      </c>
      <c r="J322" s="2" t="s">
        <v>50</v>
      </c>
      <c r="K322" s="2" t="s">
        <v>535</v>
      </c>
      <c r="L322" s="2"/>
      <c r="M322" s="3">
        <v>38247</v>
      </c>
      <c r="N322" s="2" t="s">
        <v>96</v>
      </c>
      <c r="O322" s="2" t="s">
        <v>283</v>
      </c>
      <c r="P322" s="2"/>
      <c r="Q322" s="2"/>
      <c r="R322" s="2"/>
      <c r="S322" s="2"/>
      <c r="T322" s="2"/>
      <c r="U322" s="2"/>
      <c r="V322" s="2"/>
      <c r="W322" s="2"/>
      <c r="X322" s="2"/>
      <c r="Y322" s="2" t="s">
        <v>39</v>
      </c>
      <c r="Z322" s="2" t="s">
        <v>275</v>
      </c>
      <c r="AA322" s="2" t="s">
        <v>41</v>
      </c>
      <c r="AB322" s="2" t="s">
        <v>43</v>
      </c>
      <c r="AC322" s="2" t="s">
        <v>43</v>
      </c>
      <c r="AD322" s="2"/>
      <c r="AE322" s="4" t="s">
        <v>198</v>
      </c>
    </row>
    <row r="323" spans="1:31" x14ac:dyDescent="0.25">
      <c r="A323" s="2">
        <v>2004</v>
      </c>
      <c r="B323" s="2">
        <v>1009</v>
      </c>
      <c r="C323" s="2" t="s">
        <v>531</v>
      </c>
      <c r="D323" s="2" t="s">
        <v>532</v>
      </c>
      <c r="E323" s="2" t="s">
        <v>533</v>
      </c>
      <c r="F323" s="2" t="s">
        <v>530</v>
      </c>
      <c r="G323" s="2" t="s">
        <v>534</v>
      </c>
      <c r="H323" s="2"/>
      <c r="I323" s="2" t="s">
        <v>281</v>
      </c>
      <c r="J323" s="2" t="s">
        <v>50</v>
      </c>
      <c r="K323" s="2" t="s">
        <v>535</v>
      </c>
      <c r="L323" s="2"/>
      <c r="M323" s="3">
        <v>38247</v>
      </c>
      <c r="N323" s="2" t="s">
        <v>96</v>
      </c>
      <c r="O323" s="2" t="s">
        <v>283</v>
      </c>
      <c r="P323" s="2"/>
      <c r="Q323" s="2"/>
      <c r="R323" s="2"/>
      <c r="S323" s="2"/>
      <c r="T323" s="2"/>
      <c r="U323" s="2"/>
      <c r="V323" s="2"/>
      <c r="W323" s="2"/>
      <c r="X323" s="2"/>
      <c r="Y323" s="2" t="s">
        <v>39</v>
      </c>
      <c r="Z323" s="2" t="s">
        <v>40</v>
      </c>
      <c r="AA323" s="2" t="s">
        <v>41</v>
      </c>
      <c r="AB323" s="2" t="s">
        <v>43</v>
      </c>
      <c r="AC323" s="2" t="s">
        <v>43</v>
      </c>
      <c r="AD323" s="2"/>
      <c r="AE323" s="4" t="s">
        <v>198</v>
      </c>
    </row>
    <row r="324" spans="1:31" x14ac:dyDescent="0.25">
      <c r="A324" s="2">
        <v>2013</v>
      </c>
      <c r="B324" s="2">
        <v>975</v>
      </c>
      <c r="C324" s="2" t="s">
        <v>1864</v>
      </c>
      <c r="D324" s="2" t="s">
        <v>1865</v>
      </c>
      <c r="E324" s="2" t="s">
        <v>1866</v>
      </c>
      <c r="F324" s="2" t="s">
        <v>882</v>
      </c>
      <c r="G324" s="2" t="s">
        <v>883</v>
      </c>
      <c r="H324" s="2"/>
      <c r="I324" s="2" t="s">
        <v>49</v>
      </c>
      <c r="J324" s="2" t="s">
        <v>50</v>
      </c>
      <c r="K324" s="2" t="s">
        <v>1867</v>
      </c>
      <c r="L324" s="2"/>
      <c r="M324" s="3">
        <v>41494</v>
      </c>
      <c r="N324" s="2" t="s">
        <v>1868</v>
      </c>
      <c r="O324" s="2" t="s">
        <v>611</v>
      </c>
      <c r="P324" s="2" t="s">
        <v>1869</v>
      </c>
      <c r="Q324" s="2" t="s">
        <v>1874</v>
      </c>
      <c r="R324" s="2" t="s">
        <v>1871</v>
      </c>
      <c r="S324" s="2" t="s">
        <v>1133</v>
      </c>
      <c r="T324" s="2" t="s">
        <v>4641</v>
      </c>
      <c r="U324" s="2">
        <v>15.8</v>
      </c>
      <c r="V324" s="2"/>
      <c r="W324" s="2"/>
      <c r="X324" s="2"/>
      <c r="Y324" s="2" t="s">
        <v>351</v>
      </c>
      <c r="Z324" s="2" t="s">
        <v>40</v>
      </c>
      <c r="AA324" s="2" t="s">
        <v>41</v>
      </c>
      <c r="AB324" s="2" t="s">
        <v>42</v>
      </c>
      <c r="AC324" s="2" t="s">
        <v>338</v>
      </c>
      <c r="AD324" s="2" t="s">
        <v>1873</v>
      </c>
      <c r="AE324" s="4"/>
    </row>
    <row r="325" spans="1:31" x14ac:dyDescent="0.25">
      <c r="A325" s="2">
        <v>2012</v>
      </c>
      <c r="B325" s="2">
        <v>214</v>
      </c>
      <c r="C325" s="2" t="s">
        <v>387</v>
      </c>
      <c r="D325" s="2" t="s">
        <v>388</v>
      </c>
      <c r="E325" s="2" t="s">
        <v>389</v>
      </c>
      <c r="F325" s="2" t="s">
        <v>385</v>
      </c>
      <c r="G325" s="2" t="s">
        <v>390</v>
      </c>
      <c r="H325" s="2"/>
      <c r="I325" s="2" t="s">
        <v>385</v>
      </c>
      <c r="J325" s="2" t="s">
        <v>542</v>
      </c>
      <c r="K325" s="2" t="s">
        <v>1313</v>
      </c>
      <c r="L325" s="2"/>
      <c r="M325" s="3">
        <v>41024</v>
      </c>
      <c r="N325" s="2" t="s">
        <v>71</v>
      </c>
      <c r="O325" s="2" t="s">
        <v>1307</v>
      </c>
      <c r="P325" s="2"/>
      <c r="Q325" s="2"/>
      <c r="R325" s="2"/>
      <c r="S325" s="2"/>
      <c r="T325" s="2"/>
      <c r="U325" s="2"/>
      <c r="V325" s="2"/>
      <c r="W325" s="2"/>
      <c r="X325" s="2"/>
      <c r="Y325" s="2" t="s">
        <v>351</v>
      </c>
      <c r="Z325" s="2" t="s">
        <v>40</v>
      </c>
      <c r="AA325" s="2" t="s">
        <v>41</v>
      </c>
      <c r="AB325" s="2" t="s">
        <v>42</v>
      </c>
      <c r="AC325" s="2" t="s">
        <v>43</v>
      </c>
      <c r="AD325" s="2" t="s">
        <v>1316</v>
      </c>
      <c r="AE325" s="4" t="s">
        <v>198</v>
      </c>
    </row>
    <row r="326" spans="1:31" x14ac:dyDescent="0.25">
      <c r="A326" s="2">
        <v>2012</v>
      </c>
      <c r="B326" s="2">
        <v>215</v>
      </c>
      <c r="C326" s="2" t="s">
        <v>387</v>
      </c>
      <c r="D326" s="2" t="s">
        <v>388</v>
      </c>
      <c r="E326" s="2" t="s">
        <v>389</v>
      </c>
      <c r="F326" s="2" t="s">
        <v>385</v>
      </c>
      <c r="G326" s="2" t="s">
        <v>390</v>
      </c>
      <c r="H326" s="2"/>
      <c r="I326" s="2" t="s">
        <v>385</v>
      </c>
      <c r="J326" s="2" t="s">
        <v>542</v>
      </c>
      <c r="K326" s="2" t="s">
        <v>1313</v>
      </c>
      <c r="L326" s="2"/>
      <c r="M326" s="3">
        <v>41024</v>
      </c>
      <c r="N326" s="2" t="s">
        <v>71</v>
      </c>
      <c r="O326" s="2" t="s">
        <v>1307</v>
      </c>
      <c r="P326" s="2"/>
      <c r="Q326" s="2"/>
      <c r="R326" s="2"/>
      <c r="S326" s="2"/>
      <c r="T326" s="2"/>
      <c r="U326" s="2"/>
      <c r="V326" s="2"/>
      <c r="W326" s="2"/>
      <c r="X326" s="2"/>
      <c r="Y326" s="2" t="s">
        <v>351</v>
      </c>
      <c r="Z326" s="2" t="s">
        <v>275</v>
      </c>
      <c r="AA326" s="2" t="s">
        <v>41</v>
      </c>
      <c r="AB326" s="2" t="s">
        <v>42</v>
      </c>
      <c r="AC326" s="2" t="s">
        <v>43</v>
      </c>
      <c r="AD326" s="2" t="s">
        <v>1316</v>
      </c>
      <c r="AE326" s="4" t="s">
        <v>198</v>
      </c>
    </row>
    <row r="327" spans="1:31" x14ac:dyDescent="0.25">
      <c r="A327" s="2">
        <v>2012</v>
      </c>
      <c r="B327" s="2">
        <v>230</v>
      </c>
      <c r="C327" s="2" t="s">
        <v>387</v>
      </c>
      <c r="D327" s="2" t="s">
        <v>388</v>
      </c>
      <c r="E327" s="2" t="s">
        <v>389</v>
      </c>
      <c r="F327" s="2" t="s">
        <v>385</v>
      </c>
      <c r="G327" s="2" t="s">
        <v>390</v>
      </c>
      <c r="H327" s="2"/>
      <c r="I327" s="2" t="s">
        <v>385</v>
      </c>
      <c r="J327" s="2" t="s">
        <v>542</v>
      </c>
      <c r="K327" s="2" t="s">
        <v>1313</v>
      </c>
      <c r="L327" s="2"/>
      <c r="M327" s="3">
        <v>41025</v>
      </c>
      <c r="N327" s="2" t="s">
        <v>71</v>
      </c>
      <c r="O327" s="2" t="s">
        <v>1307</v>
      </c>
      <c r="P327" s="2"/>
      <c r="Q327" s="2"/>
      <c r="R327" s="2"/>
      <c r="S327" s="2"/>
      <c r="T327" s="2"/>
      <c r="U327" s="2"/>
      <c r="V327" s="2"/>
      <c r="W327" s="2"/>
      <c r="X327" s="2"/>
      <c r="Y327" s="2" t="s">
        <v>351</v>
      </c>
      <c r="Z327" s="2" t="s">
        <v>40</v>
      </c>
      <c r="AA327" s="2" t="s">
        <v>41</v>
      </c>
      <c r="AB327" s="2" t="s">
        <v>42</v>
      </c>
      <c r="AC327" s="2" t="s">
        <v>43</v>
      </c>
      <c r="AD327" s="2" t="s">
        <v>1333</v>
      </c>
      <c r="AE327" s="4" t="s">
        <v>198</v>
      </c>
    </row>
    <row r="328" spans="1:31" x14ac:dyDescent="0.25">
      <c r="A328" s="2">
        <v>2012</v>
      </c>
      <c r="B328" s="2">
        <v>231</v>
      </c>
      <c r="C328" s="2" t="s">
        <v>387</v>
      </c>
      <c r="D328" s="2" t="s">
        <v>388</v>
      </c>
      <c r="E328" s="2" t="s">
        <v>389</v>
      </c>
      <c r="F328" s="2" t="s">
        <v>385</v>
      </c>
      <c r="G328" s="2" t="s">
        <v>390</v>
      </c>
      <c r="H328" s="2"/>
      <c r="I328" s="2" t="s">
        <v>385</v>
      </c>
      <c r="J328" s="2" t="s">
        <v>542</v>
      </c>
      <c r="K328" s="2" t="s">
        <v>1313</v>
      </c>
      <c r="L328" s="2"/>
      <c r="M328" s="3">
        <v>41025</v>
      </c>
      <c r="N328" s="2" t="s">
        <v>71</v>
      </c>
      <c r="O328" s="2" t="s">
        <v>1307</v>
      </c>
      <c r="P328" s="2"/>
      <c r="Q328" s="2"/>
      <c r="R328" s="2"/>
      <c r="S328" s="2"/>
      <c r="T328" s="2"/>
      <c r="U328" s="2"/>
      <c r="V328" s="2"/>
      <c r="W328" s="2"/>
      <c r="X328" s="2"/>
      <c r="Y328" s="2" t="s">
        <v>351</v>
      </c>
      <c r="Z328" s="2" t="s">
        <v>275</v>
      </c>
      <c r="AA328" s="2" t="s">
        <v>41</v>
      </c>
      <c r="AB328" s="2" t="s">
        <v>42</v>
      </c>
      <c r="AC328" s="2" t="s">
        <v>43</v>
      </c>
      <c r="AD328" s="2" t="s">
        <v>1333</v>
      </c>
      <c r="AE328" s="4" t="s">
        <v>198</v>
      </c>
    </row>
    <row r="329" spans="1:31" x14ac:dyDescent="0.25">
      <c r="A329" s="2">
        <v>2012</v>
      </c>
      <c r="B329" s="2">
        <v>252</v>
      </c>
      <c r="C329" s="2" t="s">
        <v>387</v>
      </c>
      <c r="D329" s="2" t="s">
        <v>388</v>
      </c>
      <c r="E329" s="2" t="s">
        <v>389</v>
      </c>
      <c r="F329" s="2" t="s">
        <v>385</v>
      </c>
      <c r="G329" s="2" t="s">
        <v>390</v>
      </c>
      <c r="H329" s="2"/>
      <c r="I329" s="2" t="s">
        <v>385</v>
      </c>
      <c r="J329" s="2" t="s">
        <v>542</v>
      </c>
      <c r="K329" s="2" t="s">
        <v>1313</v>
      </c>
      <c r="L329" s="2"/>
      <c r="M329" s="3">
        <v>41027</v>
      </c>
      <c r="N329" s="2" t="s">
        <v>71</v>
      </c>
      <c r="O329" s="2" t="s">
        <v>1307</v>
      </c>
      <c r="P329" s="2"/>
      <c r="Q329" s="2"/>
      <c r="R329" s="2"/>
      <c r="S329" s="2"/>
      <c r="T329" s="2"/>
      <c r="U329" s="2"/>
      <c r="V329" s="2"/>
      <c r="W329" s="2"/>
      <c r="X329" s="2"/>
      <c r="Y329" s="2" t="s">
        <v>351</v>
      </c>
      <c r="Z329" s="2" t="s">
        <v>40</v>
      </c>
      <c r="AA329" s="2" t="s">
        <v>41</v>
      </c>
      <c r="AB329" s="2" t="s">
        <v>42</v>
      </c>
      <c r="AC329" s="2" t="s">
        <v>43</v>
      </c>
      <c r="AD329" s="2" t="s">
        <v>1346</v>
      </c>
      <c r="AE329" s="4" t="s">
        <v>198</v>
      </c>
    </row>
    <row r="330" spans="1:31" x14ac:dyDescent="0.25">
      <c r="A330" s="2">
        <v>2012</v>
      </c>
      <c r="B330" s="2">
        <v>253</v>
      </c>
      <c r="C330" s="2" t="s">
        <v>387</v>
      </c>
      <c r="D330" s="2" t="s">
        <v>388</v>
      </c>
      <c r="E330" s="2" t="s">
        <v>389</v>
      </c>
      <c r="F330" s="2" t="s">
        <v>385</v>
      </c>
      <c r="G330" s="2" t="s">
        <v>390</v>
      </c>
      <c r="H330" s="2"/>
      <c r="I330" s="2" t="s">
        <v>385</v>
      </c>
      <c r="J330" s="2" t="s">
        <v>542</v>
      </c>
      <c r="K330" s="2" t="s">
        <v>1313</v>
      </c>
      <c r="L330" s="2"/>
      <c r="M330" s="3">
        <v>41027</v>
      </c>
      <c r="N330" s="2" t="s">
        <v>71</v>
      </c>
      <c r="O330" s="2" t="s">
        <v>1307</v>
      </c>
      <c r="P330" s="2"/>
      <c r="Q330" s="2"/>
      <c r="R330" s="2"/>
      <c r="S330" s="2"/>
      <c r="T330" s="2"/>
      <c r="U330" s="2"/>
      <c r="V330" s="2"/>
      <c r="W330" s="2"/>
      <c r="X330" s="2"/>
      <c r="Y330" s="2" t="s">
        <v>351</v>
      </c>
      <c r="Z330" s="2" t="s">
        <v>275</v>
      </c>
      <c r="AA330" s="2" t="s">
        <v>41</v>
      </c>
      <c r="AB330" s="2" t="s">
        <v>42</v>
      </c>
      <c r="AC330" s="2" t="s">
        <v>43</v>
      </c>
      <c r="AD330" s="2" t="s">
        <v>1346</v>
      </c>
      <c r="AE330" s="4" t="s">
        <v>198</v>
      </c>
    </row>
    <row r="331" spans="1:31" x14ac:dyDescent="0.25">
      <c r="A331" s="2">
        <v>2012</v>
      </c>
      <c r="B331" s="2">
        <v>216</v>
      </c>
      <c r="C331" s="2" t="s">
        <v>387</v>
      </c>
      <c r="D331" s="2" t="s">
        <v>388</v>
      </c>
      <c r="E331" s="2" t="s">
        <v>389</v>
      </c>
      <c r="F331" s="2" t="s">
        <v>385</v>
      </c>
      <c r="G331" s="2" t="s">
        <v>390</v>
      </c>
      <c r="H331" s="2"/>
      <c r="I331" s="2" t="s">
        <v>385</v>
      </c>
      <c r="J331" s="2" t="s">
        <v>480</v>
      </c>
      <c r="K331" s="2" t="s">
        <v>1317</v>
      </c>
      <c r="L331" s="2"/>
      <c r="M331" s="3">
        <v>41024</v>
      </c>
      <c r="N331" s="2" t="s">
        <v>71</v>
      </c>
      <c r="O331" s="2" t="s">
        <v>1307</v>
      </c>
      <c r="P331" s="2"/>
      <c r="Q331" s="2"/>
      <c r="R331" s="2"/>
      <c r="S331" s="2"/>
      <c r="T331" s="2"/>
      <c r="U331" s="2"/>
      <c r="V331" s="2"/>
      <c r="W331" s="2"/>
      <c r="X331" s="2"/>
      <c r="Y331" s="2" t="s">
        <v>351</v>
      </c>
      <c r="Z331" s="2" t="s">
        <v>275</v>
      </c>
      <c r="AA331" s="2" t="s">
        <v>41</v>
      </c>
      <c r="AB331" s="2" t="s">
        <v>42</v>
      </c>
      <c r="AC331" s="2" t="s">
        <v>43</v>
      </c>
      <c r="AD331" s="2" t="s">
        <v>1318</v>
      </c>
      <c r="AE331" s="4" t="s">
        <v>198</v>
      </c>
    </row>
    <row r="332" spans="1:31" x14ac:dyDescent="0.25">
      <c r="A332" s="2">
        <v>2012</v>
      </c>
      <c r="B332" s="2">
        <v>217</v>
      </c>
      <c r="C332" s="2" t="s">
        <v>387</v>
      </c>
      <c r="D332" s="2" t="s">
        <v>388</v>
      </c>
      <c r="E332" s="2" t="s">
        <v>389</v>
      </c>
      <c r="F332" s="2" t="s">
        <v>385</v>
      </c>
      <c r="G332" s="2" t="s">
        <v>390</v>
      </c>
      <c r="H332" s="2"/>
      <c r="I332" s="2" t="s">
        <v>385</v>
      </c>
      <c r="J332" s="2" t="s">
        <v>480</v>
      </c>
      <c r="K332" s="2" t="s">
        <v>1317</v>
      </c>
      <c r="L332" s="2"/>
      <c r="M332" s="3">
        <v>41024</v>
      </c>
      <c r="N332" s="2" t="s">
        <v>71</v>
      </c>
      <c r="O332" s="2" t="s">
        <v>1307</v>
      </c>
      <c r="P332" s="2"/>
      <c r="Q332" s="2"/>
      <c r="R332" s="2"/>
      <c r="S332" s="2"/>
      <c r="T332" s="2"/>
      <c r="U332" s="2"/>
      <c r="V332" s="2"/>
      <c r="W332" s="2"/>
      <c r="X332" s="2"/>
      <c r="Y332" s="2" t="s">
        <v>351</v>
      </c>
      <c r="Z332" s="2" t="s">
        <v>40</v>
      </c>
      <c r="AA332" s="2" t="s">
        <v>41</v>
      </c>
      <c r="AB332" s="2" t="s">
        <v>42</v>
      </c>
      <c r="AC332" s="2" t="s">
        <v>43</v>
      </c>
      <c r="AD332" s="2" t="s">
        <v>1318</v>
      </c>
      <c r="AE332" s="4" t="s">
        <v>198</v>
      </c>
    </row>
    <row r="333" spans="1:31" x14ac:dyDescent="0.25">
      <c r="A333" s="2">
        <v>2012</v>
      </c>
      <c r="B333" s="2">
        <v>232</v>
      </c>
      <c r="C333" s="2" t="s">
        <v>387</v>
      </c>
      <c r="D333" s="2" t="s">
        <v>388</v>
      </c>
      <c r="E333" s="2" t="s">
        <v>389</v>
      </c>
      <c r="F333" s="2" t="s">
        <v>385</v>
      </c>
      <c r="G333" s="2" t="s">
        <v>390</v>
      </c>
      <c r="H333" s="2"/>
      <c r="I333" s="2" t="s">
        <v>385</v>
      </c>
      <c r="J333" s="2" t="s">
        <v>480</v>
      </c>
      <c r="K333" s="2" t="s">
        <v>1317</v>
      </c>
      <c r="L333" s="2"/>
      <c r="M333" s="3">
        <v>41025</v>
      </c>
      <c r="N333" s="2" t="s">
        <v>71</v>
      </c>
      <c r="O333" s="2" t="s">
        <v>1307</v>
      </c>
      <c r="P333" s="2"/>
      <c r="Q333" s="2"/>
      <c r="R333" s="2"/>
      <c r="S333" s="2"/>
      <c r="T333" s="2"/>
      <c r="U333" s="2"/>
      <c r="V333" s="2"/>
      <c r="W333" s="2"/>
      <c r="X333" s="2"/>
      <c r="Y333" s="2" t="s">
        <v>351</v>
      </c>
      <c r="Z333" s="2" t="s">
        <v>275</v>
      </c>
      <c r="AA333" s="2" t="s">
        <v>41</v>
      </c>
      <c r="AB333" s="2" t="s">
        <v>42</v>
      </c>
      <c r="AC333" s="2" t="s">
        <v>43</v>
      </c>
      <c r="AD333" s="2" t="s">
        <v>1334</v>
      </c>
      <c r="AE333" s="4" t="s">
        <v>198</v>
      </c>
    </row>
    <row r="334" spans="1:31" x14ac:dyDescent="0.25">
      <c r="A334" s="2">
        <v>2012</v>
      </c>
      <c r="B334" s="2">
        <v>235</v>
      </c>
      <c r="C334" s="2" t="s">
        <v>387</v>
      </c>
      <c r="D334" s="2" t="s">
        <v>388</v>
      </c>
      <c r="E334" s="2" t="s">
        <v>389</v>
      </c>
      <c r="F334" s="2" t="s">
        <v>385</v>
      </c>
      <c r="G334" s="2" t="s">
        <v>390</v>
      </c>
      <c r="H334" s="2"/>
      <c r="I334" s="2" t="s">
        <v>385</v>
      </c>
      <c r="J334" s="2" t="s">
        <v>480</v>
      </c>
      <c r="K334" s="2" t="s">
        <v>1317</v>
      </c>
      <c r="L334" s="2"/>
      <c r="M334" s="3">
        <v>41025</v>
      </c>
      <c r="N334" s="2" t="s">
        <v>71</v>
      </c>
      <c r="O334" s="2" t="s">
        <v>1307</v>
      </c>
      <c r="P334" s="2"/>
      <c r="Q334" s="2"/>
      <c r="R334" s="2"/>
      <c r="S334" s="2"/>
      <c r="T334" s="2"/>
      <c r="U334" s="2"/>
      <c r="V334" s="2"/>
      <c r="W334" s="2"/>
      <c r="X334" s="2"/>
      <c r="Y334" s="2" t="s">
        <v>351</v>
      </c>
      <c r="Z334" s="2" t="s">
        <v>40</v>
      </c>
      <c r="AA334" s="2" t="s">
        <v>41</v>
      </c>
      <c r="AB334" s="2" t="s">
        <v>42</v>
      </c>
      <c r="AC334" s="2" t="s">
        <v>43</v>
      </c>
      <c r="AD334" s="2" t="s">
        <v>1334</v>
      </c>
      <c r="AE334" s="4" t="s">
        <v>198</v>
      </c>
    </row>
    <row r="335" spans="1:31" x14ac:dyDescent="0.25">
      <c r="A335" s="2">
        <v>2012</v>
      </c>
      <c r="B335" s="2">
        <v>242</v>
      </c>
      <c r="C335" s="2" t="s">
        <v>387</v>
      </c>
      <c r="D335" s="2" t="s">
        <v>388</v>
      </c>
      <c r="E335" s="2" t="s">
        <v>389</v>
      </c>
      <c r="F335" s="2" t="s">
        <v>385</v>
      </c>
      <c r="G335" s="2" t="s">
        <v>390</v>
      </c>
      <c r="H335" s="2"/>
      <c r="I335" s="2" t="s">
        <v>385</v>
      </c>
      <c r="J335" s="2" t="s">
        <v>480</v>
      </c>
      <c r="K335" s="2" t="s">
        <v>1317</v>
      </c>
      <c r="L335" s="2"/>
      <c r="M335" s="3">
        <v>41026</v>
      </c>
      <c r="N335" s="2" t="s">
        <v>71</v>
      </c>
      <c r="O335" s="2" t="s">
        <v>1307</v>
      </c>
      <c r="P335" s="2"/>
      <c r="Q335" s="2"/>
      <c r="R335" s="2"/>
      <c r="S335" s="2"/>
      <c r="T335" s="2"/>
      <c r="U335" s="2"/>
      <c r="V335" s="2"/>
      <c r="W335" s="2"/>
      <c r="X335" s="2"/>
      <c r="Y335" s="2" t="s">
        <v>351</v>
      </c>
      <c r="Z335" s="2" t="s">
        <v>40</v>
      </c>
      <c r="AA335" s="2" t="s">
        <v>41</v>
      </c>
      <c r="AB335" s="2" t="s">
        <v>42</v>
      </c>
      <c r="AC335" s="2" t="s">
        <v>43</v>
      </c>
      <c r="AD335" s="2" t="s">
        <v>1340</v>
      </c>
      <c r="AE335" s="4" t="s">
        <v>198</v>
      </c>
    </row>
    <row r="336" spans="1:31" x14ac:dyDescent="0.25">
      <c r="A336" s="2">
        <v>2012</v>
      </c>
      <c r="B336" s="2">
        <v>243</v>
      </c>
      <c r="C336" s="2" t="s">
        <v>387</v>
      </c>
      <c r="D336" s="2" t="s">
        <v>388</v>
      </c>
      <c r="E336" s="2" t="s">
        <v>389</v>
      </c>
      <c r="F336" s="2" t="s">
        <v>385</v>
      </c>
      <c r="G336" s="2" t="s">
        <v>390</v>
      </c>
      <c r="H336" s="2"/>
      <c r="I336" s="2" t="s">
        <v>385</v>
      </c>
      <c r="J336" s="2" t="s">
        <v>480</v>
      </c>
      <c r="K336" s="2" t="s">
        <v>1317</v>
      </c>
      <c r="L336" s="2"/>
      <c r="M336" s="3">
        <v>41026</v>
      </c>
      <c r="N336" s="2" t="s">
        <v>71</v>
      </c>
      <c r="O336" s="2" t="s">
        <v>1307</v>
      </c>
      <c r="P336" s="2"/>
      <c r="Q336" s="2"/>
      <c r="R336" s="2"/>
      <c r="S336" s="2"/>
      <c r="T336" s="2"/>
      <c r="U336" s="2"/>
      <c r="V336" s="2"/>
      <c r="W336" s="2"/>
      <c r="X336" s="2"/>
      <c r="Y336" s="2" t="s">
        <v>351</v>
      </c>
      <c r="Z336" s="2" t="s">
        <v>275</v>
      </c>
      <c r="AA336" s="2" t="s">
        <v>41</v>
      </c>
      <c r="AB336" s="2" t="s">
        <v>42</v>
      </c>
      <c r="AC336" s="2" t="s">
        <v>43</v>
      </c>
      <c r="AD336" s="2" t="s">
        <v>1340</v>
      </c>
      <c r="AE336" s="4" t="s">
        <v>198</v>
      </c>
    </row>
    <row r="337" spans="1:31" x14ac:dyDescent="0.25">
      <c r="A337" s="2">
        <v>2012</v>
      </c>
      <c r="B337" s="2">
        <v>254</v>
      </c>
      <c r="C337" s="2" t="s">
        <v>387</v>
      </c>
      <c r="D337" s="2" t="s">
        <v>388</v>
      </c>
      <c r="E337" s="2" t="s">
        <v>389</v>
      </c>
      <c r="F337" s="2" t="s">
        <v>385</v>
      </c>
      <c r="G337" s="2" t="s">
        <v>390</v>
      </c>
      <c r="H337" s="2"/>
      <c r="I337" s="2" t="s">
        <v>385</v>
      </c>
      <c r="J337" s="2" t="s">
        <v>480</v>
      </c>
      <c r="K337" s="2" t="s">
        <v>1317</v>
      </c>
      <c r="L337" s="2"/>
      <c r="M337" s="3">
        <v>41027</v>
      </c>
      <c r="N337" s="2" t="s">
        <v>71</v>
      </c>
      <c r="O337" s="2" t="s">
        <v>1307</v>
      </c>
      <c r="P337" s="2"/>
      <c r="Q337" s="2"/>
      <c r="R337" s="2"/>
      <c r="S337" s="2"/>
      <c r="T337" s="2"/>
      <c r="U337" s="2"/>
      <c r="V337" s="2"/>
      <c r="W337" s="2"/>
      <c r="X337" s="2"/>
      <c r="Y337" s="2" t="s">
        <v>351</v>
      </c>
      <c r="Z337" s="2" t="s">
        <v>40</v>
      </c>
      <c r="AA337" s="2" t="s">
        <v>41</v>
      </c>
      <c r="AB337" s="2" t="s">
        <v>42</v>
      </c>
      <c r="AC337" s="2" t="s">
        <v>43</v>
      </c>
      <c r="AD337" s="2" t="s">
        <v>1347</v>
      </c>
      <c r="AE337" s="4" t="s">
        <v>198</v>
      </c>
    </row>
    <row r="338" spans="1:31" x14ac:dyDescent="0.25">
      <c r="A338" s="2">
        <v>2012</v>
      </c>
      <c r="B338" s="2">
        <v>256</v>
      </c>
      <c r="C338" s="2" t="s">
        <v>387</v>
      </c>
      <c r="D338" s="2" t="s">
        <v>388</v>
      </c>
      <c r="E338" s="2" t="s">
        <v>389</v>
      </c>
      <c r="F338" s="2" t="s">
        <v>385</v>
      </c>
      <c r="G338" s="2" t="s">
        <v>390</v>
      </c>
      <c r="H338" s="2"/>
      <c r="I338" s="2" t="s">
        <v>385</v>
      </c>
      <c r="J338" s="2" t="s">
        <v>480</v>
      </c>
      <c r="K338" s="2" t="s">
        <v>1317</v>
      </c>
      <c r="L338" s="2"/>
      <c r="M338" s="3">
        <v>41027</v>
      </c>
      <c r="N338" s="2" t="s">
        <v>71</v>
      </c>
      <c r="O338" s="2" t="s">
        <v>1307</v>
      </c>
      <c r="P338" s="2"/>
      <c r="Q338" s="2"/>
      <c r="R338" s="2"/>
      <c r="S338" s="2"/>
      <c r="T338" s="2"/>
      <c r="U338" s="2"/>
      <c r="V338" s="2"/>
      <c r="W338" s="2"/>
      <c r="X338" s="2"/>
      <c r="Y338" s="2" t="s">
        <v>351</v>
      </c>
      <c r="Z338" s="2" t="s">
        <v>275</v>
      </c>
      <c r="AA338" s="2" t="s">
        <v>41</v>
      </c>
      <c r="AB338" s="2" t="s">
        <v>42</v>
      </c>
      <c r="AC338" s="2" t="s">
        <v>43</v>
      </c>
      <c r="AD338" s="2" t="s">
        <v>1347</v>
      </c>
      <c r="AE338" s="4" t="s">
        <v>198</v>
      </c>
    </row>
    <row r="339" spans="1:31" x14ac:dyDescent="0.25">
      <c r="A339" s="2">
        <v>2012</v>
      </c>
      <c r="B339" s="2">
        <v>211</v>
      </c>
      <c r="C339" s="2" t="s">
        <v>387</v>
      </c>
      <c r="D339" s="2" t="s">
        <v>388</v>
      </c>
      <c r="E339" s="2" t="s">
        <v>389</v>
      </c>
      <c r="F339" s="2" t="s">
        <v>385</v>
      </c>
      <c r="G339" s="2" t="s">
        <v>390</v>
      </c>
      <c r="H339" s="2"/>
      <c r="I339" s="2" t="s">
        <v>385</v>
      </c>
      <c r="J339" s="2" t="s">
        <v>490</v>
      </c>
      <c r="K339" s="2" t="s">
        <v>1306</v>
      </c>
      <c r="L339" s="2"/>
      <c r="M339" s="3">
        <v>41024</v>
      </c>
      <c r="N339" s="2" t="s">
        <v>71</v>
      </c>
      <c r="O339" s="2" t="s">
        <v>1307</v>
      </c>
      <c r="P339" s="2"/>
      <c r="Q339" s="2"/>
      <c r="R339" s="2"/>
      <c r="S339" s="2"/>
      <c r="T339" s="2"/>
      <c r="U339" s="2"/>
      <c r="V339" s="2"/>
      <c r="W339" s="2"/>
      <c r="X339" s="2"/>
      <c r="Y339" s="2" t="s">
        <v>351</v>
      </c>
      <c r="Z339" s="2" t="s">
        <v>275</v>
      </c>
      <c r="AA339" s="2" t="s">
        <v>41</v>
      </c>
      <c r="AB339" s="2" t="s">
        <v>42</v>
      </c>
      <c r="AC339" s="2" t="s">
        <v>43</v>
      </c>
      <c r="AD339" s="2" t="s">
        <v>1312</v>
      </c>
      <c r="AE339" s="4" t="s">
        <v>198</v>
      </c>
    </row>
    <row r="340" spans="1:31" x14ac:dyDescent="0.25">
      <c r="A340" s="2">
        <v>2012</v>
      </c>
      <c r="B340" s="2">
        <v>212</v>
      </c>
      <c r="C340" s="2" t="s">
        <v>387</v>
      </c>
      <c r="D340" s="2" t="s">
        <v>388</v>
      </c>
      <c r="E340" s="2" t="s">
        <v>389</v>
      </c>
      <c r="F340" s="2" t="s">
        <v>385</v>
      </c>
      <c r="G340" s="2" t="s">
        <v>390</v>
      </c>
      <c r="H340" s="2"/>
      <c r="I340" s="2" t="s">
        <v>385</v>
      </c>
      <c r="J340" s="2" t="s">
        <v>490</v>
      </c>
      <c r="K340" s="2" t="s">
        <v>1306</v>
      </c>
      <c r="L340" s="2"/>
      <c r="M340" s="3">
        <v>41024</v>
      </c>
      <c r="N340" s="2" t="s">
        <v>71</v>
      </c>
      <c r="O340" s="2" t="s">
        <v>1307</v>
      </c>
      <c r="P340" s="2"/>
      <c r="Q340" s="2"/>
      <c r="R340" s="2"/>
      <c r="S340" s="2"/>
      <c r="T340" s="2"/>
      <c r="U340" s="2"/>
      <c r="V340" s="2"/>
      <c r="W340" s="2"/>
      <c r="X340" s="2"/>
      <c r="Y340" s="2" t="s">
        <v>351</v>
      </c>
      <c r="Z340" s="2" t="s">
        <v>40</v>
      </c>
      <c r="AA340" s="2" t="s">
        <v>41</v>
      </c>
      <c r="AB340" s="2" t="s">
        <v>42</v>
      </c>
      <c r="AC340" s="2" t="s">
        <v>43</v>
      </c>
      <c r="AD340" s="2" t="s">
        <v>1312</v>
      </c>
      <c r="AE340" s="4" t="s">
        <v>198</v>
      </c>
    </row>
    <row r="341" spans="1:31" x14ac:dyDescent="0.25">
      <c r="A341" s="2">
        <v>2012</v>
      </c>
      <c r="B341" s="2">
        <v>226</v>
      </c>
      <c r="C341" s="2" t="s">
        <v>387</v>
      </c>
      <c r="D341" s="2" t="s">
        <v>388</v>
      </c>
      <c r="E341" s="2" t="s">
        <v>389</v>
      </c>
      <c r="F341" s="2" t="s">
        <v>385</v>
      </c>
      <c r="G341" s="2" t="s">
        <v>390</v>
      </c>
      <c r="H341" s="2"/>
      <c r="I341" s="2" t="s">
        <v>385</v>
      </c>
      <c r="J341" s="2" t="s">
        <v>490</v>
      </c>
      <c r="K341" s="2" t="s">
        <v>1306</v>
      </c>
      <c r="L341" s="2"/>
      <c r="M341" s="3">
        <v>41025</v>
      </c>
      <c r="N341" s="2" t="s">
        <v>71</v>
      </c>
      <c r="O341" s="2" t="s">
        <v>1307</v>
      </c>
      <c r="P341" s="2"/>
      <c r="Q341" s="2"/>
      <c r="R341" s="2"/>
      <c r="S341" s="2"/>
      <c r="T341" s="2"/>
      <c r="U341" s="2"/>
      <c r="V341" s="2"/>
      <c r="W341" s="2"/>
      <c r="X341" s="2"/>
      <c r="Y341" s="2" t="s">
        <v>351</v>
      </c>
      <c r="Z341" s="2" t="s">
        <v>275</v>
      </c>
      <c r="AA341" s="2" t="s">
        <v>41</v>
      </c>
      <c r="AB341" s="2" t="s">
        <v>42</v>
      </c>
      <c r="AC341" s="2" t="s">
        <v>43</v>
      </c>
      <c r="AD341" s="2" t="s">
        <v>1331</v>
      </c>
      <c r="AE341" s="4" t="s">
        <v>198</v>
      </c>
    </row>
    <row r="342" spans="1:31" x14ac:dyDescent="0.25">
      <c r="A342" s="2">
        <v>2012</v>
      </c>
      <c r="B342" s="2">
        <v>227</v>
      </c>
      <c r="C342" s="2" t="s">
        <v>387</v>
      </c>
      <c r="D342" s="2" t="s">
        <v>388</v>
      </c>
      <c r="E342" s="2" t="s">
        <v>389</v>
      </c>
      <c r="F342" s="2" t="s">
        <v>385</v>
      </c>
      <c r="G342" s="2" t="s">
        <v>390</v>
      </c>
      <c r="H342" s="2"/>
      <c r="I342" s="2" t="s">
        <v>385</v>
      </c>
      <c r="J342" s="2" t="s">
        <v>490</v>
      </c>
      <c r="K342" s="2" t="s">
        <v>1306</v>
      </c>
      <c r="L342" s="2"/>
      <c r="M342" s="3">
        <v>41025</v>
      </c>
      <c r="N342" s="2" t="s">
        <v>71</v>
      </c>
      <c r="O342" s="2" t="s">
        <v>1307</v>
      </c>
      <c r="P342" s="2"/>
      <c r="Q342" s="2"/>
      <c r="R342" s="2"/>
      <c r="S342" s="2"/>
      <c r="T342" s="2"/>
      <c r="U342" s="2"/>
      <c r="V342" s="2"/>
      <c r="W342" s="2"/>
      <c r="X342" s="2"/>
      <c r="Y342" s="2" t="s">
        <v>351</v>
      </c>
      <c r="Z342" s="2" t="s">
        <v>40</v>
      </c>
      <c r="AA342" s="2" t="s">
        <v>41</v>
      </c>
      <c r="AB342" s="2" t="s">
        <v>42</v>
      </c>
      <c r="AC342" s="2" t="s">
        <v>43</v>
      </c>
      <c r="AD342" s="2" t="s">
        <v>1331</v>
      </c>
      <c r="AE342" s="4" t="s">
        <v>198</v>
      </c>
    </row>
    <row r="343" spans="1:31" x14ac:dyDescent="0.25">
      <c r="A343" s="2">
        <v>2012</v>
      </c>
      <c r="B343" s="2">
        <v>240</v>
      </c>
      <c r="C343" s="2" t="s">
        <v>387</v>
      </c>
      <c r="D343" s="2" t="s">
        <v>388</v>
      </c>
      <c r="E343" s="2" t="s">
        <v>389</v>
      </c>
      <c r="F343" s="2" t="s">
        <v>385</v>
      </c>
      <c r="G343" s="2" t="s">
        <v>390</v>
      </c>
      <c r="H343" s="2"/>
      <c r="I343" s="2" t="s">
        <v>385</v>
      </c>
      <c r="J343" s="2" t="s">
        <v>490</v>
      </c>
      <c r="K343" s="2" t="s">
        <v>1306</v>
      </c>
      <c r="L343" s="2"/>
      <c r="M343" s="3">
        <v>41026</v>
      </c>
      <c r="N343" s="2" t="s">
        <v>71</v>
      </c>
      <c r="O343" s="2" t="s">
        <v>1307</v>
      </c>
      <c r="P343" s="2"/>
      <c r="Q343" s="2"/>
      <c r="R343" s="2"/>
      <c r="S343" s="2"/>
      <c r="T343" s="2"/>
      <c r="U343" s="2"/>
      <c r="V343" s="2"/>
      <c r="W343" s="2"/>
      <c r="X343" s="2"/>
      <c r="Y343" s="2" t="s">
        <v>351</v>
      </c>
      <c r="Z343" s="2" t="s">
        <v>275</v>
      </c>
      <c r="AA343" s="2" t="s">
        <v>41</v>
      </c>
      <c r="AB343" s="2" t="s">
        <v>42</v>
      </c>
      <c r="AC343" s="2" t="s">
        <v>43</v>
      </c>
      <c r="AD343" s="2" t="s">
        <v>1339</v>
      </c>
      <c r="AE343" s="4" t="s">
        <v>198</v>
      </c>
    </row>
    <row r="344" spans="1:31" x14ac:dyDescent="0.25">
      <c r="A344" s="2">
        <v>2012</v>
      </c>
      <c r="B344" s="2">
        <v>241</v>
      </c>
      <c r="C344" s="2" t="s">
        <v>387</v>
      </c>
      <c r="D344" s="2" t="s">
        <v>388</v>
      </c>
      <c r="E344" s="2" t="s">
        <v>389</v>
      </c>
      <c r="F344" s="2" t="s">
        <v>385</v>
      </c>
      <c r="G344" s="2" t="s">
        <v>390</v>
      </c>
      <c r="H344" s="2"/>
      <c r="I344" s="2" t="s">
        <v>385</v>
      </c>
      <c r="J344" s="2" t="s">
        <v>490</v>
      </c>
      <c r="K344" s="2" t="s">
        <v>1306</v>
      </c>
      <c r="L344" s="2"/>
      <c r="M344" s="3">
        <v>41026</v>
      </c>
      <c r="N344" s="2" t="s">
        <v>71</v>
      </c>
      <c r="O344" s="2" t="s">
        <v>1307</v>
      </c>
      <c r="P344" s="2"/>
      <c r="Q344" s="2"/>
      <c r="R344" s="2"/>
      <c r="S344" s="2"/>
      <c r="T344" s="2"/>
      <c r="U344" s="2"/>
      <c r="V344" s="2"/>
      <c r="W344" s="2"/>
      <c r="X344" s="2"/>
      <c r="Y344" s="2" t="s">
        <v>351</v>
      </c>
      <c r="Z344" s="2" t="s">
        <v>40</v>
      </c>
      <c r="AA344" s="2" t="s">
        <v>41</v>
      </c>
      <c r="AB344" s="2" t="s">
        <v>42</v>
      </c>
      <c r="AC344" s="2" t="s">
        <v>43</v>
      </c>
      <c r="AD344" s="2" t="s">
        <v>1339</v>
      </c>
      <c r="AE344" s="4" t="s">
        <v>198</v>
      </c>
    </row>
    <row r="345" spans="1:31" x14ac:dyDescent="0.25">
      <c r="A345" s="2">
        <v>2012</v>
      </c>
      <c r="B345" s="2">
        <v>249</v>
      </c>
      <c r="C345" s="2" t="s">
        <v>387</v>
      </c>
      <c r="D345" s="2" t="s">
        <v>388</v>
      </c>
      <c r="E345" s="2" t="s">
        <v>389</v>
      </c>
      <c r="F345" s="2" t="s">
        <v>385</v>
      </c>
      <c r="G345" s="2" t="s">
        <v>390</v>
      </c>
      <c r="H345" s="2"/>
      <c r="I345" s="2" t="s">
        <v>385</v>
      </c>
      <c r="J345" s="2" t="s">
        <v>490</v>
      </c>
      <c r="K345" s="2" t="s">
        <v>1306</v>
      </c>
      <c r="L345" s="2"/>
      <c r="M345" s="3">
        <v>41027</v>
      </c>
      <c r="N345" s="2" t="s">
        <v>71</v>
      </c>
      <c r="O345" s="2" t="s">
        <v>1307</v>
      </c>
      <c r="P345" s="2"/>
      <c r="Q345" s="2"/>
      <c r="R345" s="2"/>
      <c r="S345" s="2"/>
      <c r="T345" s="2"/>
      <c r="U345" s="2"/>
      <c r="V345" s="2"/>
      <c r="W345" s="2"/>
      <c r="X345" s="2"/>
      <c r="Y345" s="2" t="s">
        <v>351</v>
      </c>
      <c r="Z345" s="2" t="s">
        <v>40</v>
      </c>
      <c r="AA345" s="2" t="s">
        <v>41</v>
      </c>
      <c r="AB345" s="2" t="s">
        <v>42</v>
      </c>
      <c r="AC345" s="2" t="s">
        <v>43</v>
      </c>
      <c r="AD345" s="2" t="s">
        <v>1345</v>
      </c>
      <c r="AE345" s="4" t="s">
        <v>198</v>
      </c>
    </row>
    <row r="346" spans="1:31" x14ac:dyDescent="0.25">
      <c r="A346" s="2">
        <v>2012</v>
      </c>
      <c r="B346" s="2">
        <v>250</v>
      </c>
      <c r="C346" s="2" t="s">
        <v>387</v>
      </c>
      <c r="D346" s="2" t="s">
        <v>388</v>
      </c>
      <c r="E346" s="2" t="s">
        <v>389</v>
      </c>
      <c r="F346" s="2" t="s">
        <v>385</v>
      </c>
      <c r="G346" s="2" t="s">
        <v>390</v>
      </c>
      <c r="H346" s="2"/>
      <c r="I346" s="2" t="s">
        <v>385</v>
      </c>
      <c r="J346" s="2" t="s">
        <v>490</v>
      </c>
      <c r="K346" s="2" t="s">
        <v>1306</v>
      </c>
      <c r="L346" s="2"/>
      <c r="M346" s="3">
        <v>41027</v>
      </c>
      <c r="N346" s="2" t="s">
        <v>71</v>
      </c>
      <c r="O346" s="2" t="s">
        <v>1307</v>
      </c>
      <c r="P346" s="2"/>
      <c r="Q346" s="2"/>
      <c r="R346" s="2"/>
      <c r="S346" s="2"/>
      <c r="T346" s="2"/>
      <c r="U346" s="2"/>
      <c r="V346" s="2"/>
      <c r="W346" s="2"/>
      <c r="X346" s="2"/>
      <c r="Y346" s="2" t="s">
        <v>351</v>
      </c>
      <c r="Z346" s="2" t="s">
        <v>275</v>
      </c>
      <c r="AA346" s="2" t="s">
        <v>41</v>
      </c>
      <c r="AB346" s="2" t="s">
        <v>42</v>
      </c>
      <c r="AC346" s="2" t="s">
        <v>43</v>
      </c>
      <c r="AD346" s="2" t="s">
        <v>1345</v>
      </c>
      <c r="AE346" s="4" t="s">
        <v>198</v>
      </c>
    </row>
    <row r="347" spans="1:31" x14ac:dyDescent="0.25">
      <c r="A347" s="2">
        <v>2012</v>
      </c>
      <c r="B347" s="2">
        <v>220</v>
      </c>
      <c r="C347" s="2" t="s">
        <v>387</v>
      </c>
      <c r="D347" s="2" t="s">
        <v>388</v>
      </c>
      <c r="E347" s="2" t="s">
        <v>389</v>
      </c>
      <c r="F347" s="2" t="s">
        <v>385</v>
      </c>
      <c r="G347" s="2" t="s">
        <v>390</v>
      </c>
      <c r="H347" s="2"/>
      <c r="I347" s="2" t="s">
        <v>385</v>
      </c>
      <c r="J347" s="2" t="s">
        <v>746</v>
      </c>
      <c r="K347" s="2" t="s">
        <v>1319</v>
      </c>
      <c r="L347" s="2"/>
      <c r="M347" s="3">
        <v>41024</v>
      </c>
      <c r="N347" s="2" t="s">
        <v>71</v>
      </c>
      <c r="O347" s="2" t="s">
        <v>1307</v>
      </c>
      <c r="P347" s="2"/>
      <c r="Q347" s="2"/>
      <c r="R347" s="2"/>
      <c r="S347" s="2"/>
      <c r="T347" s="2"/>
      <c r="U347" s="2"/>
      <c r="V347" s="2"/>
      <c r="W347" s="2"/>
      <c r="X347" s="2"/>
      <c r="Y347" s="2" t="s">
        <v>351</v>
      </c>
      <c r="Z347" s="2" t="s">
        <v>40</v>
      </c>
      <c r="AA347" s="2" t="s">
        <v>41</v>
      </c>
      <c r="AB347" s="2" t="s">
        <v>42</v>
      </c>
      <c r="AC347" s="2" t="s">
        <v>43</v>
      </c>
      <c r="AD347" s="2" t="s">
        <v>1322</v>
      </c>
      <c r="AE347" s="4"/>
    </row>
    <row r="348" spans="1:31" x14ac:dyDescent="0.25">
      <c r="A348" s="2">
        <v>2012</v>
      </c>
      <c r="B348" s="2">
        <v>221</v>
      </c>
      <c r="C348" s="2" t="s">
        <v>387</v>
      </c>
      <c r="D348" s="2" t="s">
        <v>388</v>
      </c>
      <c r="E348" s="2" t="s">
        <v>389</v>
      </c>
      <c r="F348" s="2" t="s">
        <v>385</v>
      </c>
      <c r="G348" s="2" t="s">
        <v>390</v>
      </c>
      <c r="H348" s="2"/>
      <c r="I348" s="2" t="s">
        <v>385</v>
      </c>
      <c r="J348" s="2" t="s">
        <v>746</v>
      </c>
      <c r="K348" s="2" t="s">
        <v>1319</v>
      </c>
      <c r="L348" s="2"/>
      <c r="M348" s="3">
        <v>41024</v>
      </c>
      <c r="N348" s="2" t="s">
        <v>71</v>
      </c>
      <c r="O348" s="2" t="s">
        <v>1307</v>
      </c>
      <c r="P348" s="2"/>
      <c r="Q348" s="2"/>
      <c r="R348" s="2"/>
      <c r="S348" s="2"/>
      <c r="T348" s="2"/>
      <c r="U348" s="2"/>
      <c r="V348" s="2"/>
      <c r="W348" s="2"/>
      <c r="X348" s="2"/>
      <c r="Y348" s="2" t="s">
        <v>351</v>
      </c>
      <c r="Z348" s="2" t="s">
        <v>275</v>
      </c>
      <c r="AA348" s="2" t="s">
        <v>41</v>
      </c>
      <c r="AB348" s="2" t="s">
        <v>42</v>
      </c>
      <c r="AC348" s="2" t="s">
        <v>43</v>
      </c>
      <c r="AD348" s="2" t="s">
        <v>1322</v>
      </c>
      <c r="AE348" s="4"/>
    </row>
    <row r="349" spans="1:31" x14ac:dyDescent="0.25">
      <c r="A349" s="2">
        <v>2012</v>
      </c>
      <c r="B349" s="2">
        <v>236</v>
      </c>
      <c r="C349" s="2" t="s">
        <v>387</v>
      </c>
      <c r="D349" s="2" t="s">
        <v>388</v>
      </c>
      <c r="E349" s="2" t="s">
        <v>389</v>
      </c>
      <c r="F349" s="2" t="s">
        <v>385</v>
      </c>
      <c r="G349" s="2" t="s">
        <v>390</v>
      </c>
      <c r="H349" s="2"/>
      <c r="I349" s="2" t="s">
        <v>385</v>
      </c>
      <c r="J349" s="2" t="s">
        <v>746</v>
      </c>
      <c r="K349" s="2" t="s">
        <v>1319</v>
      </c>
      <c r="L349" s="2"/>
      <c r="M349" s="3">
        <v>41025</v>
      </c>
      <c r="N349" s="2" t="s">
        <v>71</v>
      </c>
      <c r="O349" s="2" t="s">
        <v>1307</v>
      </c>
      <c r="P349" s="2"/>
      <c r="Q349" s="2"/>
      <c r="R349" s="2"/>
      <c r="S349" s="2"/>
      <c r="T349" s="2"/>
      <c r="U349" s="2"/>
      <c r="V349" s="2"/>
      <c r="W349" s="2"/>
      <c r="X349" s="2"/>
      <c r="Y349" s="2" t="s">
        <v>351</v>
      </c>
      <c r="Z349" s="2" t="s">
        <v>40</v>
      </c>
      <c r="AA349" s="2" t="s">
        <v>41</v>
      </c>
      <c r="AB349" s="2" t="s">
        <v>42</v>
      </c>
      <c r="AC349" s="2" t="s">
        <v>43</v>
      </c>
      <c r="AD349" s="2" t="s">
        <v>1337</v>
      </c>
      <c r="AE349" s="4"/>
    </row>
    <row r="350" spans="1:31" x14ac:dyDescent="0.25">
      <c r="A350" s="2">
        <v>2012</v>
      </c>
      <c r="B350" s="2">
        <v>237</v>
      </c>
      <c r="C350" s="2" t="s">
        <v>387</v>
      </c>
      <c r="D350" s="2" t="s">
        <v>388</v>
      </c>
      <c r="E350" s="2" t="s">
        <v>389</v>
      </c>
      <c r="F350" s="2" t="s">
        <v>385</v>
      </c>
      <c r="G350" s="2" t="s">
        <v>390</v>
      </c>
      <c r="H350" s="2"/>
      <c r="I350" s="2" t="s">
        <v>385</v>
      </c>
      <c r="J350" s="2" t="s">
        <v>746</v>
      </c>
      <c r="K350" s="2" t="s">
        <v>1319</v>
      </c>
      <c r="L350" s="2"/>
      <c r="M350" s="3">
        <v>41025</v>
      </c>
      <c r="N350" s="2" t="s">
        <v>71</v>
      </c>
      <c r="O350" s="2" t="s">
        <v>1307</v>
      </c>
      <c r="P350" s="2"/>
      <c r="Q350" s="2"/>
      <c r="R350" s="2"/>
      <c r="S350" s="2"/>
      <c r="T350" s="2"/>
      <c r="U350" s="2"/>
      <c r="V350" s="2"/>
      <c r="W350" s="2"/>
      <c r="X350" s="2"/>
      <c r="Y350" s="2" t="s">
        <v>351</v>
      </c>
      <c r="Z350" s="2" t="s">
        <v>275</v>
      </c>
      <c r="AA350" s="2" t="s">
        <v>41</v>
      </c>
      <c r="AB350" s="2" t="s">
        <v>42</v>
      </c>
      <c r="AC350" s="2" t="s">
        <v>43</v>
      </c>
      <c r="AD350" s="2" t="s">
        <v>1337</v>
      </c>
      <c r="AE350" s="4"/>
    </row>
    <row r="351" spans="1:31" x14ac:dyDescent="0.25">
      <c r="A351" s="2">
        <v>2012</v>
      </c>
      <c r="B351" s="2">
        <v>244</v>
      </c>
      <c r="C351" s="2" t="s">
        <v>387</v>
      </c>
      <c r="D351" s="2" t="s">
        <v>388</v>
      </c>
      <c r="E351" s="2" t="s">
        <v>389</v>
      </c>
      <c r="F351" s="2" t="s">
        <v>385</v>
      </c>
      <c r="G351" s="2" t="s">
        <v>390</v>
      </c>
      <c r="H351" s="2"/>
      <c r="I351" s="2" t="s">
        <v>385</v>
      </c>
      <c r="J351" s="2" t="s">
        <v>746</v>
      </c>
      <c r="K351" s="2" t="s">
        <v>1319</v>
      </c>
      <c r="L351" s="2"/>
      <c r="M351" s="3">
        <v>41026</v>
      </c>
      <c r="N351" s="2" t="s">
        <v>71</v>
      </c>
      <c r="O351" s="2" t="s">
        <v>1307</v>
      </c>
      <c r="P351" s="2"/>
      <c r="Q351" s="2"/>
      <c r="R351" s="2"/>
      <c r="S351" s="2"/>
      <c r="T351" s="2"/>
      <c r="U351" s="2"/>
      <c r="V351" s="2"/>
      <c r="W351" s="2"/>
      <c r="X351" s="2"/>
      <c r="Y351" s="2" t="s">
        <v>351</v>
      </c>
      <c r="Z351" s="2" t="s">
        <v>275</v>
      </c>
      <c r="AA351" s="2" t="s">
        <v>41</v>
      </c>
      <c r="AB351" s="2" t="s">
        <v>42</v>
      </c>
      <c r="AC351" s="2" t="s">
        <v>43</v>
      </c>
      <c r="AD351" s="2" t="s">
        <v>1341</v>
      </c>
      <c r="AE351" s="4"/>
    </row>
    <row r="352" spans="1:31" x14ac:dyDescent="0.25">
      <c r="A352" s="2">
        <v>2012</v>
      </c>
      <c r="B352" s="2">
        <v>245</v>
      </c>
      <c r="C352" s="2" t="s">
        <v>387</v>
      </c>
      <c r="D352" s="2" t="s">
        <v>388</v>
      </c>
      <c r="E352" s="2" t="s">
        <v>389</v>
      </c>
      <c r="F352" s="2" t="s">
        <v>385</v>
      </c>
      <c r="G352" s="2" t="s">
        <v>390</v>
      </c>
      <c r="H352" s="2"/>
      <c r="I352" s="2" t="s">
        <v>385</v>
      </c>
      <c r="J352" s="2" t="s">
        <v>746</v>
      </c>
      <c r="K352" s="2" t="s">
        <v>1319</v>
      </c>
      <c r="L352" s="2"/>
      <c r="M352" s="3">
        <v>41026</v>
      </c>
      <c r="N352" s="2" t="s">
        <v>71</v>
      </c>
      <c r="O352" s="2" t="s">
        <v>1307</v>
      </c>
      <c r="P352" s="2"/>
      <c r="Q352" s="2"/>
      <c r="R352" s="2"/>
      <c r="S352" s="2"/>
      <c r="T352" s="2"/>
      <c r="U352" s="2"/>
      <c r="V352" s="2"/>
      <c r="W352" s="2"/>
      <c r="X352" s="2"/>
      <c r="Y352" s="2" t="s">
        <v>351</v>
      </c>
      <c r="Z352" s="2" t="s">
        <v>40</v>
      </c>
      <c r="AA352" s="2" t="s">
        <v>41</v>
      </c>
      <c r="AB352" s="2" t="s">
        <v>42</v>
      </c>
      <c r="AC352" s="2" t="s">
        <v>43</v>
      </c>
      <c r="AD352" s="2" t="s">
        <v>1341</v>
      </c>
      <c r="AE352" s="4"/>
    </row>
    <row r="353" spans="1:31" x14ac:dyDescent="0.25">
      <c r="A353" s="2">
        <v>2012</v>
      </c>
      <c r="B353" s="2">
        <v>257</v>
      </c>
      <c r="C353" s="2" t="s">
        <v>387</v>
      </c>
      <c r="D353" s="2" t="s">
        <v>388</v>
      </c>
      <c r="E353" s="2" t="s">
        <v>389</v>
      </c>
      <c r="F353" s="2" t="s">
        <v>385</v>
      </c>
      <c r="G353" s="2" t="s">
        <v>390</v>
      </c>
      <c r="H353" s="2"/>
      <c r="I353" s="2" t="s">
        <v>385</v>
      </c>
      <c r="J353" s="2" t="s">
        <v>746</v>
      </c>
      <c r="K353" s="2" t="s">
        <v>1319</v>
      </c>
      <c r="L353" s="2"/>
      <c r="M353" s="3">
        <v>41027</v>
      </c>
      <c r="N353" s="2" t="s">
        <v>71</v>
      </c>
      <c r="O353" s="2" t="s">
        <v>1307</v>
      </c>
      <c r="P353" s="2"/>
      <c r="Q353" s="2"/>
      <c r="R353" s="2"/>
      <c r="S353" s="2"/>
      <c r="T353" s="2"/>
      <c r="U353" s="2"/>
      <c r="V353" s="2"/>
      <c r="W353" s="2"/>
      <c r="X353" s="2"/>
      <c r="Y353" s="2" t="s">
        <v>351</v>
      </c>
      <c r="Z353" s="2" t="s">
        <v>40</v>
      </c>
      <c r="AA353" s="2" t="s">
        <v>41</v>
      </c>
      <c r="AB353" s="2" t="s">
        <v>42</v>
      </c>
      <c r="AC353" s="2" t="s">
        <v>43</v>
      </c>
      <c r="AD353" s="2" t="s">
        <v>1350</v>
      </c>
      <c r="AE353" s="4"/>
    </row>
    <row r="354" spans="1:31" x14ac:dyDescent="0.25">
      <c r="A354" s="2">
        <v>2012</v>
      </c>
      <c r="B354" s="2">
        <v>258</v>
      </c>
      <c r="C354" s="2" t="s">
        <v>387</v>
      </c>
      <c r="D354" s="2" t="s">
        <v>388</v>
      </c>
      <c r="E354" s="2" t="s">
        <v>389</v>
      </c>
      <c r="F354" s="2" t="s">
        <v>385</v>
      </c>
      <c r="G354" s="2" t="s">
        <v>390</v>
      </c>
      <c r="H354" s="2"/>
      <c r="I354" s="2" t="s">
        <v>385</v>
      </c>
      <c r="J354" s="2" t="s">
        <v>746</v>
      </c>
      <c r="K354" s="2" t="s">
        <v>1319</v>
      </c>
      <c r="L354" s="2"/>
      <c r="M354" s="3">
        <v>41027</v>
      </c>
      <c r="N354" s="2" t="s">
        <v>71</v>
      </c>
      <c r="O354" s="2" t="s">
        <v>1307</v>
      </c>
      <c r="P354" s="2"/>
      <c r="Q354" s="2"/>
      <c r="R354" s="2"/>
      <c r="S354" s="2"/>
      <c r="T354" s="2"/>
      <c r="U354" s="2"/>
      <c r="V354" s="2"/>
      <c r="W354" s="2"/>
      <c r="X354" s="2"/>
      <c r="Y354" s="2" t="s">
        <v>351</v>
      </c>
      <c r="Z354" s="2" t="s">
        <v>275</v>
      </c>
      <c r="AA354" s="2" t="s">
        <v>41</v>
      </c>
      <c r="AB354" s="2" t="s">
        <v>42</v>
      </c>
      <c r="AC354" s="2" t="s">
        <v>43</v>
      </c>
      <c r="AD354" s="2" t="s">
        <v>1350</v>
      </c>
      <c r="AE354" s="4"/>
    </row>
    <row r="355" spans="1:31" x14ac:dyDescent="0.25">
      <c r="A355" s="2">
        <v>2012</v>
      </c>
      <c r="B355" s="2">
        <v>222</v>
      </c>
      <c r="C355" s="2" t="s">
        <v>387</v>
      </c>
      <c r="D355" s="2" t="s">
        <v>388</v>
      </c>
      <c r="E355" s="2" t="s">
        <v>389</v>
      </c>
      <c r="F355" s="2" t="s">
        <v>385</v>
      </c>
      <c r="G355" s="2" t="s">
        <v>390</v>
      </c>
      <c r="H355" s="2"/>
      <c r="I355" s="2" t="s">
        <v>385</v>
      </c>
      <c r="J355" s="2" t="s">
        <v>885</v>
      </c>
      <c r="K355" s="2" t="s">
        <v>1323</v>
      </c>
      <c r="L355" s="2"/>
      <c r="M355" s="3">
        <v>41024</v>
      </c>
      <c r="N355" s="2" t="s">
        <v>1324</v>
      </c>
      <c r="O355" s="2" t="s">
        <v>1307</v>
      </c>
      <c r="P355" s="2"/>
      <c r="Q355" s="2"/>
      <c r="R355" s="2"/>
      <c r="S355" s="2"/>
      <c r="T355" s="2"/>
      <c r="U355" s="2"/>
      <c r="V355" s="2"/>
      <c r="W355" s="2"/>
      <c r="X355" s="2"/>
      <c r="Y355" s="2" t="s">
        <v>351</v>
      </c>
      <c r="Z355" s="2" t="s">
        <v>275</v>
      </c>
      <c r="AA355" s="2" t="s">
        <v>41</v>
      </c>
      <c r="AB355" s="2" t="s">
        <v>42</v>
      </c>
      <c r="AC355" s="2" t="s">
        <v>43</v>
      </c>
      <c r="AD355" s="2" t="s">
        <v>1325</v>
      </c>
      <c r="AE355" s="4"/>
    </row>
    <row r="356" spans="1:31" x14ac:dyDescent="0.25">
      <c r="A356" s="2">
        <v>2012</v>
      </c>
      <c r="B356" s="2">
        <v>224</v>
      </c>
      <c r="C356" s="2" t="s">
        <v>387</v>
      </c>
      <c r="D356" s="2" t="s">
        <v>388</v>
      </c>
      <c r="E356" s="2" t="s">
        <v>389</v>
      </c>
      <c r="F356" s="2" t="s">
        <v>385</v>
      </c>
      <c r="G356" s="2" t="s">
        <v>390</v>
      </c>
      <c r="H356" s="2"/>
      <c r="I356" s="2" t="s">
        <v>385</v>
      </c>
      <c r="J356" s="2" t="s">
        <v>885</v>
      </c>
      <c r="K356" s="2" t="s">
        <v>1323</v>
      </c>
      <c r="L356" s="2"/>
      <c r="M356" s="3">
        <v>41024</v>
      </c>
      <c r="N356" s="2" t="s">
        <v>1324</v>
      </c>
      <c r="O356" s="2" t="s">
        <v>1307</v>
      </c>
      <c r="P356" s="2"/>
      <c r="Q356" s="2"/>
      <c r="R356" s="2"/>
      <c r="S356" s="2"/>
      <c r="T356" s="2"/>
      <c r="U356" s="2"/>
      <c r="V356" s="2"/>
      <c r="W356" s="2"/>
      <c r="X356" s="2"/>
      <c r="Y356" s="2" t="s">
        <v>351</v>
      </c>
      <c r="Z356" s="2" t="s">
        <v>40</v>
      </c>
      <c r="AA356" s="2" t="s">
        <v>41</v>
      </c>
      <c r="AB356" s="2" t="s">
        <v>42</v>
      </c>
      <c r="AC356" s="2" t="s">
        <v>43</v>
      </c>
      <c r="AD356" s="2" t="s">
        <v>1325</v>
      </c>
      <c r="AE356" s="4"/>
    </row>
    <row r="357" spans="1:31" x14ac:dyDescent="0.25">
      <c r="A357" s="2">
        <v>2012</v>
      </c>
      <c r="B357" s="2">
        <v>238</v>
      </c>
      <c r="C357" s="2" t="s">
        <v>387</v>
      </c>
      <c r="D357" s="2" t="s">
        <v>388</v>
      </c>
      <c r="E357" s="2" t="s">
        <v>389</v>
      </c>
      <c r="F357" s="2" t="s">
        <v>385</v>
      </c>
      <c r="G357" s="2" t="s">
        <v>390</v>
      </c>
      <c r="H357" s="2"/>
      <c r="I357" s="2" t="s">
        <v>385</v>
      </c>
      <c r="J357" s="2" t="s">
        <v>885</v>
      </c>
      <c r="K357" s="2" t="s">
        <v>1323</v>
      </c>
      <c r="L357" s="2"/>
      <c r="M357" s="3">
        <v>41025</v>
      </c>
      <c r="N357" s="2" t="s">
        <v>1327</v>
      </c>
      <c r="O357" s="2" t="s">
        <v>1307</v>
      </c>
      <c r="P357" s="2"/>
      <c r="Q357" s="2"/>
      <c r="R357" s="2"/>
      <c r="S357" s="2"/>
      <c r="T357" s="2"/>
      <c r="U357" s="2"/>
      <c r="V357" s="2"/>
      <c r="W357" s="2"/>
      <c r="X357" s="2"/>
      <c r="Y357" s="2" t="s">
        <v>351</v>
      </c>
      <c r="Z357" s="2" t="s">
        <v>40</v>
      </c>
      <c r="AA357" s="2" t="s">
        <v>41</v>
      </c>
      <c r="AB357" s="2" t="s">
        <v>42</v>
      </c>
      <c r="AC357" s="2" t="s">
        <v>43</v>
      </c>
      <c r="AD357" s="2" t="s">
        <v>1338</v>
      </c>
      <c r="AE357" s="4"/>
    </row>
    <row r="358" spans="1:31" x14ac:dyDescent="0.25">
      <c r="A358" s="2">
        <v>2012</v>
      </c>
      <c r="B358" s="2">
        <v>239</v>
      </c>
      <c r="C358" s="2" t="s">
        <v>387</v>
      </c>
      <c r="D358" s="2" t="s">
        <v>388</v>
      </c>
      <c r="E358" s="2" t="s">
        <v>389</v>
      </c>
      <c r="F358" s="2" t="s">
        <v>385</v>
      </c>
      <c r="G358" s="2" t="s">
        <v>390</v>
      </c>
      <c r="H358" s="2"/>
      <c r="I358" s="2" t="s">
        <v>385</v>
      </c>
      <c r="J358" s="2" t="s">
        <v>885</v>
      </c>
      <c r="K358" s="2" t="s">
        <v>1323</v>
      </c>
      <c r="L358" s="2"/>
      <c r="M358" s="3">
        <v>41025</v>
      </c>
      <c r="N358" s="2" t="s">
        <v>1327</v>
      </c>
      <c r="O358" s="2" t="s">
        <v>1307</v>
      </c>
      <c r="P358" s="2"/>
      <c r="Q358" s="2"/>
      <c r="R358" s="2"/>
      <c r="S358" s="2"/>
      <c r="T358" s="2"/>
      <c r="U358" s="2"/>
      <c r="V358" s="2"/>
      <c r="W358" s="2"/>
      <c r="X358" s="2"/>
      <c r="Y358" s="2" t="s">
        <v>351</v>
      </c>
      <c r="Z358" s="2" t="s">
        <v>275</v>
      </c>
      <c r="AA358" s="2" t="s">
        <v>41</v>
      </c>
      <c r="AB358" s="2" t="s">
        <v>42</v>
      </c>
      <c r="AC358" s="2" t="s">
        <v>43</v>
      </c>
      <c r="AD358" s="2" t="s">
        <v>1338</v>
      </c>
      <c r="AE358" s="4"/>
    </row>
    <row r="359" spans="1:31" x14ac:dyDescent="0.25">
      <c r="A359" s="2">
        <v>2012</v>
      </c>
      <c r="B359" s="2">
        <v>246</v>
      </c>
      <c r="C359" s="2" t="s">
        <v>387</v>
      </c>
      <c r="D359" s="2" t="s">
        <v>388</v>
      </c>
      <c r="E359" s="2" t="s">
        <v>389</v>
      </c>
      <c r="F359" s="2" t="s">
        <v>385</v>
      </c>
      <c r="G359" s="2" t="s">
        <v>390</v>
      </c>
      <c r="H359" s="2"/>
      <c r="I359" s="2" t="s">
        <v>385</v>
      </c>
      <c r="J359" s="2" t="s">
        <v>885</v>
      </c>
      <c r="K359" s="2" t="s">
        <v>1323</v>
      </c>
      <c r="L359" s="2"/>
      <c r="M359" s="3">
        <v>41026</v>
      </c>
      <c r="N359" s="2" t="s">
        <v>1327</v>
      </c>
      <c r="O359" s="2" t="s">
        <v>1307</v>
      </c>
      <c r="P359" s="2"/>
      <c r="Q359" s="2"/>
      <c r="R359" s="2"/>
      <c r="S359" s="2"/>
      <c r="T359" s="2"/>
      <c r="U359" s="2"/>
      <c r="V359" s="2"/>
      <c r="W359" s="2"/>
      <c r="X359" s="2"/>
      <c r="Y359" s="2" t="s">
        <v>351</v>
      </c>
      <c r="Z359" s="2" t="s">
        <v>40</v>
      </c>
      <c r="AA359" s="2" t="s">
        <v>41</v>
      </c>
      <c r="AB359" s="2" t="s">
        <v>42</v>
      </c>
      <c r="AC359" s="2" t="s">
        <v>43</v>
      </c>
      <c r="AD359" s="2" t="s">
        <v>1342</v>
      </c>
      <c r="AE359" s="4"/>
    </row>
    <row r="360" spans="1:31" x14ac:dyDescent="0.25">
      <c r="A360" s="2">
        <v>2012</v>
      </c>
      <c r="B360" s="2">
        <v>247</v>
      </c>
      <c r="C360" s="2" t="s">
        <v>387</v>
      </c>
      <c r="D360" s="2" t="s">
        <v>388</v>
      </c>
      <c r="E360" s="2" t="s">
        <v>389</v>
      </c>
      <c r="F360" s="2" t="s">
        <v>385</v>
      </c>
      <c r="G360" s="2" t="s">
        <v>390</v>
      </c>
      <c r="H360" s="2"/>
      <c r="I360" s="2" t="s">
        <v>385</v>
      </c>
      <c r="J360" s="2" t="s">
        <v>885</v>
      </c>
      <c r="K360" s="2" t="s">
        <v>1323</v>
      </c>
      <c r="L360" s="2"/>
      <c r="M360" s="3">
        <v>41026</v>
      </c>
      <c r="N360" s="2" t="s">
        <v>1327</v>
      </c>
      <c r="O360" s="2" t="s">
        <v>1307</v>
      </c>
      <c r="P360" s="2"/>
      <c r="Q360" s="2"/>
      <c r="R360" s="2"/>
      <c r="S360" s="2"/>
      <c r="T360" s="2"/>
      <c r="U360" s="2"/>
      <c r="V360" s="2"/>
      <c r="W360" s="2"/>
      <c r="X360" s="2"/>
      <c r="Y360" s="2" t="s">
        <v>351</v>
      </c>
      <c r="Z360" s="2" t="s">
        <v>275</v>
      </c>
      <c r="AA360" s="2" t="s">
        <v>41</v>
      </c>
      <c r="AB360" s="2" t="s">
        <v>42</v>
      </c>
      <c r="AC360" s="2" t="s">
        <v>43</v>
      </c>
      <c r="AD360" s="2" t="s">
        <v>1342</v>
      </c>
      <c r="AE360" s="4"/>
    </row>
    <row r="361" spans="1:31" x14ac:dyDescent="0.25">
      <c r="A361" s="2">
        <v>2012</v>
      </c>
      <c r="B361" s="2">
        <v>260</v>
      </c>
      <c r="C361" s="2" t="s">
        <v>387</v>
      </c>
      <c r="D361" s="2" t="s">
        <v>388</v>
      </c>
      <c r="E361" s="2" t="s">
        <v>389</v>
      </c>
      <c r="F361" s="2" t="s">
        <v>385</v>
      </c>
      <c r="G361" s="2" t="s">
        <v>390</v>
      </c>
      <c r="H361" s="2"/>
      <c r="I361" s="2" t="s">
        <v>385</v>
      </c>
      <c r="J361" s="2" t="s">
        <v>885</v>
      </c>
      <c r="K361" s="2" t="s">
        <v>1323</v>
      </c>
      <c r="L361" s="2"/>
      <c r="M361" s="3">
        <v>41027</v>
      </c>
      <c r="N361" s="2" t="s">
        <v>1327</v>
      </c>
      <c r="O361" s="2" t="s">
        <v>1307</v>
      </c>
      <c r="P361" s="2"/>
      <c r="Q361" s="2"/>
      <c r="R361" s="2"/>
      <c r="S361" s="2"/>
      <c r="T361" s="2"/>
      <c r="U361" s="2"/>
      <c r="V361" s="2"/>
      <c r="W361" s="2"/>
      <c r="X361" s="2"/>
      <c r="Y361" s="2" t="s">
        <v>351</v>
      </c>
      <c r="Z361" s="2" t="s">
        <v>275</v>
      </c>
      <c r="AA361" s="2" t="s">
        <v>41</v>
      </c>
      <c r="AB361" s="2" t="s">
        <v>42</v>
      </c>
      <c r="AC361" s="2" t="s">
        <v>43</v>
      </c>
      <c r="AD361" s="2" t="s">
        <v>1353</v>
      </c>
      <c r="AE361" s="4"/>
    </row>
    <row r="362" spans="1:31" x14ac:dyDescent="0.25">
      <c r="A362" s="2">
        <v>2012</v>
      </c>
      <c r="B362" s="2">
        <v>262</v>
      </c>
      <c r="C362" s="2" t="s">
        <v>387</v>
      </c>
      <c r="D362" s="2" t="s">
        <v>388</v>
      </c>
      <c r="E362" s="2" t="s">
        <v>389</v>
      </c>
      <c r="F362" s="2" t="s">
        <v>385</v>
      </c>
      <c r="G362" s="2" t="s">
        <v>390</v>
      </c>
      <c r="H362" s="2"/>
      <c r="I362" s="2" t="s">
        <v>385</v>
      </c>
      <c r="J362" s="2" t="s">
        <v>885</v>
      </c>
      <c r="K362" s="2" t="s">
        <v>1323</v>
      </c>
      <c r="L362" s="2"/>
      <c r="M362" s="3">
        <v>41027</v>
      </c>
      <c r="N362" s="2" t="s">
        <v>1327</v>
      </c>
      <c r="O362" s="2" t="s">
        <v>1307</v>
      </c>
      <c r="P362" s="2"/>
      <c r="Q362" s="2"/>
      <c r="R362" s="2"/>
      <c r="S362" s="2"/>
      <c r="T362" s="2"/>
      <c r="U362" s="2"/>
      <c r="V362" s="2"/>
      <c r="W362" s="2"/>
      <c r="X362" s="2"/>
      <c r="Y362" s="2" t="s">
        <v>351</v>
      </c>
      <c r="Z362" s="2" t="s">
        <v>40</v>
      </c>
      <c r="AA362" s="2" t="s">
        <v>41</v>
      </c>
      <c r="AB362" s="2" t="s">
        <v>42</v>
      </c>
      <c r="AC362" s="2" t="s">
        <v>43</v>
      </c>
      <c r="AD362" s="2" t="s">
        <v>1353</v>
      </c>
      <c r="AE362" s="4"/>
    </row>
    <row r="363" spans="1:31" x14ac:dyDescent="0.25">
      <c r="A363" s="2">
        <v>2015</v>
      </c>
      <c r="B363" s="2">
        <v>974</v>
      </c>
      <c r="C363" s="2" t="s">
        <v>3705</v>
      </c>
      <c r="D363" s="2" t="s">
        <v>3706</v>
      </c>
      <c r="E363" s="2" t="s">
        <v>819</v>
      </c>
      <c r="F363" s="2" t="s">
        <v>512</v>
      </c>
      <c r="G363" s="2" t="s">
        <v>513</v>
      </c>
      <c r="H363" s="2"/>
      <c r="I363" s="2" t="s">
        <v>215</v>
      </c>
      <c r="J363" s="2" t="s">
        <v>50</v>
      </c>
      <c r="K363" s="2" t="s">
        <v>3708</v>
      </c>
      <c r="L363" s="2"/>
      <c r="M363" s="3">
        <v>42065</v>
      </c>
      <c r="N363" s="2" t="s">
        <v>3709</v>
      </c>
      <c r="O363" s="2" t="s">
        <v>3707</v>
      </c>
      <c r="P363" s="2" t="s">
        <v>3710</v>
      </c>
      <c r="Q363" s="2" t="s">
        <v>3711</v>
      </c>
      <c r="R363" s="2" t="s">
        <v>3712</v>
      </c>
      <c r="S363" s="2" t="s">
        <v>3713</v>
      </c>
      <c r="T363" s="2"/>
      <c r="U363" s="2"/>
      <c r="V363" s="2"/>
      <c r="W363" s="2"/>
      <c r="X363" s="2"/>
      <c r="Y363" s="2" t="s">
        <v>351</v>
      </c>
      <c r="Z363" s="2" t="s">
        <v>40</v>
      </c>
      <c r="AA363" s="2" t="s">
        <v>3332</v>
      </c>
      <c r="AB363" s="2" t="s">
        <v>42</v>
      </c>
      <c r="AC363" s="2" t="s">
        <v>43</v>
      </c>
      <c r="AD363" s="2" t="s">
        <v>3714</v>
      </c>
      <c r="AE363" s="4" t="s">
        <v>198</v>
      </c>
    </row>
    <row r="364" spans="1:31" x14ac:dyDescent="0.25">
      <c r="A364" s="2">
        <v>2012</v>
      </c>
      <c r="B364" s="2">
        <v>992</v>
      </c>
      <c r="C364" s="2" t="s">
        <v>1503</v>
      </c>
      <c r="D364" s="2" t="s">
        <v>1504</v>
      </c>
      <c r="E364" s="2" t="s">
        <v>1505</v>
      </c>
      <c r="F364" s="2" t="s">
        <v>546</v>
      </c>
      <c r="G364" s="2" t="s">
        <v>270</v>
      </c>
      <c r="H364" s="2" t="s">
        <v>1506</v>
      </c>
      <c r="I364" s="2" t="s">
        <v>271</v>
      </c>
      <c r="J364" s="2" t="s">
        <v>291</v>
      </c>
      <c r="K364" s="2" t="s">
        <v>1520</v>
      </c>
      <c r="L364" s="2"/>
      <c r="M364" s="3">
        <v>41226</v>
      </c>
      <c r="N364" s="2" t="s">
        <v>1508</v>
      </c>
      <c r="O364" s="2" t="s">
        <v>611</v>
      </c>
      <c r="P364" s="2" t="s">
        <v>757</v>
      </c>
      <c r="Q364" s="2" t="s">
        <v>1521</v>
      </c>
      <c r="R364" s="2" t="s">
        <v>853</v>
      </c>
      <c r="S364" s="2" t="s">
        <v>1522</v>
      </c>
      <c r="T364" s="2"/>
      <c r="U364" s="2"/>
      <c r="V364" s="2"/>
      <c r="W364" s="2"/>
      <c r="X364" s="2"/>
      <c r="Y364" s="2" t="s">
        <v>351</v>
      </c>
      <c r="Z364" s="2" t="s">
        <v>275</v>
      </c>
      <c r="AA364" s="2" t="s">
        <v>41</v>
      </c>
      <c r="AB364" s="2" t="s">
        <v>42</v>
      </c>
      <c r="AC364" s="2" t="s">
        <v>43</v>
      </c>
      <c r="AD364" s="2"/>
      <c r="AE364" s="4" t="s">
        <v>198</v>
      </c>
    </row>
    <row r="365" spans="1:31" x14ac:dyDescent="0.25">
      <c r="A365" s="2">
        <v>2012</v>
      </c>
      <c r="B365" s="2">
        <v>994</v>
      </c>
      <c r="C365" s="2" t="s">
        <v>1503</v>
      </c>
      <c r="D365" s="2" t="s">
        <v>1504</v>
      </c>
      <c r="E365" s="2" t="s">
        <v>1505</v>
      </c>
      <c r="F365" s="2" t="s">
        <v>546</v>
      </c>
      <c r="G365" s="2" t="s">
        <v>270</v>
      </c>
      <c r="H365" s="2" t="s">
        <v>1506</v>
      </c>
      <c r="I365" s="2" t="s">
        <v>271</v>
      </c>
      <c r="J365" s="2" t="s">
        <v>291</v>
      </c>
      <c r="K365" s="2" t="s">
        <v>1520</v>
      </c>
      <c r="L365" s="2"/>
      <c r="M365" s="3">
        <v>41226</v>
      </c>
      <c r="N365" s="2" t="s">
        <v>1508</v>
      </c>
      <c r="O365" s="2" t="s">
        <v>611</v>
      </c>
      <c r="P365" s="2" t="s">
        <v>757</v>
      </c>
      <c r="Q365" s="2" t="s">
        <v>1521</v>
      </c>
      <c r="R365" s="2" t="s">
        <v>853</v>
      </c>
      <c r="S365" s="2" t="s">
        <v>1522</v>
      </c>
      <c r="T365" s="2"/>
      <c r="U365" s="2"/>
      <c r="V365" s="2"/>
      <c r="W365" s="2"/>
      <c r="X365" s="2"/>
      <c r="Y365" s="2" t="s">
        <v>351</v>
      </c>
      <c r="Z365" s="2" t="s">
        <v>40</v>
      </c>
      <c r="AA365" s="2" t="s">
        <v>41</v>
      </c>
      <c r="AB365" s="2" t="s">
        <v>42</v>
      </c>
      <c r="AC365" s="2" t="s">
        <v>43</v>
      </c>
      <c r="AD365" s="2"/>
      <c r="AE365" s="4" t="s">
        <v>198</v>
      </c>
    </row>
    <row r="366" spans="1:31" x14ac:dyDescent="0.25">
      <c r="A366" s="2">
        <v>2014</v>
      </c>
      <c r="B366" s="2">
        <v>2413</v>
      </c>
      <c r="C366" s="2" t="s">
        <v>1503</v>
      </c>
      <c r="D366" s="2" t="s">
        <v>1504</v>
      </c>
      <c r="E366" s="2" t="s">
        <v>1505</v>
      </c>
      <c r="F366" s="2" t="s">
        <v>546</v>
      </c>
      <c r="G366" s="2" t="s">
        <v>270</v>
      </c>
      <c r="H366" s="2" t="s">
        <v>1506</v>
      </c>
      <c r="I366" s="2" t="s">
        <v>271</v>
      </c>
      <c r="J366" s="2" t="s">
        <v>291</v>
      </c>
      <c r="K366" s="2" t="s">
        <v>1520</v>
      </c>
      <c r="L366" s="2"/>
      <c r="M366" s="3">
        <v>41781</v>
      </c>
      <c r="N366" s="2" t="s">
        <v>1508</v>
      </c>
      <c r="O366" s="2" t="s">
        <v>611</v>
      </c>
      <c r="P366" s="2" t="s">
        <v>757</v>
      </c>
      <c r="Q366" s="2" t="s">
        <v>1521</v>
      </c>
      <c r="R366" s="2" t="s">
        <v>973</v>
      </c>
      <c r="S366" s="2" t="s">
        <v>3297</v>
      </c>
      <c r="T366" s="2"/>
      <c r="U366" s="2"/>
      <c r="V366" s="2"/>
      <c r="W366" s="2"/>
      <c r="X366" s="2"/>
      <c r="Y366" s="2" t="s">
        <v>351</v>
      </c>
      <c r="Z366" s="2" t="s">
        <v>275</v>
      </c>
      <c r="AA366" s="2" t="s">
        <v>41</v>
      </c>
      <c r="AB366" s="2" t="s">
        <v>42</v>
      </c>
      <c r="AC366" s="2" t="s">
        <v>43</v>
      </c>
      <c r="AD366" s="2" t="s">
        <v>3298</v>
      </c>
      <c r="AE366" s="4" t="s">
        <v>198</v>
      </c>
    </row>
    <row r="367" spans="1:31" x14ac:dyDescent="0.25">
      <c r="A367" s="2">
        <v>2014</v>
      </c>
      <c r="B367" s="2">
        <v>2414</v>
      </c>
      <c r="C367" s="2" t="s">
        <v>1503</v>
      </c>
      <c r="D367" s="2" t="s">
        <v>1504</v>
      </c>
      <c r="E367" s="2" t="s">
        <v>1505</v>
      </c>
      <c r="F367" s="2" t="s">
        <v>546</v>
      </c>
      <c r="G367" s="2" t="s">
        <v>270</v>
      </c>
      <c r="H367" s="2" t="s">
        <v>1506</v>
      </c>
      <c r="I367" s="2" t="s">
        <v>271</v>
      </c>
      <c r="J367" s="2" t="s">
        <v>291</v>
      </c>
      <c r="K367" s="2" t="s">
        <v>1520</v>
      </c>
      <c r="L367" s="2"/>
      <c r="M367" s="3">
        <v>41781</v>
      </c>
      <c r="N367" s="2" t="s">
        <v>1508</v>
      </c>
      <c r="O367" s="2" t="s">
        <v>611</v>
      </c>
      <c r="P367" s="2" t="s">
        <v>757</v>
      </c>
      <c r="Q367" s="2" t="s">
        <v>1521</v>
      </c>
      <c r="R367" s="2" t="s">
        <v>973</v>
      </c>
      <c r="S367" s="2" t="s">
        <v>3297</v>
      </c>
      <c r="T367" s="2"/>
      <c r="U367" s="2"/>
      <c r="V367" s="2"/>
      <c r="W367" s="2"/>
      <c r="X367" s="2"/>
      <c r="Y367" s="2" t="s">
        <v>351</v>
      </c>
      <c r="Z367" s="2" t="s">
        <v>40</v>
      </c>
      <c r="AA367" s="2" t="s">
        <v>41</v>
      </c>
      <c r="AB367" s="2" t="s">
        <v>42</v>
      </c>
      <c r="AC367" s="2" t="s">
        <v>43</v>
      </c>
      <c r="AD367" s="2" t="s">
        <v>3298</v>
      </c>
      <c r="AE367" s="4" t="s">
        <v>198</v>
      </c>
    </row>
    <row r="368" spans="1:31" x14ac:dyDescent="0.25">
      <c r="A368" s="2">
        <v>2016</v>
      </c>
      <c r="B368" s="2">
        <v>1916</v>
      </c>
      <c r="C368" s="2" t="s">
        <v>1503</v>
      </c>
      <c r="D368" s="2" t="s">
        <v>1504</v>
      </c>
      <c r="E368" s="2" t="s">
        <v>1505</v>
      </c>
      <c r="F368" s="2" t="s">
        <v>546</v>
      </c>
      <c r="G368" s="2" t="s">
        <v>270</v>
      </c>
      <c r="H368" s="2" t="s">
        <v>1506</v>
      </c>
      <c r="I368" s="2" t="s">
        <v>271</v>
      </c>
      <c r="J368" s="2" t="s">
        <v>291</v>
      </c>
      <c r="K368" s="2" t="s">
        <v>1520</v>
      </c>
      <c r="L368" s="2"/>
      <c r="M368" s="3">
        <v>42440</v>
      </c>
      <c r="N368" s="2" t="s">
        <v>1508</v>
      </c>
      <c r="O368" s="2" t="s">
        <v>4544</v>
      </c>
      <c r="P368" s="2" t="s">
        <v>3299</v>
      </c>
      <c r="Q368" s="2" t="s">
        <v>4545</v>
      </c>
      <c r="R368" s="2" t="s">
        <v>3299</v>
      </c>
      <c r="S368" s="2" t="s">
        <v>4550</v>
      </c>
      <c r="T368" s="2" t="s">
        <v>4641</v>
      </c>
      <c r="U368" s="2">
        <v>165.6</v>
      </c>
      <c r="V368" s="2"/>
      <c r="W368" s="2"/>
      <c r="X368" s="2"/>
      <c r="Y368" s="2" t="s">
        <v>351</v>
      </c>
      <c r="Z368" s="2" t="s">
        <v>40</v>
      </c>
      <c r="AA368" s="2" t="s">
        <v>3332</v>
      </c>
      <c r="AB368" s="2" t="s">
        <v>43</v>
      </c>
      <c r="AC368" s="2" t="s">
        <v>42</v>
      </c>
      <c r="AD368" s="2" t="s">
        <v>4548</v>
      </c>
      <c r="AE368" s="4" t="s">
        <v>198</v>
      </c>
    </row>
    <row r="369" spans="1:31" x14ac:dyDescent="0.25">
      <c r="A369" s="2">
        <v>2016</v>
      </c>
      <c r="B369" s="2">
        <v>1917</v>
      </c>
      <c r="C369" s="2" t="s">
        <v>1503</v>
      </c>
      <c r="D369" s="2" t="s">
        <v>1504</v>
      </c>
      <c r="E369" s="2" t="s">
        <v>1505</v>
      </c>
      <c r="F369" s="2" t="s">
        <v>546</v>
      </c>
      <c r="G369" s="2" t="s">
        <v>270</v>
      </c>
      <c r="H369" s="2" t="s">
        <v>1506</v>
      </c>
      <c r="I369" s="2" t="s">
        <v>271</v>
      </c>
      <c r="J369" s="2" t="s">
        <v>291</v>
      </c>
      <c r="K369" s="2" t="s">
        <v>1520</v>
      </c>
      <c r="L369" s="2"/>
      <c r="M369" s="3">
        <v>42440</v>
      </c>
      <c r="N369" s="2" t="s">
        <v>1508</v>
      </c>
      <c r="O369" s="2" t="s">
        <v>4544</v>
      </c>
      <c r="P369" s="2" t="s">
        <v>3299</v>
      </c>
      <c r="Q369" s="2" t="s">
        <v>4545</v>
      </c>
      <c r="R369" s="2" t="s">
        <v>3299</v>
      </c>
      <c r="S369" s="2" t="s">
        <v>4550</v>
      </c>
      <c r="T369" s="2" t="s">
        <v>4641</v>
      </c>
      <c r="U369" s="2">
        <v>166.8</v>
      </c>
      <c r="V369" s="2"/>
      <c r="W369" s="2"/>
      <c r="X369" s="2"/>
      <c r="Y369" s="2" t="s">
        <v>351</v>
      </c>
      <c r="Z369" s="2" t="s">
        <v>275</v>
      </c>
      <c r="AA369" s="2" t="s">
        <v>3332</v>
      </c>
      <c r="AB369" s="2" t="s">
        <v>43</v>
      </c>
      <c r="AC369" s="2" t="s">
        <v>42</v>
      </c>
      <c r="AD369" s="2" t="s">
        <v>4548</v>
      </c>
      <c r="AE369" s="4" t="s">
        <v>198</v>
      </c>
    </row>
    <row r="370" spans="1:31" x14ac:dyDescent="0.25">
      <c r="A370" s="2">
        <v>2012</v>
      </c>
      <c r="B370" s="2">
        <v>986</v>
      </c>
      <c r="C370" s="2" t="s">
        <v>1503</v>
      </c>
      <c r="D370" s="2" t="s">
        <v>1504</v>
      </c>
      <c r="E370" s="2" t="s">
        <v>1505</v>
      </c>
      <c r="F370" s="2" t="s">
        <v>546</v>
      </c>
      <c r="G370" s="2" t="s">
        <v>270</v>
      </c>
      <c r="H370" s="2" t="s">
        <v>1506</v>
      </c>
      <c r="I370" s="2" t="s">
        <v>271</v>
      </c>
      <c r="J370" s="2" t="s">
        <v>206</v>
      </c>
      <c r="K370" s="2" t="s">
        <v>1507</v>
      </c>
      <c r="L370" s="2"/>
      <c r="M370" s="3">
        <v>41226</v>
      </c>
      <c r="N370" s="2" t="s">
        <v>1508</v>
      </c>
      <c r="O370" s="2" t="s">
        <v>611</v>
      </c>
      <c r="P370" s="2" t="s">
        <v>757</v>
      </c>
      <c r="Q370" s="2" t="s">
        <v>1509</v>
      </c>
      <c r="R370" s="2" t="s">
        <v>1510</v>
      </c>
      <c r="S370" s="2" t="s">
        <v>1511</v>
      </c>
      <c r="T370" s="2"/>
      <c r="U370" s="2"/>
      <c r="V370" s="2"/>
      <c r="W370" s="2"/>
      <c r="X370" s="2"/>
      <c r="Y370" s="2" t="s">
        <v>351</v>
      </c>
      <c r="Z370" s="2" t="s">
        <v>40</v>
      </c>
      <c r="AA370" s="2" t="s">
        <v>41</v>
      </c>
      <c r="AB370" s="2" t="s">
        <v>42</v>
      </c>
      <c r="AC370" s="2" t="s">
        <v>43</v>
      </c>
      <c r="AD370" s="2"/>
      <c r="AE370" s="4" t="s">
        <v>198</v>
      </c>
    </row>
    <row r="371" spans="1:31" x14ac:dyDescent="0.25">
      <c r="A371" s="2">
        <v>2012</v>
      </c>
      <c r="B371" s="2">
        <v>988</v>
      </c>
      <c r="C371" s="2" t="s">
        <v>1503</v>
      </c>
      <c r="D371" s="2" t="s">
        <v>1504</v>
      </c>
      <c r="E371" s="2" t="s">
        <v>1505</v>
      </c>
      <c r="F371" s="2" t="s">
        <v>546</v>
      </c>
      <c r="G371" s="2" t="s">
        <v>270</v>
      </c>
      <c r="H371" s="2" t="s">
        <v>1506</v>
      </c>
      <c r="I371" s="2" t="s">
        <v>271</v>
      </c>
      <c r="J371" s="2" t="s">
        <v>206</v>
      </c>
      <c r="K371" s="2" t="s">
        <v>1507</v>
      </c>
      <c r="L371" s="2"/>
      <c r="M371" s="3">
        <v>41226</v>
      </c>
      <c r="N371" s="2" t="s">
        <v>1508</v>
      </c>
      <c r="O371" s="2" t="s">
        <v>611</v>
      </c>
      <c r="P371" s="2" t="s">
        <v>757</v>
      </c>
      <c r="Q371" s="2" t="s">
        <v>1509</v>
      </c>
      <c r="R371" s="2" t="s">
        <v>1510</v>
      </c>
      <c r="S371" s="2" t="s">
        <v>1511</v>
      </c>
      <c r="T371" s="2"/>
      <c r="U371" s="2"/>
      <c r="V371" s="2"/>
      <c r="W371" s="2"/>
      <c r="X371" s="2"/>
      <c r="Y371" s="2" t="s">
        <v>351</v>
      </c>
      <c r="Z371" s="2" t="s">
        <v>275</v>
      </c>
      <c r="AA371" s="2" t="s">
        <v>41</v>
      </c>
      <c r="AB371" s="2" t="s">
        <v>42</v>
      </c>
      <c r="AC371" s="2" t="s">
        <v>43</v>
      </c>
      <c r="AD371" s="2"/>
      <c r="AE371" s="4" t="s">
        <v>198</v>
      </c>
    </row>
    <row r="372" spans="1:31" x14ac:dyDescent="0.25">
      <c r="A372" s="2">
        <v>2014</v>
      </c>
      <c r="B372" s="2">
        <v>2415</v>
      </c>
      <c r="C372" s="2" t="s">
        <v>1503</v>
      </c>
      <c r="D372" s="2" t="s">
        <v>1504</v>
      </c>
      <c r="E372" s="2" t="s">
        <v>1505</v>
      </c>
      <c r="F372" s="2" t="s">
        <v>546</v>
      </c>
      <c r="G372" s="2" t="s">
        <v>270</v>
      </c>
      <c r="H372" s="2" t="s">
        <v>1506</v>
      </c>
      <c r="I372" s="2" t="s">
        <v>271</v>
      </c>
      <c r="J372" s="2" t="s">
        <v>206</v>
      </c>
      <c r="K372" s="2" t="s">
        <v>1507</v>
      </c>
      <c r="L372" s="2"/>
      <c r="M372" s="3">
        <v>41991</v>
      </c>
      <c r="N372" s="2" t="s">
        <v>1508</v>
      </c>
      <c r="O372" s="2" t="s">
        <v>611</v>
      </c>
      <c r="P372" s="2" t="s">
        <v>3299</v>
      </c>
      <c r="Q372" s="2" t="s">
        <v>3300</v>
      </c>
      <c r="R372" s="2" t="s">
        <v>1515</v>
      </c>
      <c r="S372" s="2" t="s">
        <v>3301</v>
      </c>
      <c r="T372" s="2"/>
      <c r="U372" s="2"/>
      <c r="V372" s="2"/>
      <c r="W372" s="2"/>
      <c r="X372" s="2"/>
      <c r="Y372" s="2" t="s">
        <v>351</v>
      </c>
      <c r="Z372" s="2" t="s">
        <v>40</v>
      </c>
      <c r="AA372" s="2" t="s">
        <v>41</v>
      </c>
      <c r="AB372" s="2" t="s">
        <v>42</v>
      </c>
      <c r="AC372" s="2" t="s">
        <v>43</v>
      </c>
      <c r="AD372" s="2" t="s">
        <v>3302</v>
      </c>
      <c r="AE372" s="4" t="s">
        <v>198</v>
      </c>
    </row>
    <row r="373" spans="1:31" x14ac:dyDescent="0.25">
      <c r="A373" s="2">
        <v>2014</v>
      </c>
      <c r="B373" s="2">
        <v>2416</v>
      </c>
      <c r="C373" s="2" t="s">
        <v>1503</v>
      </c>
      <c r="D373" s="2" t="s">
        <v>1504</v>
      </c>
      <c r="E373" s="2" t="s">
        <v>1505</v>
      </c>
      <c r="F373" s="2" t="s">
        <v>546</v>
      </c>
      <c r="G373" s="2" t="s">
        <v>270</v>
      </c>
      <c r="H373" s="2" t="s">
        <v>1506</v>
      </c>
      <c r="I373" s="2" t="s">
        <v>271</v>
      </c>
      <c r="J373" s="2" t="s">
        <v>206</v>
      </c>
      <c r="K373" s="2" t="s">
        <v>1507</v>
      </c>
      <c r="L373" s="2"/>
      <c r="M373" s="3">
        <v>41991</v>
      </c>
      <c r="N373" s="2" t="s">
        <v>1508</v>
      </c>
      <c r="O373" s="2" t="s">
        <v>611</v>
      </c>
      <c r="P373" s="2" t="s">
        <v>3299</v>
      </c>
      <c r="Q373" s="2" t="s">
        <v>3300</v>
      </c>
      <c r="R373" s="2" t="s">
        <v>1515</v>
      </c>
      <c r="S373" s="2" t="s">
        <v>3301</v>
      </c>
      <c r="T373" s="2"/>
      <c r="U373" s="2"/>
      <c r="V373" s="2"/>
      <c r="W373" s="2"/>
      <c r="X373" s="2"/>
      <c r="Y373" s="2" t="s">
        <v>351</v>
      </c>
      <c r="Z373" s="2" t="s">
        <v>275</v>
      </c>
      <c r="AA373" s="2" t="s">
        <v>41</v>
      </c>
      <c r="AB373" s="2" t="s">
        <v>42</v>
      </c>
      <c r="AC373" s="2" t="s">
        <v>43</v>
      </c>
      <c r="AD373" s="2" t="s">
        <v>3302</v>
      </c>
      <c r="AE373" s="4" t="s">
        <v>198</v>
      </c>
    </row>
    <row r="374" spans="1:31" x14ac:dyDescent="0.25">
      <c r="A374" s="2">
        <v>2016</v>
      </c>
      <c r="B374" s="2">
        <v>1912</v>
      </c>
      <c r="C374" s="2" t="s">
        <v>1503</v>
      </c>
      <c r="D374" s="2" t="s">
        <v>1504</v>
      </c>
      <c r="E374" s="2" t="s">
        <v>1505</v>
      </c>
      <c r="F374" s="2" t="s">
        <v>546</v>
      </c>
      <c r="G374" s="2" t="s">
        <v>270</v>
      </c>
      <c r="H374" s="2" t="s">
        <v>1506</v>
      </c>
      <c r="I374" s="2" t="s">
        <v>271</v>
      </c>
      <c r="J374" s="2" t="s">
        <v>206</v>
      </c>
      <c r="K374" s="2" t="s">
        <v>1507</v>
      </c>
      <c r="L374" s="2"/>
      <c r="M374" s="3">
        <v>42440</v>
      </c>
      <c r="N374" s="2" t="s">
        <v>1508</v>
      </c>
      <c r="O374" s="2" t="s">
        <v>4544</v>
      </c>
      <c r="P374" s="2" t="s">
        <v>3299</v>
      </c>
      <c r="Q374" s="2" t="s">
        <v>4545</v>
      </c>
      <c r="R374" s="2" t="s">
        <v>4546</v>
      </c>
      <c r="S374" s="2" t="s">
        <v>4547</v>
      </c>
      <c r="T374" s="2" t="s">
        <v>4641</v>
      </c>
      <c r="U374" s="2">
        <v>143</v>
      </c>
      <c r="V374" s="2"/>
      <c r="W374" s="2"/>
      <c r="X374" s="2"/>
      <c r="Y374" s="2" t="s">
        <v>351</v>
      </c>
      <c r="Z374" s="2" t="s">
        <v>275</v>
      </c>
      <c r="AA374" s="2" t="s">
        <v>3332</v>
      </c>
      <c r="AB374" s="2" t="s">
        <v>43</v>
      </c>
      <c r="AC374" s="2" t="s">
        <v>42</v>
      </c>
      <c r="AD374" s="2" t="s">
        <v>4548</v>
      </c>
      <c r="AE374" s="4" t="s">
        <v>198</v>
      </c>
    </row>
    <row r="375" spans="1:31" x14ac:dyDescent="0.25">
      <c r="A375" s="2">
        <v>2016</v>
      </c>
      <c r="B375" s="2">
        <v>1913</v>
      </c>
      <c r="C375" s="2" t="s">
        <v>1503</v>
      </c>
      <c r="D375" s="2" t="s">
        <v>1504</v>
      </c>
      <c r="E375" s="2" t="s">
        <v>1505</v>
      </c>
      <c r="F375" s="2" t="s">
        <v>546</v>
      </c>
      <c r="G375" s="2" t="s">
        <v>270</v>
      </c>
      <c r="H375" s="2" t="s">
        <v>1506</v>
      </c>
      <c r="I375" s="2" t="s">
        <v>271</v>
      </c>
      <c r="J375" s="2" t="s">
        <v>206</v>
      </c>
      <c r="K375" s="2" t="s">
        <v>1507</v>
      </c>
      <c r="L375" s="2"/>
      <c r="M375" s="3">
        <v>42440</v>
      </c>
      <c r="N375" s="2" t="s">
        <v>1508</v>
      </c>
      <c r="O375" s="2" t="s">
        <v>4544</v>
      </c>
      <c r="P375" s="2" t="s">
        <v>3299</v>
      </c>
      <c r="Q375" s="2" t="s">
        <v>4545</v>
      </c>
      <c r="R375" s="2" t="s">
        <v>4546</v>
      </c>
      <c r="S375" s="2" t="s">
        <v>4547</v>
      </c>
      <c r="T375" s="2" t="s">
        <v>4641</v>
      </c>
      <c r="U375" s="2">
        <v>150</v>
      </c>
      <c r="V375" s="2"/>
      <c r="W375" s="2"/>
      <c r="X375" s="2"/>
      <c r="Y375" s="2" t="s">
        <v>351</v>
      </c>
      <c r="Z375" s="2" t="s">
        <v>40</v>
      </c>
      <c r="AA375" s="2" t="s">
        <v>3332</v>
      </c>
      <c r="AB375" s="2" t="s">
        <v>43</v>
      </c>
      <c r="AC375" s="2" t="s">
        <v>42</v>
      </c>
      <c r="AD375" s="2" t="s">
        <v>4548</v>
      </c>
      <c r="AE375" s="4" t="s">
        <v>198</v>
      </c>
    </row>
    <row r="376" spans="1:31" x14ac:dyDescent="0.25">
      <c r="A376" s="2">
        <v>2012</v>
      </c>
      <c r="B376" s="2">
        <v>990</v>
      </c>
      <c r="C376" s="2" t="s">
        <v>1503</v>
      </c>
      <c r="D376" s="2" t="s">
        <v>1504</v>
      </c>
      <c r="E376" s="2" t="s">
        <v>1505</v>
      </c>
      <c r="F376" s="2" t="s">
        <v>546</v>
      </c>
      <c r="G376" s="2" t="s">
        <v>270</v>
      </c>
      <c r="H376" s="2" t="s">
        <v>1506</v>
      </c>
      <c r="I376" s="2" t="s">
        <v>271</v>
      </c>
      <c r="J376" s="2" t="s">
        <v>289</v>
      </c>
      <c r="K376" s="2" t="s">
        <v>1517</v>
      </c>
      <c r="L376" s="2"/>
      <c r="M376" s="3">
        <v>41226</v>
      </c>
      <c r="N376" s="2" t="s">
        <v>1508</v>
      </c>
      <c r="O376" s="2" t="s">
        <v>611</v>
      </c>
      <c r="P376" s="2" t="s">
        <v>757</v>
      </c>
      <c r="Q376" s="2" t="s">
        <v>1509</v>
      </c>
      <c r="R376" s="2" t="s">
        <v>1510</v>
      </c>
      <c r="S376" s="2" t="s">
        <v>1519</v>
      </c>
      <c r="T376" s="2"/>
      <c r="U376" s="2"/>
      <c r="V376" s="2"/>
      <c r="W376" s="2"/>
      <c r="X376" s="2"/>
      <c r="Y376" s="2" t="s">
        <v>351</v>
      </c>
      <c r="Z376" s="2" t="s">
        <v>40</v>
      </c>
      <c r="AA376" s="2" t="s">
        <v>41</v>
      </c>
      <c r="AB376" s="2" t="s">
        <v>42</v>
      </c>
      <c r="AC376" s="2" t="s">
        <v>43</v>
      </c>
      <c r="AD376" s="2"/>
      <c r="AE376" s="4" t="s">
        <v>198</v>
      </c>
    </row>
    <row r="377" spans="1:31" x14ac:dyDescent="0.25">
      <c r="A377" s="2">
        <v>2012</v>
      </c>
      <c r="B377" s="2">
        <v>991</v>
      </c>
      <c r="C377" s="2" t="s">
        <v>1503</v>
      </c>
      <c r="D377" s="2" t="s">
        <v>1504</v>
      </c>
      <c r="E377" s="2" t="s">
        <v>1505</v>
      </c>
      <c r="F377" s="2" t="s">
        <v>546</v>
      </c>
      <c r="G377" s="2" t="s">
        <v>270</v>
      </c>
      <c r="H377" s="2" t="s">
        <v>1506</v>
      </c>
      <c r="I377" s="2" t="s">
        <v>271</v>
      </c>
      <c r="J377" s="2" t="s">
        <v>289</v>
      </c>
      <c r="K377" s="2" t="s">
        <v>1517</v>
      </c>
      <c r="L377" s="2"/>
      <c r="M377" s="3">
        <v>41226</v>
      </c>
      <c r="N377" s="2" t="s">
        <v>1508</v>
      </c>
      <c r="O377" s="2" t="s">
        <v>611</v>
      </c>
      <c r="P377" s="2" t="s">
        <v>757</v>
      </c>
      <c r="Q377" s="2" t="s">
        <v>1509</v>
      </c>
      <c r="R377" s="2" t="s">
        <v>1510</v>
      </c>
      <c r="S377" s="2" t="s">
        <v>1519</v>
      </c>
      <c r="T377" s="2"/>
      <c r="U377" s="2"/>
      <c r="V377" s="2"/>
      <c r="W377" s="2"/>
      <c r="X377" s="2"/>
      <c r="Y377" s="2" t="s">
        <v>351</v>
      </c>
      <c r="Z377" s="2" t="s">
        <v>275</v>
      </c>
      <c r="AA377" s="2" t="s">
        <v>41</v>
      </c>
      <c r="AB377" s="2" t="s">
        <v>42</v>
      </c>
      <c r="AC377" s="2" t="s">
        <v>43</v>
      </c>
      <c r="AD377" s="2"/>
      <c r="AE377" s="4" t="s">
        <v>198</v>
      </c>
    </row>
    <row r="378" spans="1:31" x14ac:dyDescent="0.25">
      <c r="A378" s="2">
        <v>2016</v>
      </c>
      <c r="B378" s="2">
        <v>1914</v>
      </c>
      <c r="C378" s="2" t="s">
        <v>1503</v>
      </c>
      <c r="D378" s="2" t="s">
        <v>1504</v>
      </c>
      <c r="E378" s="2" t="s">
        <v>1505</v>
      </c>
      <c r="F378" s="2" t="s">
        <v>546</v>
      </c>
      <c r="G378" s="2" t="s">
        <v>270</v>
      </c>
      <c r="H378" s="2" t="s">
        <v>1506</v>
      </c>
      <c r="I378" s="2" t="s">
        <v>271</v>
      </c>
      <c r="J378" s="2" t="s">
        <v>289</v>
      </c>
      <c r="K378" s="2" t="s">
        <v>1517</v>
      </c>
      <c r="L378" s="2"/>
      <c r="M378" s="3">
        <v>42440</v>
      </c>
      <c r="N378" s="2" t="s">
        <v>1508</v>
      </c>
      <c r="O378" s="2" t="s">
        <v>4544</v>
      </c>
      <c r="P378" s="2" t="s">
        <v>3299</v>
      </c>
      <c r="Q378" s="2" t="s">
        <v>4545</v>
      </c>
      <c r="R378" s="2" t="s">
        <v>4546</v>
      </c>
      <c r="S378" s="2" t="s">
        <v>4549</v>
      </c>
      <c r="T378" s="2" t="s">
        <v>4641</v>
      </c>
      <c r="U378" s="2">
        <v>160</v>
      </c>
      <c r="V378" s="2"/>
      <c r="W378" s="2"/>
      <c r="X378" s="2"/>
      <c r="Y378" s="2" t="s">
        <v>351</v>
      </c>
      <c r="Z378" s="2" t="s">
        <v>40</v>
      </c>
      <c r="AA378" s="2" t="s">
        <v>3332</v>
      </c>
      <c r="AB378" s="2" t="s">
        <v>43</v>
      </c>
      <c r="AC378" s="2" t="s">
        <v>42</v>
      </c>
      <c r="AD378" s="2" t="s">
        <v>4548</v>
      </c>
      <c r="AE378" s="4" t="s">
        <v>198</v>
      </c>
    </row>
    <row r="379" spans="1:31" x14ac:dyDescent="0.25">
      <c r="A379" s="2">
        <v>2016</v>
      </c>
      <c r="B379" s="2">
        <v>1915</v>
      </c>
      <c r="C379" s="2" t="s">
        <v>1503</v>
      </c>
      <c r="D379" s="2" t="s">
        <v>1504</v>
      </c>
      <c r="E379" s="2" t="s">
        <v>1505</v>
      </c>
      <c r="F379" s="2" t="s">
        <v>546</v>
      </c>
      <c r="G379" s="2" t="s">
        <v>270</v>
      </c>
      <c r="H379" s="2" t="s">
        <v>1506</v>
      </c>
      <c r="I379" s="2" t="s">
        <v>271</v>
      </c>
      <c r="J379" s="2" t="s">
        <v>289</v>
      </c>
      <c r="K379" s="2" t="s">
        <v>1517</v>
      </c>
      <c r="L379" s="2"/>
      <c r="M379" s="3">
        <v>42440</v>
      </c>
      <c r="N379" s="2" t="s">
        <v>1508</v>
      </c>
      <c r="O379" s="2" t="s">
        <v>4544</v>
      </c>
      <c r="P379" s="2" t="s">
        <v>3299</v>
      </c>
      <c r="Q379" s="2" t="s">
        <v>4545</v>
      </c>
      <c r="R379" s="2" t="s">
        <v>4546</v>
      </c>
      <c r="S379" s="2" t="s">
        <v>4549</v>
      </c>
      <c r="T379" s="2" t="s">
        <v>4641</v>
      </c>
      <c r="U379" s="2">
        <v>161</v>
      </c>
      <c r="V379" s="2"/>
      <c r="W379" s="2"/>
      <c r="X379" s="2"/>
      <c r="Y379" s="2" t="s">
        <v>351</v>
      </c>
      <c r="Z379" s="2" t="s">
        <v>275</v>
      </c>
      <c r="AA379" s="2" t="s">
        <v>3332</v>
      </c>
      <c r="AB379" s="2" t="s">
        <v>43</v>
      </c>
      <c r="AC379" s="2" t="s">
        <v>42</v>
      </c>
      <c r="AD379" s="2" t="s">
        <v>4548</v>
      </c>
      <c r="AE379" s="4" t="s">
        <v>198</v>
      </c>
    </row>
    <row r="380" spans="1:31" x14ac:dyDescent="0.25">
      <c r="A380" s="2">
        <v>2003</v>
      </c>
      <c r="B380" s="2">
        <v>45</v>
      </c>
      <c r="C380" s="2" t="s">
        <v>276</v>
      </c>
      <c r="D380" s="2" t="s">
        <v>277</v>
      </c>
      <c r="E380" s="2" t="s">
        <v>278</v>
      </c>
      <c r="F380" s="2" t="s">
        <v>279</v>
      </c>
      <c r="G380" s="2" t="s">
        <v>280</v>
      </c>
      <c r="H380" s="2"/>
      <c r="I380" s="2" t="s">
        <v>281</v>
      </c>
      <c r="J380" s="2" t="s">
        <v>31</v>
      </c>
      <c r="K380" s="2" t="s">
        <v>284</v>
      </c>
      <c r="L380" s="2"/>
      <c r="M380" s="3">
        <v>37789</v>
      </c>
      <c r="N380" s="2" t="s">
        <v>96</v>
      </c>
      <c r="O380" s="2" t="s">
        <v>285</v>
      </c>
      <c r="P380" s="2"/>
      <c r="Q380" s="2"/>
      <c r="R380" s="2"/>
      <c r="S380" s="2"/>
      <c r="T380" s="2"/>
      <c r="U380" s="2"/>
      <c r="V380" s="2"/>
      <c r="W380" s="2"/>
      <c r="X380" s="2"/>
      <c r="Y380" s="2" t="s">
        <v>39</v>
      </c>
      <c r="Z380" s="2" t="s">
        <v>275</v>
      </c>
      <c r="AA380" s="2" t="s">
        <v>41</v>
      </c>
      <c r="AB380" s="2" t="s">
        <v>42</v>
      </c>
      <c r="AC380" s="2" t="s">
        <v>43</v>
      </c>
      <c r="AD380" s="2"/>
      <c r="AE380" s="4"/>
    </row>
    <row r="381" spans="1:31" x14ac:dyDescent="0.25">
      <c r="A381" s="2">
        <v>2003</v>
      </c>
      <c r="B381" s="2">
        <v>46</v>
      </c>
      <c r="C381" s="2" t="s">
        <v>276</v>
      </c>
      <c r="D381" s="2" t="s">
        <v>277</v>
      </c>
      <c r="E381" s="2" t="s">
        <v>278</v>
      </c>
      <c r="F381" s="2" t="s">
        <v>279</v>
      </c>
      <c r="G381" s="2" t="s">
        <v>280</v>
      </c>
      <c r="H381" s="2"/>
      <c r="I381" s="2" t="s">
        <v>281</v>
      </c>
      <c r="J381" s="2" t="s">
        <v>31</v>
      </c>
      <c r="K381" s="2" t="s">
        <v>284</v>
      </c>
      <c r="L381" s="2"/>
      <c r="M381" s="3">
        <v>37789</v>
      </c>
      <c r="N381" s="2" t="s">
        <v>96</v>
      </c>
      <c r="O381" s="2" t="s">
        <v>285</v>
      </c>
      <c r="P381" s="2"/>
      <c r="Q381" s="2"/>
      <c r="R381" s="2"/>
      <c r="S381" s="2"/>
      <c r="T381" s="2"/>
      <c r="U381" s="2"/>
      <c r="V381" s="2"/>
      <c r="W381" s="2"/>
      <c r="X381" s="2"/>
      <c r="Y381" s="2" t="s">
        <v>39</v>
      </c>
      <c r="Z381" s="2" t="s">
        <v>40</v>
      </c>
      <c r="AA381" s="2" t="s">
        <v>41</v>
      </c>
      <c r="AB381" s="2" t="s">
        <v>42</v>
      </c>
      <c r="AC381" s="2" t="s">
        <v>43</v>
      </c>
      <c r="AD381" s="2"/>
      <c r="AE381" s="4"/>
    </row>
    <row r="382" spans="1:31" x14ac:dyDescent="0.25">
      <c r="A382" s="2">
        <v>2005</v>
      </c>
      <c r="B382" s="2">
        <v>993</v>
      </c>
      <c r="C382" s="2" t="s">
        <v>276</v>
      </c>
      <c r="D382" s="2" t="s">
        <v>277</v>
      </c>
      <c r="E382" s="2" t="s">
        <v>278</v>
      </c>
      <c r="F382" s="2" t="s">
        <v>279</v>
      </c>
      <c r="G382" s="2" t="s">
        <v>280</v>
      </c>
      <c r="H382" s="2"/>
      <c r="I382" s="2" t="s">
        <v>281</v>
      </c>
      <c r="J382" s="2" t="s">
        <v>31</v>
      </c>
      <c r="K382" s="2" t="s">
        <v>284</v>
      </c>
      <c r="L382" s="2"/>
      <c r="M382" s="3">
        <v>38517</v>
      </c>
      <c r="N382" s="2" t="s">
        <v>96</v>
      </c>
      <c r="O382" s="2" t="s">
        <v>105</v>
      </c>
      <c r="P382" s="2" t="s">
        <v>695</v>
      </c>
      <c r="Q382" s="2" t="s">
        <v>696</v>
      </c>
      <c r="R382" s="2" t="s">
        <v>697</v>
      </c>
      <c r="S382" s="2" t="s">
        <v>696</v>
      </c>
      <c r="T382" s="2"/>
      <c r="U382" s="2"/>
      <c r="V382" s="2"/>
      <c r="W382" s="2"/>
      <c r="X382" s="2"/>
      <c r="Y382" s="2" t="s">
        <v>173</v>
      </c>
      <c r="Z382" s="2" t="s">
        <v>40</v>
      </c>
      <c r="AA382" s="2" t="s">
        <v>41</v>
      </c>
      <c r="AB382" s="2" t="s">
        <v>42</v>
      </c>
      <c r="AC382" s="2" t="s">
        <v>43</v>
      </c>
      <c r="AD382" s="2" t="s">
        <v>698</v>
      </c>
      <c r="AE382" s="4" t="s">
        <v>198</v>
      </c>
    </row>
    <row r="383" spans="1:31" x14ac:dyDescent="0.25">
      <c r="A383" s="2">
        <v>2003</v>
      </c>
      <c r="B383" s="2">
        <v>47</v>
      </c>
      <c r="C383" s="2" t="s">
        <v>276</v>
      </c>
      <c r="D383" s="2" t="s">
        <v>277</v>
      </c>
      <c r="E383" s="2" t="s">
        <v>278</v>
      </c>
      <c r="F383" s="2" t="s">
        <v>279</v>
      </c>
      <c r="G383" s="2" t="s">
        <v>280</v>
      </c>
      <c r="H383" s="2"/>
      <c r="I383" s="2" t="s">
        <v>281</v>
      </c>
      <c r="J383" s="2" t="s">
        <v>111</v>
      </c>
      <c r="K383" s="2" t="s">
        <v>286</v>
      </c>
      <c r="L383" s="2"/>
      <c r="M383" s="3">
        <v>37789</v>
      </c>
      <c r="N383" s="2" t="s">
        <v>96</v>
      </c>
      <c r="O383" s="2" t="s">
        <v>283</v>
      </c>
      <c r="P383" s="2"/>
      <c r="Q383" s="2"/>
      <c r="R383" s="2"/>
      <c r="S383" s="2"/>
      <c r="T383" s="2"/>
      <c r="U383" s="2"/>
      <c r="V383" s="2"/>
      <c r="W383" s="2"/>
      <c r="X383" s="2"/>
      <c r="Y383" s="2" t="s">
        <v>39</v>
      </c>
      <c r="Z383" s="2" t="s">
        <v>275</v>
      </c>
      <c r="AA383" s="2" t="s">
        <v>41</v>
      </c>
      <c r="AB383" s="2" t="s">
        <v>42</v>
      </c>
      <c r="AC383" s="2" t="s">
        <v>43</v>
      </c>
      <c r="AD383" s="2"/>
      <c r="AE383" s="4"/>
    </row>
    <row r="384" spans="1:31" x14ac:dyDescent="0.25">
      <c r="A384" s="2">
        <v>2003</v>
      </c>
      <c r="B384" s="2">
        <v>48</v>
      </c>
      <c r="C384" s="2" t="s">
        <v>276</v>
      </c>
      <c r="D384" s="2" t="s">
        <v>277</v>
      </c>
      <c r="E384" s="2" t="s">
        <v>278</v>
      </c>
      <c r="F384" s="2" t="s">
        <v>279</v>
      </c>
      <c r="G384" s="2" t="s">
        <v>280</v>
      </c>
      <c r="H384" s="2"/>
      <c r="I384" s="2" t="s">
        <v>281</v>
      </c>
      <c r="J384" s="2" t="s">
        <v>111</v>
      </c>
      <c r="K384" s="2" t="s">
        <v>286</v>
      </c>
      <c r="L384" s="2"/>
      <c r="M384" s="3">
        <v>37789</v>
      </c>
      <c r="N384" s="2" t="s">
        <v>96</v>
      </c>
      <c r="O384" s="2" t="s">
        <v>283</v>
      </c>
      <c r="P384" s="2"/>
      <c r="Q384" s="2"/>
      <c r="R384" s="2"/>
      <c r="S384" s="2"/>
      <c r="T384" s="2"/>
      <c r="U384" s="2"/>
      <c r="V384" s="2"/>
      <c r="W384" s="2"/>
      <c r="X384" s="2"/>
      <c r="Y384" s="2" t="s">
        <v>39</v>
      </c>
      <c r="Z384" s="2" t="s">
        <v>40</v>
      </c>
      <c r="AA384" s="2" t="s">
        <v>41</v>
      </c>
      <c r="AB384" s="2" t="s">
        <v>42</v>
      </c>
      <c r="AC384" s="2" t="s">
        <v>43</v>
      </c>
      <c r="AD384" s="2"/>
      <c r="AE384" s="4"/>
    </row>
    <row r="385" spans="1:31" x14ac:dyDescent="0.25">
      <c r="A385" s="2">
        <v>2005</v>
      </c>
      <c r="B385" s="2">
        <v>996</v>
      </c>
      <c r="C385" s="2" t="s">
        <v>276</v>
      </c>
      <c r="D385" s="2" t="s">
        <v>277</v>
      </c>
      <c r="E385" s="2" t="s">
        <v>278</v>
      </c>
      <c r="F385" s="2" t="s">
        <v>279</v>
      </c>
      <c r="G385" s="2" t="s">
        <v>280</v>
      </c>
      <c r="H385" s="2"/>
      <c r="I385" s="2" t="s">
        <v>281</v>
      </c>
      <c r="J385" s="2" t="s">
        <v>111</v>
      </c>
      <c r="K385" s="2" t="s">
        <v>286</v>
      </c>
      <c r="L385" s="2"/>
      <c r="M385" s="3">
        <v>38518</v>
      </c>
      <c r="N385" s="2" t="s">
        <v>96</v>
      </c>
      <c r="O385" s="2" t="s">
        <v>105</v>
      </c>
      <c r="P385" s="2" t="s">
        <v>695</v>
      </c>
      <c r="Q385" s="2" t="s">
        <v>705</v>
      </c>
      <c r="R385" s="2" t="s">
        <v>703</v>
      </c>
      <c r="S385" s="2" t="s">
        <v>705</v>
      </c>
      <c r="T385" s="2"/>
      <c r="U385" s="2"/>
      <c r="V385" s="2"/>
      <c r="W385" s="2"/>
      <c r="X385" s="2"/>
      <c r="Y385" s="2" t="s">
        <v>39</v>
      </c>
      <c r="Z385" s="2" t="s">
        <v>40</v>
      </c>
      <c r="AA385" s="2" t="s">
        <v>41</v>
      </c>
      <c r="AB385" s="2" t="s">
        <v>42</v>
      </c>
      <c r="AC385" s="2" t="s">
        <v>43</v>
      </c>
      <c r="AD385" s="2" t="s">
        <v>677</v>
      </c>
      <c r="AE385" s="4" t="s">
        <v>198</v>
      </c>
    </row>
    <row r="386" spans="1:31" x14ac:dyDescent="0.25">
      <c r="A386" s="2">
        <v>2003</v>
      </c>
      <c r="B386" s="2">
        <v>49</v>
      </c>
      <c r="C386" s="2" t="s">
        <v>276</v>
      </c>
      <c r="D386" s="2" t="s">
        <v>277</v>
      </c>
      <c r="E386" s="2" t="s">
        <v>278</v>
      </c>
      <c r="F386" s="2" t="s">
        <v>279</v>
      </c>
      <c r="G386" s="2" t="s">
        <v>280</v>
      </c>
      <c r="H386" s="2"/>
      <c r="I386" s="2" t="s">
        <v>281</v>
      </c>
      <c r="J386" s="2" t="s">
        <v>203</v>
      </c>
      <c r="K386" s="2" t="s">
        <v>287</v>
      </c>
      <c r="L386" s="2"/>
      <c r="M386" s="3">
        <v>37789</v>
      </c>
      <c r="N386" s="2" t="s">
        <v>96</v>
      </c>
      <c r="O386" s="2" t="s">
        <v>283</v>
      </c>
      <c r="P386" s="2"/>
      <c r="Q386" s="2"/>
      <c r="R386" s="2"/>
      <c r="S386" s="2"/>
      <c r="T386" s="2"/>
      <c r="U386" s="2"/>
      <c r="V386" s="2"/>
      <c r="W386" s="2"/>
      <c r="X386" s="2"/>
      <c r="Y386" s="2" t="s">
        <v>39</v>
      </c>
      <c r="Z386" s="2" t="s">
        <v>275</v>
      </c>
      <c r="AA386" s="2" t="s">
        <v>41</v>
      </c>
      <c r="AB386" s="2" t="s">
        <v>42</v>
      </c>
      <c r="AC386" s="2" t="s">
        <v>43</v>
      </c>
      <c r="AD386" s="2"/>
      <c r="AE386" s="4"/>
    </row>
    <row r="387" spans="1:31" x14ac:dyDescent="0.25">
      <c r="A387" s="2">
        <v>2003</v>
      </c>
      <c r="B387" s="2">
        <v>50</v>
      </c>
      <c r="C387" s="2" t="s">
        <v>276</v>
      </c>
      <c r="D387" s="2" t="s">
        <v>277</v>
      </c>
      <c r="E387" s="2" t="s">
        <v>278</v>
      </c>
      <c r="F387" s="2" t="s">
        <v>279</v>
      </c>
      <c r="G387" s="2" t="s">
        <v>280</v>
      </c>
      <c r="H387" s="2"/>
      <c r="I387" s="2" t="s">
        <v>281</v>
      </c>
      <c r="J387" s="2" t="s">
        <v>203</v>
      </c>
      <c r="K387" s="2" t="s">
        <v>287</v>
      </c>
      <c r="L387" s="2"/>
      <c r="M387" s="3">
        <v>37789</v>
      </c>
      <c r="N387" s="2" t="s">
        <v>96</v>
      </c>
      <c r="O387" s="2" t="s">
        <v>283</v>
      </c>
      <c r="P387" s="2"/>
      <c r="Q387" s="2"/>
      <c r="R387" s="2"/>
      <c r="S387" s="2"/>
      <c r="T387" s="2"/>
      <c r="U387" s="2"/>
      <c r="V387" s="2"/>
      <c r="W387" s="2"/>
      <c r="X387" s="2"/>
      <c r="Y387" s="2" t="s">
        <v>39</v>
      </c>
      <c r="Z387" s="2" t="s">
        <v>40</v>
      </c>
      <c r="AA387" s="2" t="s">
        <v>41</v>
      </c>
      <c r="AB387" s="2" t="s">
        <v>42</v>
      </c>
      <c r="AC387" s="2" t="s">
        <v>43</v>
      </c>
      <c r="AD387" s="2"/>
      <c r="AE387" s="4"/>
    </row>
    <row r="388" spans="1:31" x14ac:dyDescent="0.25">
      <c r="A388" s="2">
        <v>2005</v>
      </c>
      <c r="B388" s="2">
        <v>1089</v>
      </c>
      <c r="C388" s="2" t="s">
        <v>276</v>
      </c>
      <c r="D388" s="2" t="s">
        <v>277</v>
      </c>
      <c r="E388" s="2" t="s">
        <v>278</v>
      </c>
      <c r="F388" s="2" t="s">
        <v>279</v>
      </c>
      <c r="G388" s="2" t="s">
        <v>280</v>
      </c>
      <c r="H388" s="2"/>
      <c r="I388" s="2" t="s">
        <v>281</v>
      </c>
      <c r="J388" s="2" t="s">
        <v>203</v>
      </c>
      <c r="K388" s="2" t="s">
        <v>287</v>
      </c>
      <c r="L388" s="2"/>
      <c r="M388" s="3">
        <v>38518</v>
      </c>
      <c r="N388" s="2" t="s">
        <v>96</v>
      </c>
      <c r="O388" s="2" t="s">
        <v>105</v>
      </c>
      <c r="P388" s="2" t="s">
        <v>695</v>
      </c>
      <c r="Q388" s="2" t="s">
        <v>705</v>
      </c>
      <c r="R388" s="2" t="s">
        <v>703</v>
      </c>
      <c r="S388" s="2" t="s">
        <v>705</v>
      </c>
      <c r="T388" s="2"/>
      <c r="U388" s="2"/>
      <c r="V388" s="2"/>
      <c r="W388" s="2"/>
      <c r="X388" s="2"/>
      <c r="Y388" s="2" t="s">
        <v>39</v>
      </c>
      <c r="Z388" s="2" t="s">
        <v>40</v>
      </c>
      <c r="AA388" s="2" t="s">
        <v>41</v>
      </c>
      <c r="AB388" s="2" t="s">
        <v>42</v>
      </c>
      <c r="AC388" s="2" t="s">
        <v>43</v>
      </c>
      <c r="AD388" s="2"/>
      <c r="AE388" s="4" t="s">
        <v>198</v>
      </c>
    </row>
    <row r="389" spans="1:31" x14ac:dyDescent="0.25">
      <c r="A389" s="2">
        <v>2003</v>
      </c>
      <c r="B389" s="2">
        <v>51</v>
      </c>
      <c r="C389" s="2" t="s">
        <v>276</v>
      </c>
      <c r="D389" s="2" t="s">
        <v>277</v>
      </c>
      <c r="E389" s="2" t="s">
        <v>278</v>
      </c>
      <c r="F389" s="2" t="s">
        <v>279</v>
      </c>
      <c r="G389" s="2" t="s">
        <v>280</v>
      </c>
      <c r="H389" s="2"/>
      <c r="I389" s="2" t="s">
        <v>281</v>
      </c>
      <c r="J389" s="2" t="s">
        <v>206</v>
      </c>
      <c r="K389" s="2" t="s">
        <v>288</v>
      </c>
      <c r="L389" s="2"/>
      <c r="M389" s="3">
        <v>37789</v>
      </c>
      <c r="N389" s="2" t="s">
        <v>96</v>
      </c>
      <c r="O389" s="2" t="s">
        <v>283</v>
      </c>
      <c r="P389" s="2"/>
      <c r="Q389" s="2"/>
      <c r="R389" s="2"/>
      <c r="S389" s="2"/>
      <c r="T389" s="2"/>
      <c r="U389" s="2"/>
      <c r="V389" s="2"/>
      <c r="W389" s="2"/>
      <c r="X389" s="2"/>
      <c r="Y389" s="2" t="s">
        <v>39</v>
      </c>
      <c r="Z389" s="2" t="s">
        <v>40</v>
      </c>
      <c r="AA389" s="2" t="s">
        <v>41</v>
      </c>
      <c r="AB389" s="2" t="s">
        <v>42</v>
      </c>
      <c r="AC389" s="2" t="s">
        <v>43</v>
      </c>
      <c r="AD389" s="2"/>
      <c r="AE389" s="4"/>
    </row>
    <row r="390" spans="1:31" x14ac:dyDescent="0.25">
      <c r="A390" s="2">
        <v>2003</v>
      </c>
      <c r="B390" s="2">
        <v>52</v>
      </c>
      <c r="C390" s="2" t="s">
        <v>276</v>
      </c>
      <c r="D390" s="2" t="s">
        <v>277</v>
      </c>
      <c r="E390" s="2" t="s">
        <v>278</v>
      </c>
      <c r="F390" s="2" t="s">
        <v>279</v>
      </c>
      <c r="G390" s="2" t="s">
        <v>280</v>
      </c>
      <c r="H390" s="2"/>
      <c r="I390" s="2" t="s">
        <v>281</v>
      </c>
      <c r="J390" s="2" t="s">
        <v>206</v>
      </c>
      <c r="K390" s="2" t="s">
        <v>288</v>
      </c>
      <c r="L390" s="2"/>
      <c r="M390" s="3">
        <v>37789</v>
      </c>
      <c r="N390" s="2" t="s">
        <v>96</v>
      </c>
      <c r="O390" s="2" t="s">
        <v>283</v>
      </c>
      <c r="P390" s="2"/>
      <c r="Q390" s="2"/>
      <c r="R390" s="2"/>
      <c r="S390" s="2"/>
      <c r="T390" s="2"/>
      <c r="U390" s="2"/>
      <c r="V390" s="2"/>
      <c r="W390" s="2"/>
      <c r="X390" s="2"/>
      <c r="Y390" s="2" t="s">
        <v>39</v>
      </c>
      <c r="Z390" s="2" t="s">
        <v>275</v>
      </c>
      <c r="AA390" s="2" t="s">
        <v>41</v>
      </c>
      <c r="AB390" s="2" t="s">
        <v>42</v>
      </c>
      <c r="AC390" s="2" t="s">
        <v>43</v>
      </c>
      <c r="AD390" s="2"/>
      <c r="AE390" s="4"/>
    </row>
    <row r="391" spans="1:31" x14ac:dyDescent="0.25">
      <c r="A391" s="2">
        <v>2005</v>
      </c>
      <c r="B391" s="2">
        <v>1090</v>
      </c>
      <c r="C391" s="2" t="s">
        <v>276</v>
      </c>
      <c r="D391" s="2" t="s">
        <v>277</v>
      </c>
      <c r="E391" s="2" t="s">
        <v>278</v>
      </c>
      <c r="F391" s="2" t="s">
        <v>279</v>
      </c>
      <c r="G391" s="2" t="s">
        <v>280</v>
      </c>
      <c r="H391" s="2"/>
      <c r="I391" s="2" t="s">
        <v>281</v>
      </c>
      <c r="J391" s="2" t="s">
        <v>206</v>
      </c>
      <c r="K391" s="2" t="s">
        <v>288</v>
      </c>
      <c r="L391" s="2"/>
      <c r="M391" s="3">
        <v>38519</v>
      </c>
      <c r="N391" s="2" t="s">
        <v>96</v>
      </c>
      <c r="O391" s="2" t="s">
        <v>105</v>
      </c>
      <c r="P391" s="2" t="s">
        <v>695</v>
      </c>
      <c r="Q391" s="2" t="s">
        <v>705</v>
      </c>
      <c r="R391" s="2" t="s">
        <v>713</v>
      </c>
      <c r="S391" s="2" t="s">
        <v>705</v>
      </c>
      <c r="T391" s="2"/>
      <c r="U391" s="2"/>
      <c r="V391" s="2"/>
      <c r="W391" s="2"/>
      <c r="X391" s="2"/>
      <c r="Y391" s="2" t="s">
        <v>39</v>
      </c>
      <c r="Z391" s="2" t="s">
        <v>40</v>
      </c>
      <c r="AA391" s="2" t="s">
        <v>41</v>
      </c>
      <c r="AB391" s="2" t="s">
        <v>42</v>
      </c>
      <c r="AC391" s="2" t="s">
        <v>43</v>
      </c>
      <c r="AD391" s="2"/>
      <c r="AE391" s="4" t="s">
        <v>198</v>
      </c>
    </row>
    <row r="392" spans="1:31" x14ac:dyDescent="0.25">
      <c r="A392" s="2">
        <v>2003</v>
      </c>
      <c r="B392" s="2">
        <v>53</v>
      </c>
      <c r="C392" s="2" t="s">
        <v>276</v>
      </c>
      <c r="D392" s="2" t="s">
        <v>277</v>
      </c>
      <c r="E392" s="2" t="s">
        <v>278</v>
      </c>
      <c r="F392" s="2" t="s">
        <v>279</v>
      </c>
      <c r="G392" s="2" t="s">
        <v>280</v>
      </c>
      <c r="H392" s="2"/>
      <c r="I392" s="2" t="s">
        <v>281</v>
      </c>
      <c r="J392" s="2" t="s">
        <v>289</v>
      </c>
      <c r="K392" s="2" t="s">
        <v>290</v>
      </c>
      <c r="L392" s="2"/>
      <c r="M392" s="3">
        <v>37789</v>
      </c>
      <c r="N392" s="2" t="s">
        <v>96</v>
      </c>
      <c r="O392" s="2" t="s">
        <v>283</v>
      </c>
      <c r="P392" s="2"/>
      <c r="Q392" s="2"/>
      <c r="R392" s="2"/>
      <c r="S392" s="2"/>
      <c r="T392" s="2"/>
      <c r="U392" s="2"/>
      <c r="V392" s="2"/>
      <c r="W392" s="2"/>
      <c r="X392" s="2"/>
      <c r="Y392" s="2" t="s">
        <v>39</v>
      </c>
      <c r="Z392" s="2" t="s">
        <v>40</v>
      </c>
      <c r="AA392" s="2" t="s">
        <v>41</v>
      </c>
      <c r="AB392" s="2" t="s">
        <v>42</v>
      </c>
      <c r="AC392" s="2" t="s">
        <v>43</v>
      </c>
      <c r="AD392" s="2"/>
      <c r="AE392" s="4"/>
    </row>
    <row r="393" spans="1:31" x14ac:dyDescent="0.25">
      <c r="A393" s="2">
        <v>2003</v>
      </c>
      <c r="B393" s="2">
        <v>54</v>
      </c>
      <c r="C393" s="2" t="s">
        <v>276</v>
      </c>
      <c r="D393" s="2" t="s">
        <v>277</v>
      </c>
      <c r="E393" s="2" t="s">
        <v>278</v>
      </c>
      <c r="F393" s="2" t="s">
        <v>279</v>
      </c>
      <c r="G393" s="2" t="s">
        <v>280</v>
      </c>
      <c r="H393" s="2"/>
      <c r="I393" s="2" t="s">
        <v>281</v>
      </c>
      <c r="J393" s="2" t="s">
        <v>289</v>
      </c>
      <c r="K393" s="2" t="s">
        <v>290</v>
      </c>
      <c r="L393" s="2"/>
      <c r="M393" s="3">
        <v>37789</v>
      </c>
      <c r="N393" s="2" t="s">
        <v>96</v>
      </c>
      <c r="O393" s="2" t="s">
        <v>283</v>
      </c>
      <c r="P393" s="2"/>
      <c r="Q393" s="2"/>
      <c r="R393" s="2"/>
      <c r="S393" s="2"/>
      <c r="T393" s="2"/>
      <c r="U393" s="2"/>
      <c r="V393" s="2"/>
      <c r="W393" s="2"/>
      <c r="X393" s="2"/>
      <c r="Y393" s="2" t="s">
        <v>39</v>
      </c>
      <c r="Z393" s="2" t="s">
        <v>275</v>
      </c>
      <c r="AA393" s="2" t="s">
        <v>41</v>
      </c>
      <c r="AB393" s="2" t="s">
        <v>42</v>
      </c>
      <c r="AC393" s="2" t="s">
        <v>43</v>
      </c>
      <c r="AD393" s="2"/>
      <c r="AE393" s="4"/>
    </row>
    <row r="394" spans="1:31" x14ac:dyDescent="0.25">
      <c r="A394" s="2">
        <v>2005</v>
      </c>
      <c r="B394" s="2">
        <v>1095</v>
      </c>
      <c r="C394" s="2" t="s">
        <v>276</v>
      </c>
      <c r="D394" s="2" t="s">
        <v>277</v>
      </c>
      <c r="E394" s="2" t="s">
        <v>278</v>
      </c>
      <c r="F394" s="2" t="s">
        <v>279</v>
      </c>
      <c r="G394" s="2" t="s">
        <v>280</v>
      </c>
      <c r="H394" s="2"/>
      <c r="I394" s="2" t="s">
        <v>281</v>
      </c>
      <c r="J394" s="2" t="s">
        <v>289</v>
      </c>
      <c r="K394" s="2" t="s">
        <v>290</v>
      </c>
      <c r="L394" s="2"/>
      <c r="M394" s="3">
        <v>38519</v>
      </c>
      <c r="N394" s="2" t="s">
        <v>96</v>
      </c>
      <c r="O394" s="2" t="s">
        <v>105</v>
      </c>
      <c r="P394" s="2" t="s">
        <v>695</v>
      </c>
      <c r="Q394" s="2" t="s">
        <v>705</v>
      </c>
      <c r="R394" s="2" t="s">
        <v>715</v>
      </c>
      <c r="S394" s="2" t="s">
        <v>705</v>
      </c>
      <c r="T394" s="2"/>
      <c r="U394" s="2"/>
      <c r="V394" s="2"/>
      <c r="W394" s="2"/>
      <c r="X394" s="2"/>
      <c r="Y394" s="2" t="s">
        <v>39</v>
      </c>
      <c r="Z394" s="2" t="s">
        <v>40</v>
      </c>
      <c r="AA394" s="2" t="s">
        <v>41</v>
      </c>
      <c r="AB394" s="2" t="s">
        <v>42</v>
      </c>
      <c r="AC394" s="2" t="s">
        <v>43</v>
      </c>
      <c r="AD394" s="2"/>
      <c r="AE394" s="4" t="s">
        <v>198</v>
      </c>
    </row>
    <row r="395" spans="1:31" x14ac:dyDescent="0.25">
      <c r="A395" s="2">
        <v>2003</v>
      </c>
      <c r="B395" s="2">
        <v>55</v>
      </c>
      <c r="C395" s="2" t="s">
        <v>276</v>
      </c>
      <c r="D395" s="2" t="s">
        <v>277</v>
      </c>
      <c r="E395" s="2" t="s">
        <v>278</v>
      </c>
      <c r="F395" s="2" t="s">
        <v>279</v>
      </c>
      <c r="G395" s="2" t="s">
        <v>280</v>
      </c>
      <c r="H395" s="2"/>
      <c r="I395" s="2" t="s">
        <v>281</v>
      </c>
      <c r="J395" s="2" t="s">
        <v>291</v>
      </c>
      <c r="K395" s="2" t="s">
        <v>292</v>
      </c>
      <c r="L395" s="2"/>
      <c r="M395" s="3">
        <v>37789</v>
      </c>
      <c r="N395" s="2" t="s">
        <v>96</v>
      </c>
      <c r="O395" s="2" t="s">
        <v>283</v>
      </c>
      <c r="P395" s="2"/>
      <c r="Q395" s="2"/>
      <c r="R395" s="2"/>
      <c r="S395" s="2"/>
      <c r="T395" s="2"/>
      <c r="U395" s="2"/>
      <c r="V395" s="2"/>
      <c r="W395" s="2"/>
      <c r="X395" s="2"/>
      <c r="Y395" s="2" t="s">
        <v>39</v>
      </c>
      <c r="Z395" s="2" t="s">
        <v>275</v>
      </c>
      <c r="AA395" s="2" t="s">
        <v>41</v>
      </c>
      <c r="AB395" s="2" t="s">
        <v>42</v>
      </c>
      <c r="AC395" s="2" t="s">
        <v>43</v>
      </c>
      <c r="AD395" s="2"/>
      <c r="AE395" s="4"/>
    </row>
    <row r="396" spans="1:31" x14ac:dyDescent="0.25">
      <c r="A396" s="2">
        <v>2003</v>
      </c>
      <c r="B396" s="2">
        <v>56</v>
      </c>
      <c r="C396" s="2" t="s">
        <v>276</v>
      </c>
      <c r="D396" s="2" t="s">
        <v>277</v>
      </c>
      <c r="E396" s="2" t="s">
        <v>278</v>
      </c>
      <c r="F396" s="2" t="s">
        <v>279</v>
      </c>
      <c r="G396" s="2" t="s">
        <v>280</v>
      </c>
      <c r="H396" s="2"/>
      <c r="I396" s="2" t="s">
        <v>281</v>
      </c>
      <c r="J396" s="2" t="s">
        <v>291</v>
      </c>
      <c r="K396" s="2" t="s">
        <v>292</v>
      </c>
      <c r="L396" s="2"/>
      <c r="M396" s="3">
        <v>37789</v>
      </c>
      <c r="N396" s="2" t="s">
        <v>96</v>
      </c>
      <c r="O396" s="2" t="s">
        <v>283</v>
      </c>
      <c r="P396" s="2"/>
      <c r="Q396" s="2"/>
      <c r="R396" s="2"/>
      <c r="S396" s="2"/>
      <c r="T396" s="2"/>
      <c r="U396" s="2"/>
      <c r="V396" s="2"/>
      <c r="W396" s="2"/>
      <c r="X396" s="2"/>
      <c r="Y396" s="2" t="s">
        <v>39</v>
      </c>
      <c r="Z396" s="2" t="s">
        <v>40</v>
      </c>
      <c r="AA396" s="2" t="s">
        <v>41</v>
      </c>
      <c r="AB396" s="2" t="s">
        <v>42</v>
      </c>
      <c r="AC396" s="2" t="s">
        <v>43</v>
      </c>
      <c r="AD396" s="2"/>
      <c r="AE396" s="4"/>
    </row>
    <row r="397" spans="1:31" x14ac:dyDescent="0.25">
      <c r="A397" s="2">
        <v>2005</v>
      </c>
      <c r="B397" s="2">
        <v>1097</v>
      </c>
      <c r="C397" s="2" t="s">
        <v>276</v>
      </c>
      <c r="D397" s="2" t="s">
        <v>277</v>
      </c>
      <c r="E397" s="2" t="s">
        <v>278</v>
      </c>
      <c r="F397" s="2" t="s">
        <v>279</v>
      </c>
      <c r="G397" s="2" t="s">
        <v>280</v>
      </c>
      <c r="H397" s="2"/>
      <c r="I397" s="2" t="s">
        <v>281</v>
      </c>
      <c r="J397" s="2" t="s">
        <v>291</v>
      </c>
      <c r="K397" s="2" t="s">
        <v>292</v>
      </c>
      <c r="L397" s="2"/>
      <c r="M397" s="3">
        <v>38520</v>
      </c>
      <c r="N397" s="2" t="s">
        <v>96</v>
      </c>
      <c r="O397" s="2" t="s">
        <v>105</v>
      </c>
      <c r="P397" s="2"/>
      <c r="Q397" s="2"/>
      <c r="R397" s="2"/>
      <c r="S397" s="2"/>
      <c r="T397" s="2"/>
      <c r="U397" s="2"/>
      <c r="V397" s="2"/>
      <c r="W397" s="2"/>
      <c r="X397" s="2"/>
      <c r="Y397" s="2" t="s">
        <v>39</v>
      </c>
      <c r="Z397" s="2" t="s">
        <v>40</v>
      </c>
      <c r="AA397" s="2" t="s">
        <v>41</v>
      </c>
      <c r="AB397" s="2" t="s">
        <v>42</v>
      </c>
      <c r="AC397" s="2" t="s">
        <v>43</v>
      </c>
      <c r="AD397" s="2"/>
      <c r="AE397" s="4"/>
    </row>
    <row r="398" spans="1:31" x14ac:dyDescent="0.25">
      <c r="A398" s="2">
        <v>2005</v>
      </c>
      <c r="B398" s="2">
        <v>1099</v>
      </c>
      <c r="C398" s="2" t="s">
        <v>276</v>
      </c>
      <c r="D398" s="2" t="s">
        <v>277</v>
      </c>
      <c r="E398" s="2" t="s">
        <v>278</v>
      </c>
      <c r="F398" s="2" t="s">
        <v>279</v>
      </c>
      <c r="G398" s="2" t="s">
        <v>280</v>
      </c>
      <c r="H398" s="2"/>
      <c r="I398" s="2" t="s">
        <v>281</v>
      </c>
      <c r="J398" s="2" t="s">
        <v>291</v>
      </c>
      <c r="K398" s="2" t="s">
        <v>292</v>
      </c>
      <c r="L398" s="2"/>
      <c r="M398" s="3">
        <v>38520</v>
      </c>
      <c r="N398" s="2" t="s">
        <v>96</v>
      </c>
      <c r="O398" s="2" t="s">
        <v>105</v>
      </c>
      <c r="P398" s="2"/>
      <c r="Q398" s="2"/>
      <c r="R398" s="2"/>
      <c r="S398" s="2"/>
      <c r="T398" s="2"/>
      <c r="U398" s="2"/>
      <c r="V398" s="2"/>
      <c r="W398" s="2"/>
      <c r="X398" s="2"/>
      <c r="Y398" s="2" t="s">
        <v>39</v>
      </c>
      <c r="Z398" s="2" t="s">
        <v>275</v>
      </c>
      <c r="AA398" s="2" t="s">
        <v>41</v>
      </c>
      <c r="AB398" s="2" t="s">
        <v>42</v>
      </c>
      <c r="AC398" s="2" t="s">
        <v>43</v>
      </c>
      <c r="AD398" s="2"/>
      <c r="AE398" s="4"/>
    </row>
    <row r="399" spans="1:31" x14ac:dyDescent="0.25">
      <c r="A399" s="2">
        <v>2003</v>
      </c>
      <c r="B399" s="2">
        <v>57</v>
      </c>
      <c r="C399" s="2" t="s">
        <v>276</v>
      </c>
      <c r="D399" s="2" t="s">
        <v>277</v>
      </c>
      <c r="E399" s="2" t="s">
        <v>278</v>
      </c>
      <c r="F399" s="2" t="s">
        <v>279</v>
      </c>
      <c r="G399" s="2" t="s">
        <v>280</v>
      </c>
      <c r="H399" s="2"/>
      <c r="I399" s="2" t="s">
        <v>281</v>
      </c>
      <c r="J399" s="2" t="s">
        <v>293</v>
      </c>
      <c r="K399" s="2" t="s">
        <v>294</v>
      </c>
      <c r="L399" s="2"/>
      <c r="M399" s="3">
        <v>37789</v>
      </c>
      <c r="N399" s="2" t="s">
        <v>96</v>
      </c>
      <c r="O399" s="2" t="s">
        <v>283</v>
      </c>
      <c r="P399" s="2"/>
      <c r="Q399" s="2"/>
      <c r="R399" s="2"/>
      <c r="S399" s="2"/>
      <c r="T399" s="2"/>
      <c r="U399" s="2"/>
      <c r="V399" s="2"/>
      <c r="W399" s="2"/>
      <c r="X399" s="2"/>
      <c r="Y399" s="2" t="s">
        <v>39</v>
      </c>
      <c r="Z399" s="2" t="s">
        <v>40</v>
      </c>
      <c r="AA399" s="2" t="s">
        <v>41</v>
      </c>
      <c r="AB399" s="2" t="s">
        <v>42</v>
      </c>
      <c r="AC399" s="2" t="s">
        <v>43</v>
      </c>
      <c r="AD399" s="2"/>
      <c r="AE399" s="4"/>
    </row>
    <row r="400" spans="1:31" x14ac:dyDescent="0.25">
      <c r="A400" s="2">
        <v>2003</v>
      </c>
      <c r="B400" s="2">
        <v>58</v>
      </c>
      <c r="C400" s="2" t="s">
        <v>276</v>
      </c>
      <c r="D400" s="2" t="s">
        <v>277</v>
      </c>
      <c r="E400" s="2" t="s">
        <v>278</v>
      </c>
      <c r="F400" s="2" t="s">
        <v>279</v>
      </c>
      <c r="G400" s="2" t="s">
        <v>280</v>
      </c>
      <c r="H400" s="2"/>
      <c r="I400" s="2" t="s">
        <v>281</v>
      </c>
      <c r="J400" s="2" t="s">
        <v>293</v>
      </c>
      <c r="K400" s="2" t="s">
        <v>294</v>
      </c>
      <c r="L400" s="2"/>
      <c r="M400" s="3">
        <v>37789</v>
      </c>
      <c r="N400" s="2" t="s">
        <v>96</v>
      </c>
      <c r="O400" s="2" t="s">
        <v>283</v>
      </c>
      <c r="P400" s="2"/>
      <c r="Q400" s="2"/>
      <c r="R400" s="2"/>
      <c r="S400" s="2"/>
      <c r="T400" s="2"/>
      <c r="U400" s="2"/>
      <c r="V400" s="2"/>
      <c r="W400" s="2"/>
      <c r="X400" s="2"/>
      <c r="Y400" s="2" t="s">
        <v>39</v>
      </c>
      <c r="Z400" s="2" t="s">
        <v>275</v>
      </c>
      <c r="AA400" s="2" t="s">
        <v>41</v>
      </c>
      <c r="AB400" s="2" t="s">
        <v>42</v>
      </c>
      <c r="AC400" s="2" t="s">
        <v>43</v>
      </c>
      <c r="AD400" s="2"/>
      <c r="AE400" s="4"/>
    </row>
    <row r="401" spans="1:31" x14ac:dyDescent="0.25">
      <c r="A401" s="2">
        <v>2003</v>
      </c>
      <c r="B401" s="2">
        <v>43</v>
      </c>
      <c r="C401" s="2" t="s">
        <v>276</v>
      </c>
      <c r="D401" s="2" t="s">
        <v>277</v>
      </c>
      <c r="E401" s="2" t="s">
        <v>278</v>
      </c>
      <c r="F401" s="2" t="s">
        <v>279</v>
      </c>
      <c r="G401" s="2" t="s">
        <v>280</v>
      </c>
      <c r="H401" s="2"/>
      <c r="I401" s="2" t="s">
        <v>281</v>
      </c>
      <c r="J401" s="2" t="s">
        <v>50</v>
      </c>
      <c r="K401" s="2" t="s">
        <v>282</v>
      </c>
      <c r="L401" s="2"/>
      <c r="M401" s="3">
        <v>37789</v>
      </c>
      <c r="N401" s="2" t="s">
        <v>96</v>
      </c>
      <c r="O401" s="2" t="s">
        <v>283</v>
      </c>
      <c r="P401" s="2"/>
      <c r="Q401" s="2"/>
      <c r="R401" s="2"/>
      <c r="S401" s="2"/>
      <c r="T401" s="2"/>
      <c r="U401" s="2"/>
      <c r="V401" s="2"/>
      <c r="W401" s="2"/>
      <c r="X401" s="2"/>
      <c r="Y401" s="2" t="s">
        <v>39</v>
      </c>
      <c r="Z401" s="2" t="s">
        <v>275</v>
      </c>
      <c r="AA401" s="2" t="s">
        <v>41</v>
      </c>
      <c r="AB401" s="2" t="s">
        <v>43</v>
      </c>
      <c r="AC401" s="2" t="s">
        <v>43</v>
      </c>
      <c r="AD401" s="2"/>
      <c r="AE401" s="4"/>
    </row>
    <row r="402" spans="1:31" x14ac:dyDescent="0.25">
      <c r="A402" s="2">
        <v>2003</v>
      </c>
      <c r="B402" s="2">
        <v>44</v>
      </c>
      <c r="C402" s="2" t="s">
        <v>276</v>
      </c>
      <c r="D402" s="2" t="s">
        <v>277</v>
      </c>
      <c r="E402" s="2" t="s">
        <v>278</v>
      </c>
      <c r="F402" s="2" t="s">
        <v>279</v>
      </c>
      <c r="G402" s="2" t="s">
        <v>280</v>
      </c>
      <c r="H402" s="2"/>
      <c r="I402" s="2" t="s">
        <v>281</v>
      </c>
      <c r="J402" s="2" t="s">
        <v>50</v>
      </c>
      <c r="K402" s="2" t="s">
        <v>282</v>
      </c>
      <c r="L402" s="2"/>
      <c r="M402" s="3">
        <v>37789</v>
      </c>
      <c r="N402" s="2" t="s">
        <v>96</v>
      </c>
      <c r="O402" s="2" t="s">
        <v>283</v>
      </c>
      <c r="P402" s="2"/>
      <c r="Q402" s="2"/>
      <c r="R402" s="2"/>
      <c r="S402" s="2"/>
      <c r="T402" s="2"/>
      <c r="U402" s="2"/>
      <c r="V402" s="2"/>
      <c r="W402" s="2"/>
      <c r="X402" s="2"/>
      <c r="Y402" s="2" t="s">
        <v>39</v>
      </c>
      <c r="Z402" s="2" t="s">
        <v>40</v>
      </c>
      <c r="AA402" s="2" t="s">
        <v>41</v>
      </c>
      <c r="AB402" s="2" t="s">
        <v>43</v>
      </c>
      <c r="AC402" s="2" t="s">
        <v>43</v>
      </c>
      <c r="AD402" s="2"/>
      <c r="AE402" s="4"/>
    </row>
    <row r="403" spans="1:31" x14ac:dyDescent="0.25">
      <c r="A403" s="2">
        <v>2005</v>
      </c>
      <c r="B403" s="2">
        <v>992</v>
      </c>
      <c r="C403" s="2" t="s">
        <v>276</v>
      </c>
      <c r="D403" s="2" t="s">
        <v>277</v>
      </c>
      <c r="E403" s="2" t="s">
        <v>278</v>
      </c>
      <c r="F403" s="2" t="s">
        <v>279</v>
      </c>
      <c r="G403" s="2" t="s">
        <v>280</v>
      </c>
      <c r="H403" s="2"/>
      <c r="I403" s="2" t="s">
        <v>281</v>
      </c>
      <c r="J403" s="2" t="s">
        <v>50</v>
      </c>
      <c r="K403" s="2" t="s">
        <v>282</v>
      </c>
      <c r="L403" s="2"/>
      <c r="M403" s="3">
        <v>38517</v>
      </c>
      <c r="N403" s="2" t="s">
        <v>96</v>
      </c>
      <c r="O403" s="2" t="s">
        <v>105</v>
      </c>
      <c r="P403" s="2" t="s">
        <v>695</v>
      </c>
      <c r="Q403" s="2" t="s">
        <v>696</v>
      </c>
      <c r="R403" s="2" t="s">
        <v>697</v>
      </c>
      <c r="S403" s="2" t="s">
        <v>696</v>
      </c>
      <c r="T403" s="2"/>
      <c r="U403" s="2"/>
      <c r="V403" s="2"/>
      <c r="W403" s="2"/>
      <c r="X403" s="2"/>
      <c r="Y403" s="2" t="s">
        <v>173</v>
      </c>
      <c r="Z403" s="2" t="s">
        <v>40</v>
      </c>
      <c r="AA403" s="2" t="s">
        <v>41</v>
      </c>
      <c r="AB403" s="2" t="s">
        <v>42</v>
      </c>
      <c r="AC403" s="2" t="s">
        <v>43</v>
      </c>
      <c r="AD403" s="2" t="s">
        <v>698</v>
      </c>
      <c r="AE403" s="4" t="s">
        <v>198</v>
      </c>
    </row>
    <row r="404" spans="1:31" x14ac:dyDescent="0.25">
      <c r="A404" s="2">
        <v>2014</v>
      </c>
      <c r="B404" s="2">
        <v>769</v>
      </c>
      <c r="C404" s="2" t="s">
        <v>2671</v>
      </c>
      <c r="D404" s="2" t="s">
        <v>2672</v>
      </c>
      <c r="E404" s="2" t="s">
        <v>2673</v>
      </c>
      <c r="F404" s="2" t="s">
        <v>399</v>
      </c>
      <c r="G404" s="2" t="s">
        <v>1795</v>
      </c>
      <c r="H404" s="2" t="s">
        <v>152</v>
      </c>
      <c r="I404" s="2" t="s">
        <v>399</v>
      </c>
      <c r="J404" s="2" t="s">
        <v>59</v>
      </c>
      <c r="K404" s="2" t="s">
        <v>2674</v>
      </c>
      <c r="L404" s="2"/>
      <c r="M404" s="3">
        <v>41664</v>
      </c>
      <c r="N404" s="2" t="s">
        <v>303</v>
      </c>
      <c r="O404" s="2" t="s">
        <v>611</v>
      </c>
      <c r="P404" s="2" t="s">
        <v>2675</v>
      </c>
      <c r="Q404" s="2" t="s">
        <v>2676</v>
      </c>
      <c r="R404" s="2" t="s">
        <v>2677</v>
      </c>
      <c r="S404" s="2" t="s">
        <v>2678</v>
      </c>
      <c r="T404" s="2"/>
      <c r="U404" s="2"/>
      <c r="V404" s="2"/>
      <c r="W404" s="2"/>
      <c r="X404" s="2"/>
      <c r="Y404" s="2" t="s">
        <v>351</v>
      </c>
      <c r="Z404" s="2" t="s">
        <v>275</v>
      </c>
      <c r="AA404" s="2" t="s">
        <v>41</v>
      </c>
      <c r="AB404" s="2" t="s">
        <v>42</v>
      </c>
      <c r="AC404" s="2" t="s">
        <v>43</v>
      </c>
      <c r="AD404" s="2" t="s">
        <v>2679</v>
      </c>
      <c r="AE404" s="4" t="s">
        <v>198</v>
      </c>
    </row>
    <row r="405" spans="1:31" x14ac:dyDescent="0.25">
      <c r="A405" s="2">
        <v>2014</v>
      </c>
      <c r="B405" s="2">
        <v>770</v>
      </c>
      <c r="C405" s="2" t="s">
        <v>2671</v>
      </c>
      <c r="D405" s="2" t="s">
        <v>2672</v>
      </c>
      <c r="E405" s="2" t="s">
        <v>2673</v>
      </c>
      <c r="F405" s="2" t="s">
        <v>399</v>
      </c>
      <c r="G405" s="2" t="s">
        <v>1795</v>
      </c>
      <c r="H405" s="2" t="s">
        <v>152</v>
      </c>
      <c r="I405" s="2" t="s">
        <v>399</v>
      </c>
      <c r="J405" s="2" t="s">
        <v>69</v>
      </c>
      <c r="K405" s="2" t="s">
        <v>2674</v>
      </c>
      <c r="L405" s="2"/>
      <c r="M405" s="3">
        <v>41664</v>
      </c>
      <c r="N405" s="2" t="s">
        <v>303</v>
      </c>
      <c r="O405" s="2" t="s">
        <v>611</v>
      </c>
      <c r="P405" s="2" t="s">
        <v>2675</v>
      </c>
      <c r="Q405" s="2" t="s">
        <v>2676</v>
      </c>
      <c r="R405" s="2" t="s">
        <v>2680</v>
      </c>
      <c r="S405" s="2" t="s">
        <v>2681</v>
      </c>
      <c r="T405" s="2"/>
      <c r="U405" s="2"/>
      <c r="V405" s="2"/>
      <c r="W405" s="2"/>
      <c r="X405" s="2"/>
      <c r="Y405" s="2" t="s">
        <v>351</v>
      </c>
      <c r="Z405" s="2" t="s">
        <v>275</v>
      </c>
      <c r="AA405" s="2" t="s">
        <v>41</v>
      </c>
      <c r="AB405" s="2" t="s">
        <v>42</v>
      </c>
      <c r="AC405" s="2" t="s">
        <v>43</v>
      </c>
      <c r="AD405" s="2" t="s">
        <v>2679</v>
      </c>
      <c r="AE405" s="4" t="s">
        <v>198</v>
      </c>
    </row>
    <row r="406" spans="1:31" x14ac:dyDescent="0.25">
      <c r="A406" s="2">
        <v>2003</v>
      </c>
      <c r="B406" s="2">
        <v>27</v>
      </c>
      <c r="C406" s="2" t="s">
        <v>210</v>
      </c>
      <c r="D406" s="2" t="s">
        <v>211</v>
      </c>
      <c r="E406" s="2" t="s">
        <v>212</v>
      </c>
      <c r="F406" s="2" t="s">
        <v>213</v>
      </c>
      <c r="G406" s="2" t="s">
        <v>214</v>
      </c>
      <c r="H406" s="2"/>
      <c r="I406" s="2" t="s">
        <v>215</v>
      </c>
      <c r="J406" s="2" t="s">
        <v>50</v>
      </c>
      <c r="K406" s="2" t="s">
        <v>216</v>
      </c>
      <c r="L406" s="2"/>
      <c r="M406" s="3">
        <v>37833</v>
      </c>
      <c r="N406" s="2" t="s">
        <v>217</v>
      </c>
      <c r="O406" s="2" t="s">
        <v>218</v>
      </c>
      <c r="P406" s="2" t="s">
        <v>219</v>
      </c>
      <c r="Q406" s="2" t="s">
        <v>220</v>
      </c>
      <c r="R406" s="2" t="s">
        <v>221</v>
      </c>
      <c r="S406" s="2" t="s">
        <v>222</v>
      </c>
      <c r="T406" s="2" t="s">
        <v>4641</v>
      </c>
      <c r="U406" s="2">
        <v>5.52</v>
      </c>
      <c r="V406" s="2"/>
      <c r="W406" s="2"/>
      <c r="X406" s="2"/>
      <c r="Y406" s="2" t="s">
        <v>67</v>
      </c>
      <c r="Z406" s="2" t="s">
        <v>40</v>
      </c>
      <c r="AA406" s="2" t="s">
        <v>41</v>
      </c>
      <c r="AB406" s="2" t="s">
        <v>42</v>
      </c>
      <c r="AC406" s="2" t="s">
        <v>43</v>
      </c>
      <c r="AD406" s="2" t="s">
        <v>223</v>
      </c>
      <c r="AE406" s="4" t="s">
        <v>198</v>
      </c>
    </row>
    <row r="407" spans="1:31" x14ac:dyDescent="0.25">
      <c r="A407" s="2">
        <v>2003</v>
      </c>
      <c r="B407" s="2">
        <v>28</v>
      </c>
      <c r="C407" s="2" t="s">
        <v>210</v>
      </c>
      <c r="D407" s="2" t="s">
        <v>211</v>
      </c>
      <c r="E407" s="2" t="s">
        <v>212</v>
      </c>
      <c r="F407" s="2" t="s">
        <v>213</v>
      </c>
      <c r="G407" s="2" t="s">
        <v>214</v>
      </c>
      <c r="H407" s="2"/>
      <c r="I407" s="2" t="s">
        <v>215</v>
      </c>
      <c r="J407" s="2" t="s">
        <v>50</v>
      </c>
      <c r="K407" s="2" t="s">
        <v>216</v>
      </c>
      <c r="L407" s="2"/>
      <c r="M407" s="3">
        <v>37834</v>
      </c>
      <c r="N407" s="2" t="s">
        <v>217</v>
      </c>
      <c r="O407" s="2" t="s">
        <v>218</v>
      </c>
      <c r="P407" s="2" t="s">
        <v>219</v>
      </c>
      <c r="Q407" s="2" t="s">
        <v>224</v>
      </c>
      <c r="R407" s="2" t="s">
        <v>221</v>
      </c>
      <c r="S407" s="2" t="s">
        <v>225</v>
      </c>
      <c r="T407" s="2" t="s">
        <v>4641</v>
      </c>
      <c r="U407" s="2">
        <v>7.1</v>
      </c>
      <c r="V407" s="2"/>
      <c r="W407" s="2"/>
      <c r="X407" s="2"/>
      <c r="Y407" s="2" t="s">
        <v>67</v>
      </c>
      <c r="Z407" s="2" t="s">
        <v>40</v>
      </c>
      <c r="AA407" s="2" t="s">
        <v>41</v>
      </c>
      <c r="AB407" s="2" t="s">
        <v>42</v>
      </c>
      <c r="AC407" s="2" t="s">
        <v>43</v>
      </c>
      <c r="AD407" s="2" t="s">
        <v>226</v>
      </c>
      <c r="AE407" s="4" t="s">
        <v>198</v>
      </c>
    </row>
    <row r="408" spans="1:31" x14ac:dyDescent="0.25">
      <c r="A408" s="2">
        <v>2003</v>
      </c>
      <c r="B408" s="2">
        <v>29</v>
      </c>
      <c r="C408" s="2" t="s">
        <v>210</v>
      </c>
      <c r="D408" s="2" t="s">
        <v>211</v>
      </c>
      <c r="E408" s="2" t="s">
        <v>212</v>
      </c>
      <c r="F408" s="2" t="s">
        <v>213</v>
      </c>
      <c r="G408" s="2" t="s">
        <v>214</v>
      </c>
      <c r="H408" s="2"/>
      <c r="I408" s="2" t="s">
        <v>215</v>
      </c>
      <c r="J408" s="2" t="s">
        <v>31</v>
      </c>
      <c r="K408" s="2" t="s">
        <v>216</v>
      </c>
      <c r="L408" s="2"/>
      <c r="M408" s="3">
        <v>37837</v>
      </c>
      <c r="N408" s="2" t="s">
        <v>217</v>
      </c>
      <c r="O408" s="2" t="s">
        <v>218</v>
      </c>
      <c r="P408" s="2" t="s">
        <v>219</v>
      </c>
      <c r="Q408" s="2" t="s">
        <v>220</v>
      </c>
      <c r="R408" s="2" t="s">
        <v>227</v>
      </c>
      <c r="S408" s="2" t="s">
        <v>228</v>
      </c>
      <c r="T408" s="2" t="s">
        <v>4641</v>
      </c>
      <c r="U408" s="2">
        <v>8</v>
      </c>
      <c r="V408" s="2"/>
      <c r="W408" s="2"/>
      <c r="X408" s="2"/>
      <c r="Y408" s="2" t="s">
        <v>67</v>
      </c>
      <c r="Z408" s="2" t="s">
        <v>40</v>
      </c>
      <c r="AA408" s="2" t="s">
        <v>41</v>
      </c>
      <c r="AB408" s="2" t="s">
        <v>42</v>
      </c>
      <c r="AC408" s="2" t="s">
        <v>43</v>
      </c>
      <c r="AD408" s="2" t="s">
        <v>223</v>
      </c>
      <c r="AE408" s="4" t="s">
        <v>198</v>
      </c>
    </row>
    <row r="409" spans="1:31" x14ac:dyDescent="0.25">
      <c r="A409" s="2">
        <v>2003</v>
      </c>
      <c r="B409" s="2">
        <v>30</v>
      </c>
      <c r="C409" s="2" t="s">
        <v>210</v>
      </c>
      <c r="D409" s="2" t="s">
        <v>211</v>
      </c>
      <c r="E409" s="2" t="s">
        <v>212</v>
      </c>
      <c r="F409" s="2" t="s">
        <v>213</v>
      </c>
      <c r="G409" s="2" t="s">
        <v>214</v>
      </c>
      <c r="H409" s="2"/>
      <c r="I409" s="2" t="s">
        <v>215</v>
      </c>
      <c r="J409" s="2" t="s">
        <v>111</v>
      </c>
      <c r="K409" s="2" t="s">
        <v>216</v>
      </c>
      <c r="L409" s="2"/>
      <c r="M409" s="3">
        <v>37838</v>
      </c>
      <c r="N409" s="2" t="s">
        <v>217</v>
      </c>
      <c r="O409" s="2" t="s">
        <v>218</v>
      </c>
      <c r="P409" s="2" t="s">
        <v>219</v>
      </c>
      <c r="Q409" s="2" t="s">
        <v>220</v>
      </c>
      <c r="R409" s="2" t="s">
        <v>221</v>
      </c>
      <c r="S409" s="2" t="s">
        <v>229</v>
      </c>
      <c r="T409" s="2" t="s">
        <v>4641</v>
      </c>
      <c r="U409" s="2">
        <v>8.35</v>
      </c>
      <c r="V409" s="2"/>
      <c r="W409" s="2"/>
      <c r="X409" s="2"/>
      <c r="Y409" s="2" t="s">
        <v>67</v>
      </c>
      <c r="Z409" s="2" t="s">
        <v>40</v>
      </c>
      <c r="AA409" s="2" t="s">
        <v>41</v>
      </c>
      <c r="AB409" s="2" t="s">
        <v>42</v>
      </c>
      <c r="AC409" s="2" t="s">
        <v>43</v>
      </c>
      <c r="AD409" s="2" t="s">
        <v>223</v>
      </c>
      <c r="AE409" s="4" t="s">
        <v>198</v>
      </c>
    </row>
    <row r="410" spans="1:31" x14ac:dyDescent="0.25">
      <c r="A410" s="2">
        <v>2003</v>
      </c>
      <c r="B410" s="2">
        <v>31</v>
      </c>
      <c r="C410" s="2" t="s">
        <v>210</v>
      </c>
      <c r="D410" s="2" t="s">
        <v>211</v>
      </c>
      <c r="E410" s="2" t="s">
        <v>212</v>
      </c>
      <c r="F410" s="2" t="s">
        <v>213</v>
      </c>
      <c r="G410" s="2" t="s">
        <v>214</v>
      </c>
      <c r="H410" s="2"/>
      <c r="I410" s="2" t="s">
        <v>215</v>
      </c>
      <c r="J410" s="2" t="s">
        <v>111</v>
      </c>
      <c r="K410" s="2" t="s">
        <v>216</v>
      </c>
      <c r="L410" s="2"/>
      <c r="M410" s="3">
        <v>37839</v>
      </c>
      <c r="N410" s="2" t="s">
        <v>217</v>
      </c>
      <c r="O410" s="2" t="s">
        <v>218</v>
      </c>
      <c r="P410" s="2" t="s">
        <v>219</v>
      </c>
      <c r="Q410" s="2" t="s">
        <v>230</v>
      </c>
      <c r="R410" s="2" t="s">
        <v>231</v>
      </c>
      <c r="S410" s="2" t="s">
        <v>232</v>
      </c>
      <c r="T410" s="2" t="s">
        <v>4641</v>
      </c>
      <c r="U410" s="2">
        <v>8.48</v>
      </c>
      <c r="V410" s="2"/>
      <c r="W410" s="2"/>
      <c r="X410" s="2"/>
      <c r="Y410" s="2" t="s">
        <v>67</v>
      </c>
      <c r="Z410" s="2" t="s">
        <v>40</v>
      </c>
      <c r="AA410" s="2" t="s">
        <v>41</v>
      </c>
      <c r="AB410" s="2" t="s">
        <v>42</v>
      </c>
      <c r="AC410" s="2" t="s">
        <v>43</v>
      </c>
      <c r="AD410" s="2" t="s">
        <v>226</v>
      </c>
      <c r="AE410" s="4" t="s">
        <v>198</v>
      </c>
    </row>
    <row r="411" spans="1:31" x14ac:dyDescent="0.25">
      <c r="A411" s="2">
        <v>2003</v>
      </c>
      <c r="B411" s="2">
        <v>32</v>
      </c>
      <c r="C411" s="2" t="s">
        <v>210</v>
      </c>
      <c r="D411" s="2" t="s">
        <v>211</v>
      </c>
      <c r="E411" s="2" t="s">
        <v>212</v>
      </c>
      <c r="F411" s="2" t="s">
        <v>213</v>
      </c>
      <c r="G411" s="2" t="s">
        <v>214</v>
      </c>
      <c r="H411" s="2"/>
      <c r="I411" s="2" t="s">
        <v>215</v>
      </c>
      <c r="J411" s="2" t="s">
        <v>31</v>
      </c>
      <c r="K411" s="2" t="s">
        <v>216</v>
      </c>
      <c r="L411" s="2"/>
      <c r="M411" s="3">
        <v>37840</v>
      </c>
      <c r="N411" s="2" t="s">
        <v>217</v>
      </c>
      <c r="O411" s="2" t="s">
        <v>218</v>
      </c>
      <c r="P411" s="2" t="s">
        <v>219</v>
      </c>
      <c r="Q411" s="2" t="s">
        <v>230</v>
      </c>
      <c r="R411" s="2" t="s">
        <v>221</v>
      </c>
      <c r="S411" s="2" t="s">
        <v>233</v>
      </c>
      <c r="T411" s="2" t="s">
        <v>4641</v>
      </c>
      <c r="U411" s="2">
        <v>9.1999999999999993</v>
      </c>
      <c r="V411" s="2"/>
      <c r="W411" s="2"/>
      <c r="X411" s="2"/>
      <c r="Y411" s="2" t="s">
        <v>67</v>
      </c>
      <c r="Z411" s="2" t="s">
        <v>40</v>
      </c>
      <c r="AA411" s="2" t="s">
        <v>41</v>
      </c>
      <c r="AB411" s="2" t="s">
        <v>42</v>
      </c>
      <c r="AC411" s="2" t="s">
        <v>43</v>
      </c>
      <c r="AD411" s="2" t="s">
        <v>226</v>
      </c>
      <c r="AE411" s="4" t="s">
        <v>198</v>
      </c>
    </row>
    <row r="412" spans="1:31" x14ac:dyDescent="0.25">
      <c r="A412" s="2">
        <v>2016</v>
      </c>
      <c r="B412" s="2">
        <v>1799</v>
      </c>
      <c r="C412" s="2" t="s">
        <v>234</v>
      </c>
      <c r="D412" s="2" t="s">
        <v>235</v>
      </c>
      <c r="E412" s="2" t="s">
        <v>236</v>
      </c>
      <c r="F412" s="2" t="s">
        <v>237</v>
      </c>
      <c r="G412" s="2" t="s">
        <v>238</v>
      </c>
      <c r="H412" s="2"/>
      <c r="I412" s="2" t="s">
        <v>239</v>
      </c>
      <c r="J412" s="2" t="s">
        <v>50</v>
      </c>
      <c r="K412" s="2" t="s">
        <v>4075</v>
      </c>
      <c r="L412" s="2"/>
      <c r="M412" s="3">
        <v>42467</v>
      </c>
      <c r="N412" s="2" t="s">
        <v>4068</v>
      </c>
      <c r="O412" s="2" t="s">
        <v>1299</v>
      </c>
      <c r="P412" s="2" t="s">
        <v>4501</v>
      </c>
      <c r="Q412" s="2" t="s">
        <v>4502</v>
      </c>
      <c r="R412" s="2" t="s">
        <v>4503</v>
      </c>
      <c r="S412" s="2" t="s">
        <v>4504</v>
      </c>
      <c r="T412" s="2" t="s">
        <v>4641</v>
      </c>
      <c r="U412" s="2">
        <v>100</v>
      </c>
      <c r="V412" s="2"/>
      <c r="W412" s="2"/>
      <c r="X412" s="2"/>
      <c r="Y412" s="2" t="s">
        <v>351</v>
      </c>
      <c r="Z412" s="2" t="s">
        <v>275</v>
      </c>
      <c r="AA412" s="2" t="s">
        <v>3332</v>
      </c>
      <c r="AB412" s="2" t="s">
        <v>43</v>
      </c>
      <c r="AC412" s="2" t="s">
        <v>42</v>
      </c>
      <c r="AD412" s="2" t="s">
        <v>4505</v>
      </c>
      <c r="AE412" s="4"/>
    </row>
    <row r="413" spans="1:31" x14ac:dyDescent="0.25">
      <c r="A413" s="2">
        <v>2016</v>
      </c>
      <c r="B413" s="2">
        <v>1820</v>
      </c>
      <c r="C413" s="2" t="s">
        <v>234</v>
      </c>
      <c r="D413" s="2" t="s">
        <v>235</v>
      </c>
      <c r="E413" s="2" t="s">
        <v>236</v>
      </c>
      <c r="F413" s="2" t="s">
        <v>237</v>
      </c>
      <c r="G413" s="2" t="s">
        <v>238</v>
      </c>
      <c r="H413" s="2"/>
      <c r="I413" s="2" t="s">
        <v>239</v>
      </c>
      <c r="J413" s="2" t="s">
        <v>50</v>
      </c>
      <c r="K413" s="2" t="s">
        <v>4075</v>
      </c>
      <c r="L413" s="2"/>
      <c r="M413" s="3">
        <v>42468</v>
      </c>
      <c r="N413" s="2" t="s">
        <v>4068</v>
      </c>
      <c r="O413" s="2" t="s">
        <v>1299</v>
      </c>
      <c r="P413" s="2" t="s">
        <v>4525</v>
      </c>
      <c r="Q413" s="2" t="s">
        <v>4526</v>
      </c>
      <c r="R413" s="2" t="s">
        <v>4527</v>
      </c>
      <c r="S413" s="2" t="s">
        <v>4528</v>
      </c>
      <c r="T413" s="2" t="s">
        <v>4641</v>
      </c>
      <c r="U413" s="2">
        <v>125</v>
      </c>
      <c r="V413" s="2"/>
      <c r="W413" s="2"/>
      <c r="X413" s="2"/>
      <c r="Y413" s="2" t="s">
        <v>351</v>
      </c>
      <c r="Z413" s="2" t="s">
        <v>275</v>
      </c>
      <c r="AA413" s="2" t="s">
        <v>3332</v>
      </c>
      <c r="AB413" s="2" t="s">
        <v>43</v>
      </c>
      <c r="AC413" s="2" t="s">
        <v>42</v>
      </c>
      <c r="AD413" s="2" t="s">
        <v>4529</v>
      </c>
      <c r="AE413" s="4"/>
    </row>
    <row r="414" spans="1:31" x14ac:dyDescent="0.25">
      <c r="A414" s="2">
        <v>2016</v>
      </c>
      <c r="B414" s="2">
        <v>1800</v>
      </c>
      <c r="C414" s="2" t="s">
        <v>234</v>
      </c>
      <c r="D414" s="2" t="s">
        <v>235</v>
      </c>
      <c r="E414" s="2" t="s">
        <v>236</v>
      </c>
      <c r="F414" s="2" t="s">
        <v>237</v>
      </c>
      <c r="G414" s="2" t="s">
        <v>238</v>
      </c>
      <c r="H414" s="2"/>
      <c r="I414" s="2" t="s">
        <v>239</v>
      </c>
      <c r="J414" s="2" t="s">
        <v>31</v>
      </c>
      <c r="K414" s="2" t="s">
        <v>4077</v>
      </c>
      <c r="L414" s="2"/>
      <c r="M414" s="3">
        <v>42467</v>
      </c>
      <c r="N414" s="2" t="s">
        <v>4068</v>
      </c>
      <c r="O414" s="2" t="s">
        <v>1299</v>
      </c>
      <c r="P414" s="2" t="s">
        <v>4501</v>
      </c>
      <c r="Q414" s="2" t="s">
        <v>4502</v>
      </c>
      <c r="R414" s="2" t="s">
        <v>4506</v>
      </c>
      <c r="S414" s="2" t="s">
        <v>4507</v>
      </c>
      <c r="T414" s="2" t="s">
        <v>4641</v>
      </c>
      <c r="U414" s="2">
        <v>109.61</v>
      </c>
      <c r="V414" s="2"/>
      <c r="W414" s="2"/>
      <c r="X414" s="2"/>
      <c r="Y414" s="2" t="s">
        <v>351</v>
      </c>
      <c r="Z414" s="2" t="s">
        <v>275</v>
      </c>
      <c r="AA414" s="2" t="s">
        <v>3332</v>
      </c>
      <c r="AB414" s="2" t="s">
        <v>43</v>
      </c>
      <c r="AC414" s="2" t="s">
        <v>42</v>
      </c>
      <c r="AD414" s="2" t="s">
        <v>4505</v>
      </c>
      <c r="AE414" s="4"/>
    </row>
    <row r="415" spans="1:31" x14ac:dyDescent="0.25">
      <c r="A415" s="2">
        <v>2016</v>
      </c>
      <c r="B415" s="2">
        <v>1821</v>
      </c>
      <c r="C415" s="2" t="s">
        <v>234</v>
      </c>
      <c r="D415" s="2" t="s">
        <v>235</v>
      </c>
      <c r="E415" s="2" t="s">
        <v>236</v>
      </c>
      <c r="F415" s="2" t="s">
        <v>237</v>
      </c>
      <c r="G415" s="2" t="s">
        <v>238</v>
      </c>
      <c r="H415" s="2"/>
      <c r="I415" s="2" t="s">
        <v>239</v>
      </c>
      <c r="J415" s="2" t="s">
        <v>31</v>
      </c>
      <c r="K415" s="2" t="s">
        <v>4077</v>
      </c>
      <c r="L415" s="2"/>
      <c r="M415" s="3">
        <v>42468</v>
      </c>
      <c r="N415" s="2" t="s">
        <v>4068</v>
      </c>
      <c r="O415" s="2" t="s">
        <v>1299</v>
      </c>
      <c r="P415" s="2" t="s">
        <v>4525</v>
      </c>
      <c r="Q415" s="2" t="s">
        <v>4526</v>
      </c>
      <c r="R415" s="2" t="s">
        <v>4527</v>
      </c>
      <c r="S415" s="2" t="s">
        <v>4530</v>
      </c>
      <c r="T415" s="2" t="s">
        <v>4641</v>
      </c>
      <c r="U415" s="2">
        <v>129</v>
      </c>
      <c r="V415" s="2"/>
      <c r="W415" s="2"/>
      <c r="X415" s="2"/>
      <c r="Y415" s="2" t="s">
        <v>351</v>
      </c>
      <c r="Z415" s="2" t="s">
        <v>275</v>
      </c>
      <c r="AA415" s="2" t="s">
        <v>3332</v>
      </c>
      <c r="AB415" s="2" t="s">
        <v>43</v>
      </c>
      <c r="AC415" s="2" t="s">
        <v>42</v>
      </c>
      <c r="AD415" s="2" t="s">
        <v>4529</v>
      </c>
      <c r="AE415" s="4"/>
    </row>
    <row r="416" spans="1:31" x14ac:dyDescent="0.25">
      <c r="A416" s="2">
        <v>2016</v>
      </c>
      <c r="B416" s="2">
        <v>1801</v>
      </c>
      <c r="C416" s="2" t="s">
        <v>234</v>
      </c>
      <c r="D416" s="2" t="s">
        <v>235</v>
      </c>
      <c r="E416" s="2" t="s">
        <v>236</v>
      </c>
      <c r="F416" s="2" t="s">
        <v>237</v>
      </c>
      <c r="G416" s="2" t="s">
        <v>238</v>
      </c>
      <c r="H416" s="2"/>
      <c r="I416" s="2" t="s">
        <v>239</v>
      </c>
      <c r="J416" s="2" t="s">
        <v>111</v>
      </c>
      <c r="K416" s="2" t="s">
        <v>4067</v>
      </c>
      <c r="L416" s="2"/>
      <c r="M416" s="3">
        <v>42467</v>
      </c>
      <c r="N416" s="2" t="s">
        <v>4068</v>
      </c>
      <c r="O416" s="2" t="s">
        <v>1299</v>
      </c>
      <c r="P416" s="2" t="s">
        <v>4501</v>
      </c>
      <c r="Q416" s="2" t="s">
        <v>4502</v>
      </c>
      <c r="R416" s="2" t="s">
        <v>4508</v>
      </c>
      <c r="S416" s="2" t="s">
        <v>4509</v>
      </c>
      <c r="T416" s="2" t="s">
        <v>4641</v>
      </c>
      <c r="U416" s="2">
        <v>122</v>
      </c>
      <c r="V416" s="2"/>
      <c r="W416" s="2"/>
      <c r="X416" s="2"/>
      <c r="Y416" s="2" t="s">
        <v>351</v>
      </c>
      <c r="Z416" s="2" t="s">
        <v>275</v>
      </c>
      <c r="AA416" s="2" t="s">
        <v>3332</v>
      </c>
      <c r="AB416" s="2" t="s">
        <v>43</v>
      </c>
      <c r="AC416" s="2" t="s">
        <v>42</v>
      </c>
      <c r="AD416" s="2" t="s">
        <v>4505</v>
      </c>
      <c r="AE416" s="4"/>
    </row>
    <row r="417" spans="1:31" x14ac:dyDescent="0.25">
      <c r="A417" s="2">
        <v>2016</v>
      </c>
      <c r="B417" s="2">
        <v>1822</v>
      </c>
      <c r="C417" s="2" t="s">
        <v>234</v>
      </c>
      <c r="D417" s="2" t="s">
        <v>235</v>
      </c>
      <c r="E417" s="2" t="s">
        <v>236</v>
      </c>
      <c r="F417" s="2" t="s">
        <v>237</v>
      </c>
      <c r="G417" s="2" t="s">
        <v>238</v>
      </c>
      <c r="H417" s="2"/>
      <c r="I417" s="2" t="s">
        <v>239</v>
      </c>
      <c r="J417" s="2" t="s">
        <v>111</v>
      </c>
      <c r="K417" s="2" t="s">
        <v>4067</v>
      </c>
      <c r="L417" s="2"/>
      <c r="M417" s="3">
        <v>42468</v>
      </c>
      <c r="N417" s="2" t="s">
        <v>4068</v>
      </c>
      <c r="O417" s="2" t="s">
        <v>1299</v>
      </c>
      <c r="P417" s="2" t="s">
        <v>4525</v>
      </c>
      <c r="Q417" s="2" t="s">
        <v>4531</v>
      </c>
      <c r="R417" s="2" t="s">
        <v>4532</v>
      </c>
      <c r="S417" s="2" t="s">
        <v>4533</v>
      </c>
      <c r="T417" s="2" t="s">
        <v>4641</v>
      </c>
      <c r="U417" s="2">
        <v>134</v>
      </c>
      <c r="V417" s="2"/>
      <c r="W417" s="2"/>
      <c r="X417" s="2"/>
      <c r="Y417" s="2" t="s">
        <v>351</v>
      </c>
      <c r="Z417" s="2" t="s">
        <v>275</v>
      </c>
      <c r="AA417" s="2" t="s">
        <v>3332</v>
      </c>
      <c r="AB417" s="2" t="s">
        <v>43</v>
      </c>
      <c r="AC417" s="2" t="s">
        <v>42</v>
      </c>
      <c r="AD417" s="2" t="s">
        <v>4529</v>
      </c>
      <c r="AE417" s="4"/>
    </row>
    <row r="418" spans="1:31" x14ac:dyDescent="0.25">
      <c r="A418" s="2">
        <v>2016</v>
      </c>
      <c r="B418" s="2">
        <v>1802</v>
      </c>
      <c r="C418" s="2" t="s">
        <v>234</v>
      </c>
      <c r="D418" s="2" t="s">
        <v>235</v>
      </c>
      <c r="E418" s="2" t="s">
        <v>236</v>
      </c>
      <c r="F418" s="2" t="s">
        <v>237</v>
      </c>
      <c r="G418" s="2" t="s">
        <v>238</v>
      </c>
      <c r="H418" s="2"/>
      <c r="I418" s="2" t="s">
        <v>239</v>
      </c>
      <c r="J418" s="2" t="s">
        <v>203</v>
      </c>
      <c r="K418" s="2" t="s">
        <v>4073</v>
      </c>
      <c r="L418" s="2"/>
      <c r="M418" s="3">
        <v>42467</v>
      </c>
      <c r="N418" s="2" t="s">
        <v>4068</v>
      </c>
      <c r="O418" s="2" t="s">
        <v>1299</v>
      </c>
      <c r="P418" s="2" t="s">
        <v>4501</v>
      </c>
      <c r="Q418" s="2" t="s">
        <v>4502</v>
      </c>
      <c r="R418" s="2" t="s">
        <v>4510</v>
      </c>
      <c r="S418" s="2" t="s">
        <v>4511</v>
      </c>
      <c r="T418" s="2" t="s">
        <v>4641</v>
      </c>
      <c r="U418" s="2">
        <v>122</v>
      </c>
      <c r="V418" s="2"/>
      <c r="W418" s="2"/>
      <c r="X418" s="2"/>
      <c r="Y418" s="2" t="s">
        <v>351</v>
      </c>
      <c r="Z418" s="2" t="s">
        <v>275</v>
      </c>
      <c r="AA418" s="2" t="s">
        <v>3332</v>
      </c>
      <c r="AB418" s="2" t="s">
        <v>43</v>
      </c>
      <c r="AC418" s="2" t="s">
        <v>42</v>
      </c>
      <c r="AD418" s="2" t="s">
        <v>4505</v>
      </c>
      <c r="AE418" s="4"/>
    </row>
    <row r="419" spans="1:31" x14ac:dyDescent="0.25">
      <c r="A419" s="2">
        <v>2016</v>
      </c>
      <c r="B419" s="2">
        <v>1823</v>
      </c>
      <c r="C419" s="2" t="s">
        <v>234</v>
      </c>
      <c r="D419" s="2" t="s">
        <v>235</v>
      </c>
      <c r="E419" s="2" t="s">
        <v>236</v>
      </c>
      <c r="F419" s="2" t="s">
        <v>237</v>
      </c>
      <c r="G419" s="2" t="s">
        <v>238</v>
      </c>
      <c r="H419" s="2"/>
      <c r="I419" s="2" t="s">
        <v>239</v>
      </c>
      <c r="J419" s="2" t="s">
        <v>203</v>
      </c>
      <c r="K419" s="2" t="s">
        <v>4073</v>
      </c>
      <c r="L419" s="2"/>
      <c r="M419" s="3">
        <v>42468</v>
      </c>
      <c r="N419" s="2" t="s">
        <v>4068</v>
      </c>
      <c r="O419" s="2" t="s">
        <v>1299</v>
      </c>
      <c r="P419" s="2" t="s">
        <v>4525</v>
      </c>
      <c r="Q419" s="2" t="s">
        <v>4526</v>
      </c>
      <c r="R419" s="2" t="s">
        <v>4074</v>
      </c>
      <c r="S419" s="2" t="s">
        <v>4534</v>
      </c>
      <c r="T419" s="2" t="s">
        <v>4641</v>
      </c>
      <c r="U419" s="2">
        <v>139</v>
      </c>
      <c r="V419" s="2"/>
      <c r="W419" s="2"/>
      <c r="X419" s="2"/>
      <c r="Y419" s="2" t="s">
        <v>351</v>
      </c>
      <c r="Z419" s="2" t="s">
        <v>275</v>
      </c>
      <c r="AA419" s="2" t="s">
        <v>3332</v>
      </c>
      <c r="AB419" s="2" t="s">
        <v>43</v>
      </c>
      <c r="AC419" s="2" t="s">
        <v>42</v>
      </c>
      <c r="AD419" s="2" t="s">
        <v>4529</v>
      </c>
      <c r="AE419" s="4"/>
    </row>
    <row r="420" spans="1:31" x14ac:dyDescent="0.25">
      <c r="A420" s="2">
        <v>2016</v>
      </c>
      <c r="B420" s="2">
        <v>989</v>
      </c>
      <c r="C420" s="2" t="s">
        <v>4078</v>
      </c>
      <c r="D420" s="2" t="s">
        <v>4079</v>
      </c>
      <c r="E420" s="2" t="s">
        <v>4080</v>
      </c>
      <c r="F420" s="2" t="s">
        <v>4081</v>
      </c>
      <c r="G420" s="2" t="s">
        <v>4082</v>
      </c>
      <c r="H420" s="2"/>
      <c r="I420" s="2" t="s">
        <v>754</v>
      </c>
      <c r="J420" s="2" t="s">
        <v>50</v>
      </c>
      <c r="K420" s="2" t="s">
        <v>4083</v>
      </c>
      <c r="L420" s="2"/>
      <c r="M420" s="3">
        <v>42402</v>
      </c>
      <c r="N420" s="2" t="s">
        <v>4084</v>
      </c>
      <c r="O420" s="2" t="s">
        <v>1299</v>
      </c>
      <c r="P420" s="2" t="s">
        <v>3176</v>
      </c>
      <c r="Q420" s="2" t="s">
        <v>4085</v>
      </c>
      <c r="R420" s="2" t="s">
        <v>4086</v>
      </c>
      <c r="S420" s="2" t="s">
        <v>4087</v>
      </c>
      <c r="T420" s="2" t="s">
        <v>4641</v>
      </c>
      <c r="U420" s="2">
        <v>93</v>
      </c>
      <c r="V420" s="2"/>
      <c r="W420" s="2"/>
      <c r="X420" s="2"/>
      <c r="Y420" s="2" t="s">
        <v>351</v>
      </c>
      <c r="Z420" s="2" t="s">
        <v>40</v>
      </c>
      <c r="AA420" s="2" t="s">
        <v>3332</v>
      </c>
      <c r="AB420" s="2" t="s">
        <v>43</v>
      </c>
      <c r="AC420" s="2" t="s">
        <v>42</v>
      </c>
      <c r="AD420" s="2" t="s">
        <v>4088</v>
      </c>
      <c r="AE420" s="4" t="s">
        <v>198</v>
      </c>
    </row>
    <row r="421" spans="1:31" x14ac:dyDescent="0.25">
      <c r="A421" s="2">
        <v>2016</v>
      </c>
      <c r="B421" s="2">
        <v>992</v>
      </c>
      <c r="C421" s="2" t="s">
        <v>4078</v>
      </c>
      <c r="D421" s="2" t="s">
        <v>4079</v>
      </c>
      <c r="E421" s="2" t="s">
        <v>4080</v>
      </c>
      <c r="F421" s="2" t="s">
        <v>4081</v>
      </c>
      <c r="G421" s="2" t="s">
        <v>4082</v>
      </c>
      <c r="H421" s="2"/>
      <c r="I421" s="2" t="s">
        <v>754</v>
      </c>
      <c r="J421" s="2" t="s">
        <v>31</v>
      </c>
      <c r="K421" s="2" t="s">
        <v>4083</v>
      </c>
      <c r="L421" s="2"/>
      <c r="M421" s="3">
        <v>42403</v>
      </c>
      <c r="N421" s="2" t="s">
        <v>4084</v>
      </c>
      <c r="O421" s="2" t="s">
        <v>1299</v>
      </c>
      <c r="P421" s="2" t="s">
        <v>4091</v>
      </c>
      <c r="Q421" s="2" t="s">
        <v>4085</v>
      </c>
      <c r="R421" s="2" t="s">
        <v>4092</v>
      </c>
      <c r="S421" s="2" t="s">
        <v>4093</v>
      </c>
      <c r="T421" s="2" t="s">
        <v>4641</v>
      </c>
      <c r="U421" s="2">
        <v>93</v>
      </c>
      <c r="V421" s="2"/>
      <c r="W421" s="2"/>
      <c r="X421" s="2"/>
      <c r="Y421" s="2" t="s">
        <v>351</v>
      </c>
      <c r="Z421" s="2" t="s">
        <v>40</v>
      </c>
      <c r="AA421" s="2" t="s">
        <v>3332</v>
      </c>
      <c r="AB421" s="2" t="s">
        <v>43</v>
      </c>
      <c r="AC421" s="2" t="s">
        <v>42</v>
      </c>
      <c r="AD421" s="2" t="s">
        <v>4094</v>
      </c>
      <c r="AE421" s="4" t="s">
        <v>198</v>
      </c>
    </row>
    <row r="422" spans="1:31" x14ac:dyDescent="0.25">
      <c r="A422" s="2">
        <v>2016</v>
      </c>
      <c r="B422" s="2">
        <v>995</v>
      </c>
      <c r="C422" s="2" t="s">
        <v>4078</v>
      </c>
      <c r="D422" s="2" t="s">
        <v>4079</v>
      </c>
      <c r="E422" s="2" t="s">
        <v>4080</v>
      </c>
      <c r="F422" s="2" t="s">
        <v>4081</v>
      </c>
      <c r="G422" s="2" t="s">
        <v>4082</v>
      </c>
      <c r="H422" s="2"/>
      <c r="I422" s="2" t="s">
        <v>754</v>
      </c>
      <c r="J422" s="2" t="s">
        <v>111</v>
      </c>
      <c r="K422" s="2" t="s">
        <v>4083</v>
      </c>
      <c r="L422" s="2"/>
      <c r="M422" s="3">
        <v>42404</v>
      </c>
      <c r="N422" s="2" t="s">
        <v>4084</v>
      </c>
      <c r="O422" s="2" t="s">
        <v>1299</v>
      </c>
      <c r="P422" s="2" t="s">
        <v>914</v>
      </c>
      <c r="Q422" s="2" t="s">
        <v>4096</v>
      </c>
      <c r="R422" s="2" t="s">
        <v>4097</v>
      </c>
      <c r="S422" s="2" t="s">
        <v>4098</v>
      </c>
      <c r="T422" s="2" t="s">
        <v>4641</v>
      </c>
      <c r="U422" s="2">
        <v>99</v>
      </c>
      <c r="V422" s="2"/>
      <c r="W422" s="2"/>
      <c r="X422" s="2"/>
      <c r="Y422" s="2" t="s">
        <v>351</v>
      </c>
      <c r="Z422" s="2" t="s">
        <v>40</v>
      </c>
      <c r="AA422" s="2" t="s">
        <v>3332</v>
      </c>
      <c r="AB422" s="2" t="s">
        <v>43</v>
      </c>
      <c r="AC422" s="2" t="s">
        <v>42</v>
      </c>
      <c r="AD422" s="2" t="s">
        <v>4099</v>
      </c>
      <c r="AE422" s="4" t="s">
        <v>198</v>
      </c>
    </row>
    <row r="423" spans="1:31" x14ac:dyDescent="0.25">
      <c r="A423" s="2">
        <v>2013</v>
      </c>
      <c r="B423" s="2">
        <v>1347</v>
      </c>
      <c r="C423" s="2" t="s">
        <v>2047</v>
      </c>
      <c r="D423" s="2" t="s">
        <v>2048</v>
      </c>
      <c r="E423" s="2" t="s">
        <v>1505</v>
      </c>
      <c r="F423" s="2" t="s">
        <v>543</v>
      </c>
      <c r="G423" s="2" t="s">
        <v>270</v>
      </c>
      <c r="H423" s="2" t="s">
        <v>2049</v>
      </c>
      <c r="I423" s="2" t="s">
        <v>271</v>
      </c>
      <c r="J423" s="2" t="s">
        <v>50</v>
      </c>
      <c r="K423" s="2" t="s">
        <v>2050</v>
      </c>
      <c r="L423" s="2"/>
      <c r="M423" s="3">
        <v>41611</v>
      </c>
      <c r="N423" s="2" t="s">
        <v>2051</v>
      </c>
      <c r="O423" s="2" t="s">
        <v>611</v>
      </c>
      <c r="P423" s="2" t="s">
        <v>2052</v>
      </c>
      <c r="Q423" s="2" t="s">
        <v>2053</v>
      </c>
      <c r="R423" s="2" t="s">
        <v>854</v>
      </c>
      <c r="S423" s="2" t="s">
        <v>2054</v>
      </c>
      <c r="T423" s="2" t="s">
        <v>4641</v>
      </c>
      <c r="U423" s="2">
        <v>15.8</v>
      </c>
      <c r="V423" s="2"/>
      <c r="W423" s="2"/>
      <c r="X423" s="2"/>
      <c r="Y423" s="2" t="s">
        <v>351</v>
      </c>
      <c r="Z423" s="2" t="s">
        <v>275</v>
      </c>
      <c r="AA423" s="2" t="s">
        <v>41</v>
      </c>
      <c r="AB423" s="2" t="s">
        <v>42</v>
      </c>
      <c r="AC423" s="2" t="s">
        <v>338</v>
      </c>
      <c r="AD423" s="2" t="s">
        <v>2055</v>
      </c>
      <c r="AE423" s="4" t="s">
        <v>198</v>
      </c>
    </row>
    <row r="424" spans="1:31" x14ac:dyDescent="0.25">
      <c r="A424" s="2">
        <v>2013</v>
      </c>
      <c r="B424" s="2">
        <v>1348</v>
      </c>
      <c r="C424" s="2" t="s">
        <v>2047</v>
      </c>
      <c r="D424" s="2" t="s">
        <v>2048</v>
      </c>
      <c r="E424" s="2" t="s">
        <v>1505</v>
      </c>
      <c r="F424" s="2" t="s">
        <v>543</v>
      </c>
      <c r="G424" s="2" t="s">
        <v>270</v>
      </c>
      <c r="H424" s="2" t="s">
        <v>2049</v>
      </c>
      <c r="I424" s="2" t="s">
        <v>271</v>
      </c>
      <c r="J424" s="2" t="s">
        <v>50</v>
      </c>
      <c r="K424" s="2" t="s">
        <v>2050</v>
      </c>
      <c r="L424" s="2"/>
      <c r="M424" s="3">
        <v>41611</v>
      </c>
      <c r="N424" s="2" t="s">
        <v>2051</v>
      </c>
      <c r="O424" s="2" t="s">
        <v>611</v>
      </c>
      <c r="P424" s="2" t="s">
        <v>2052</v>
      </c>
      <c r="Q424" s="2" t="s">
        <v>2053</v>
      </c>
      <c r="R424" s="2" t="s">
        <v>854</v>
      </c>
      <c r="S424" s="2" t="s">
        <v>2054</v>
      </c>
      <c r="T424" s="2" t="s">
        <v>4641</v>
      </c>
      <c r="U424" s="2">
        <v>16.13</v>
      </c>
      <c r="V424" s="2"/>
      <c r="W424" s="2"/>
      <c r="X424" s="2"/>
      <c r="Y424" s="2" t="s">
        <v>351</v>
      </c>
      <c r="Z424" s="2" t="s">
        <v>40</v>
      </c>
      <c r="AA424" s="2" t="s">
        <v>41</v>
      </c>
      <c r="AB424" s="2" t="s">
        <v>42</v>
      </c>
      <c r="AC424" s="2" t="s">
        <v>338</v>
      </c>
      <c r="AD424" s="2" t="s">
        <v>2055</v>
      </c>
      <c r="AE424" s="4" t="s">
        <v>198</v>
      </c>
    </row>
    <row r="425" spans="1:31" x14ac:dyDescent="0.25">
      <c r="A425" s="2">
        <v>2016</v>
      </c>
      <c r="B425" s="2">
        <v>1949</v>
      </c>
      <c r="C425" s="2" t="s">
        <v>2047</v>
      </c>
      <c r="D425" s="2" t="s">
        <v>4556</v>
      </c>
      <c r="E425" s="2" t="s">
        <v>1505</v>
      </c>
      <c r="F425" s="2" t="s">
        <v>543</v>
      </c>
      <c r="G425" s="2" t="s">
        <v>270</v>
      </c>
      <c r="H425" s="2" t="s">
        <v>2049</v>
      </c>
      <c r="I425" s="2" t="s">
        <v>271</v>
      </c>
      <c r="J425" s="2" t="s">
        <v>50</v>
      </c>
      <c r="K425" s="2" t="s">
        <v>2050</v>
      </c>
      <c r="L425" s="2"/>
      <c r="M425" s="3">
        <v>42696</v>
      </c>
      <c r="N425" s="2" t="s">
        <v>2051</v>
      </c>
      <c r="O425" s="2" t="s">
        <v>1299</v>
      </c>
      <c r="P425" s="2" t="s">
        <v>757</v>
      </c>
      <c r="Q425" s="2" t="s">
        <v>4560</v>
      </c>
      <c r="R425" s="2" t="s">
        <v>835</v>
      </c>
      <c r="S425" s="2" t="s">
        <v>4575</v>
      </c>
      <c r="T425" s="2" t="s">
        <v>4641</v>
      </c>
      <c r="U425" s="2">
        <v>200.3</v>
      </c>
      <c r="V425" s="2"/>
      <c r="W425" s="2"/>
      <c r="X425" s="2"/>
      <c r="Y425" s="2" t="s">
        <v>351</v>
      </c>
      <c r="Z425" s="2" t="s">
        <v>40</v>
      </c>
      <c r="AA425" s="2" t="s">
        <v>3332</v>
      </c>
      <c r="AB425" s="2" t="s">
        <v>43</v>
      </c>
      <c r="AC425" s="2" t="s">
        <v>42</v>
      </c>
      <c r="AD425" s="2" t="s">
        <v>4576</v>
      </c>
      <c r="AE425" s="4" t="s">
        <v>198</v>
      </c>
    </row>
    <row r="426" spans="1:31" x14ac:dyDescent="0.25">
      <c r="A426" s="2">
        <v>2016</v>
      </c>
      <c r="B426" s="2">
        <v>1954</v>
      </c>
      <c r="C426" s="2" t="s">
        <v>2047</v>
      </c>
      <c r="D426" s="2" t="s">
        <v>4556</v>
      </c>
      <c r="E426" s="2" t="s">
        <v>1505</v>
      </c>
      <c r="F426" s="2" t="s">
        <v>543</v>
      </c>
      <c r="G426" s="2" t="s">
        <v>270</v>
      </c>
      <c r="H426" s="2" t="s">
        <v>2049</v>
      </c>
      <c r="I426" s="2" t="s">
        <v>271</v>
      </c>
      <c r="J426" s="2" t="s">
        <v>50</v>
      </c>
      <c r="K426" s="2" t="s">
        <v>2050</v>
      </c>
      <c r="L426" s="2"/>
      <c r="M426" s="3">
        <v>42676</v>
      </c>
      <c r="N426" s="2" t="s">
        <v>2051</v>
      </c>
      <c r="O426" s="2" t="s">
        <v>1299</v>
      </c>
      <c r="P426" s="2" t="s">
        <v>757</v>
      </c>
      <c r="Q426" s="2" t="s">
        <v>4560</v>
      </c>
      <c r="R426" s="2" t="s">
        <v>835</v>
      </c>
      <c r="S426" s="2" t="s">
        <v>4584</v>
      </c>
      <c r="T426" s="2" t="s">
        <v>4641</v>
      </c>
      <c r="U426" s="2">
        <v>314.33999999999997</v>
      </c>
      <c r="V426" s="2"/>
      <c r="W426" s="2"/>
      <c r="X426" s="2"/>
      <c r="Y426" s="2" t="s">
        <v>351</v>
      </c>
      <c r="Z426" s="2" t="s">
        <v>40</v>
      </c>
      <c r="AA426" s="2" t="s">
        <v>3332</v>
      </c>
      <c r="AB426" s="2" t="s">
        <v>43</v>
      </c>
      <c r="AC426" s="2" t="s">
        <v>42</v>
      </c>
      <c r="AD426" s="2" t="s">
        <v>4585</v>
      </c>
      <c r="AE426" s="4" t="s">
        <v>198</v>
      </c>
    </row>
    <row r="427" spans="1:31" x14ac:dyDescent="0.25">
      <c r="A427" s="2">
        <v>2013</v>
      </c>
      <c r="B427" s="2">
        <v>1350</v>
      </c>
      <c r="C427" s="2" t="s">
        <v>2047</v>
      </c>
      <c r="D427" s="2" t="s">
        <v>2048</v>
      </c>
      <c r="E427" s="2" t="s">
        <v>1505</v>
      </c>
      <c r="F427" s="2" t="s">
        <v>543</v>
      </c>
      <c r="G427" s="2" t="s">
        <v>270</v>
      </c>
      <c r="H427" s="2" t="s">
        <v>2049</v>
      </c>
      <c r="I427" s="2" t="s">
        <v>271</v>
      </c>
      <c r="J427" s="2" t="s">
        <v>31</v>
      </c>
      <c r="K427" s="2" t="s">
        <v>2059</v>
      </c>
      <c r="L427" s="2"/>
      <c r="M427" s="3">
        <v>41611</v>
      </c>
      <c r="N427" s="2" t="s">
        <v>2051</v>
      </c>
      <c r="O427" s="2" t="s">
        <v>611</v>
      </c>
      <c r="P427" s="2" t="s">
        <v>2052</v>
      </c>
      <c r="Q427" s="2" t="s">
        <v>2053</v>
      </c>
      <c r="R427" s="2" t="s">
        <v>2060</v>
      </c>
      <c r="S427" s="2" t="s">
        <v>2061</v>
      </c>
      <c r="T427" s="2" t="s">
        <v>4641</v>
      </c>
      <c r="U427" s="2">
        <v>16.2</v>
      </c>
      <c r="V427" s="2"/>
      <c r="W427" s="2"/>
      <c r="X427" s="2"/>
      <c r="Y427" s="2" t="s">
        <v>351</v>
      </c>
      <c r="Z427" s="2" t="s">
        <v>40</v>
      </c>
      <c r="AA427" s="2" t="s">
        <v>41</v>
      </c>
      <c r="AB427" s="2" t="s">
        <v>42</v>
      </c>
      <c r="AC427" s="2" t="s">
        <v>338</v>
      </c>
      <c r="AD427" s="2" t="s">
        <v>2055</v>
      </c>
      <c r="AE427" s="4" t="s">
        <v>198</v>
      </c>
    </row>
    <row r="428" spans="1:31" x14ac:dyDescent="0.25">
      <c r="A428" s="2">
        <v>2013</v>
      </c>
      <c r="B428" s="2">
        <v>1352</v>
      </c>
      <c r="C428" s="2" t="s">
        <v>2047</v>
      </c>
      <c r="D428" s="2" t="s">
        <v>2048</v>
      </c>
      <c r="E428" s="2" t="s">
        <v>1505</v>
      </c>
      <c r="F428" s="2" t="s">
        <v>543</v>
      </c>
      <c r="G428" s="2" t="s">
        <v>270</v>
      </c>
      <c r="H428" s="2" t="s">
        <v>2049</v>
      </c>
      <c r="I428" s="2" t="s">
        <v>271</v>
      </c>
      <c r="J428" s="2" t="s">
        <v>31</v>
      </c>
      <c r="K428" s="2" t="s">
        <v>2059</v>
      </c>
      <c r="L428" s="2"/>
      <c r="M428" s="3">
        <v>41611</v>
      </c>
      <c r="N428" s="2" t="s">
        <v>2051</v>
      </c>
      <c r="O428" s="2" t="s">
        <v>611</v>
      </c>
      <c r="P428" s="2" t="s">
        <v>2052</v>
      </c>
      <c r="Q428" s="2" t="s">
        <v>2053</v>
      </c>
      <c r="R428" s="2" t="s">
        <v>2060</v>
      </c>
      <c r="S428" s="2" t="s">
        <v>2061</v>
      </c>
      <c r="T428" s="2" t="s">
        <v>4641</v>
      </c>
      <c r="U428" s="2">
        <v>16.2</v>
      </c>
      <c r="V428" s="2"/>
      <c r="W428" s="2"/>
      <c r="X428" s="2"/>
      <c r="Y428" s="2" t="s">
        <v>351</v>
      </c>
      <c r="Z428" s="2" t="s">
        <v>275</v>
      </c>
      <c r="AA428" s="2" t="s">
        <v>41</v>
      </c>
      <c r="AB428" s="2" t="s">
        <v>42</v>
      </c>
      <c r="AC428" s="2" t="s">
        <v>338</v>
      </c>
      <c r="AD428" s="2" t="s">
        <v>2055</v>
      </c>
      <c r="AE428" s="4" t="s">
        <v>198</v>
      </c>
    </row>
    <row r="429" spans="1:31" x14ac:dyDescent="0.25">
      <c r="A429" s="2">
        <v>2016</v>
      </c>
      <c r="B429" s="2">
        <v>1950</v>
      </c>
      <c r="C429" s="2" t="s">
        <v>2047</v>
      </c>
      <c r="D429" s="2" t="s">
        <v>4556</v>
      </c>
      <c r="E429" s="2" t="s">
        <v>1505</v>
      </c>
      <c r="F429" s="2" t="s">
        <v>543</v>
      </c>
      <c r="G429" s="2" t="s">
        <v>270</v>
      </c>
      <c r="H429" s="2" t="s">
        <v>2049</v>
      </c>
      <c r="I429" s="2" t="s">
        <v>271</v>
      </c>
      <c r="J429" s="2" t="s">
        <v>31</v>
      </c>
      <c r="K429" s="2" t="s">
        <v>2059</v>
      </c>
      <c r="L429" s="2"/>
      <c r="M429" s="3">
        <v>42696</v>
      </c>
      <c r="N429" s="2" t="s">
        <v>2051</v>
      </c>
      <c r="O429" s="2" t="s">
        <v>1299</v>
      </c>
      <c r="P429" s="2" t="s">
        <v>757</v>
      </c>
      <c r="Q429" s="2" t="s">
        <v>4560</v>
      </c>
      <c r="R429" s="2" t="s">
        <v>757</v>
      </c>
      <c r="S429" s="2" t="s">
        <v>4577</v>
      </c>
      <c r="T429" s="2" t="s">
        <v>4641</v>
      </c>
      <c r="U429" s="2">
        <v>281.45999999999998</v>
      </c>
      <c r="V429" s="2"/>
      <c r="W429" s="2"/>
      <c r="X429" s="2"/>
      <c r="Y429" s="2" t="s">
        <v>351</v>
      </c>
      <c r="Z429" s="2" t="s">
        <v>40</v>
      </c>
      <c r="AA429" s="2" t="s">
        <v>3332</v>
      </c>
      <c r="AB429" s="2" t="s">
        <v>43</v>
      </c>
      <c r="AC429" s="2" t="s">
        <v>42</v>
      </c>
      <c r="AD429" s="2" t="s">
        <v>4576</v>
      </c>
      <c r="AE429" s="4" t="s">
        <v>198</v>
      </c>
    </row>
    <row r="430" spans="1:31" x14ac:dyDescent="0.25">
      <c r="A430" s="2">
        <v>2016</v>
      </c>
      <c r="B430" s="2">
        <v>1953</v>
      </c>
      <c r="C430" s="2" t="s">
        <v>2047</v>
      </c>
      <c r="D430" s="2" t="s">
        <v>4556</v>
      </c>
      <c r="E430" s="2" t="s">
        <v>1505</v>
      </c>
      <c r="F430" s="2" t="s">
        <v>543</v>
      </c>
      <c r="G430" s="2" t="s">
        <v>270</v>
      </c>
      <c r="H430" s="2" t="s">
        <v>2049</v>
      </c>
      <c r="I430" s="2" t="s">
        <v>271</v>
      </c>
      <c r="J430" s="2" t="s">
        <v>31</v>
      </c>
      <c r="K430" s="2" t="s">
        <v>2059</v>
      </c>
      <c r="L430" s="2"/>
      <c r="M430" s="3">
        <v>42677</v>
      </c>
      <c r="N430" s="2" t="s">
        <v>2051</v>
      </c>
      <c r="O430" s="2" t="s">
        <v>1299</v>
      </c>
      <c r="P430" s="2" t="s">
        <v>757</v>
      </c>
      <c r="Q430" s="2" t="s">
        <v>4560</v>
      </c>
      <c r="R430" s="2" t="s">
        <v>974</v>
      </c>
      <c r="S430" s="2" t="s">
        <v>4582</v>
      </c>
      <c r="T430" s="2" t="s">
        <v>4641</v>
      </c>
      <c r="U430" s="2">
        <v>294.83999999999997</v>
      </c>
      <c r="V430" s="2"/>
      <c r="W430" s="2"/>
      <c r="X430" s="2"/>
      <c r="Y430" s="2" t="s">
        <v>351</v>
      </c>
      <c r="Z430" s="2" t="s">
        <v>40</v>
      </c>
      <c r="AA430" s="2" t="s">
        <v>3332</v>
      </c>
      <c r="AB430" s="2" t="s">
        <v>43</v>
      </c>
      <c r="AC430" s="2" t="s">
        <v>42</v>
      </c>
      <c r="AD430" s="2" t="s">
        <v>4583</v>
      </c>
      <c r="AE430" s="4" t="s">
        <v>198</v>
      </c>
    </row>
    <row r="431" spans="1:31" x14ac:dyDescent="0.25">
      <c r="A431" s="2">
        <v>2013</v>
      </c>
      <c r="B431" s="2">
        <v>1354</v>
      </c>
      <c r="C431" s="2" t="s">
        <v>2047</v>
      </c>
      <c r="D431" s="2" t="s">
        <v>2048</v>
      </c>
      <c r="E431" s="2" t="s">
        <v>1505</v>
      </c>
      <c r="F431" s="2" t="s">
        <v>543</v>
      </c>
      <c r="G431" s="2" t="s">
        <v>270</v>
      </c>
      <c r="H431" s="2" t="s">
        <v>2049</v>
      </c>
      <c r="I431" s="2" t="s">
        <v>271</v>
      </c>
      <c r="J431" s="2" t="s">
        <v>111</v>
      </c>
      <c r="K431" s="2" t="s">
        <v>2063</v>
      </c>
      <c r="L431" s="2"/>
      <c r="M431" s="3">
        <v>41611</v>
      </c>
      <c r="N431" s="2" t="s">
        <v>2051</v>
      </c>
      <c r="O431" s="2" t="s">
        <v>611</v>
      </c>
      <c r="P431" s="2" t="s">
        <v>2052</v>
      </c>
      <c r="Q431" s="2" t="s">
        <v>2053</v>
      </c>
      <c r="R431" s="2" t="s">
        <v>854</v>
      </c>
      <c r="S431" s="2" t="s">
        <v>2064</v>
      </c>
      <c r="T431" s="2" t="s">
        <v>4641</v>
      </c>
      <c r="U431" s="2">
        <v>16.3</v>
      </c>
      <c r="V431" s="2"/>
      <c r="W431" s="2"/>
      <c r="X431" s="2"/>
      <c r="Y431" s="2" t="s">
        <v>351</v>
      </c>
      <c r="Z431" s="2" t="s">
        <v>275</v>
      </c>
      <c r="AA431" s="2" t="s">
        <v>41</v>
      </c>
      <c r="AB431" s="2" t="s">
        <v>42</v>
      </c>
      <c r="AC431" s="2" t="s">
        <v>338</v>
      </c>
      <c r="AD431" s="2" t="s">
        <v>2055</v>
      </c>
      <c r="AE431" s="4" t="s">
        <v>198</v>
      </c>
    </row>
    <row r="432" spans="1:31" x14ac:dyDescent="0.25">
      <c r="A432" s="2">
        <v>2013</v>
      </c>
      <c r="B432" s="2">
        <v>1355</v>
      </c>
      <c r="C432" s="2" t="s">
        <v>2047</v>
      </c>
      <c r="D432" s="2" t="s">
        <v>2048</v>
      </c>
      <c r="E432" s="2" t="s">
        <v>1505</v>
      </c>
      <c r="F432" s="2" t="s">
        <v>543</v>
      </c>
      <c r="G432" s="2" t="s">
        <v>270</v>
      </c>
      <c r="H432" s="2" t="s">
        <v>2049</v>
      </c>
      <c r="I432" s="2" t="s">
        <v>271</v>
      </c>
      <c r="J432" s="2" t="s">
        <v>111</v>
      </c>
      <c r="K432" s="2" t="s">
        <v>2063</v>
      </c>
      <c r="L432" s="2"/>
      <c r="M432" s="3">
        <v>41611</v>
      </c>
      <c r="N432" s="2" t="s">
        <v>2051</v>
      </c>
      <c r="O432" s="2" t="s">
        <v>611</v>
      </c>
      <c r="P432" s="2" t="s">
        <v>2052</v>
      </c>
      <c r="Q432" s="2" t="s">
        <v>2053</v>
      </c>
      <c r="R432" s="2" t="s">
        <v>854</v>
      </c>
      <c r="S432" s="2" t="s">
        <v>2064</v>
      </c>
      <c r="T432" s="2" t="s">
        <v>4641</v>
      </c>
      <c r="U432" s="2">
        <v>16.3</v>
      </c>
      <c r="V432" s="2"/>
      <c r="W432" s="2"/>
      <c r="X432" s="2"/>
      <c r="Y432" s="2" t="s">
        <v>351</v>
      </c>
      <c r="Z432" s="2" t="s">
        <v>40</v>
      </c>
      <c r="AA432" s="2" t="s">
        <v>41</v>
      </c>
      <c r="AB432" s="2" t="s">
        <v>42</v>
      </c>
      <c r="AC432" s="2" t="s">
        <v>338</v>
      </c>
      <c r="AD432" s="2" t="s">
        <v>2055</v>
      </c>
      <c r="AE432" s="4" t="s">
        <v>198</v>
      </c>
    </row>
    <row r="433" spans="1:31" x14ac:dyDescent="0.25">
      <c r="A433" s="2">
        <v>2016</v>
      </c>
      <c r="B433" s="2">
        <v>1927</v>
      </c>
      <c r="C433" s="2" t="s">
        <v>2047</v>
      </c>
      <c r="D433" s="2" t="s">
        <v>4556</v>
      </c>
      <c r="E433" s="2" t="s">
        <v>1505</v>
      </c>
      <c r="F433" s="2" t="s">
        <v>543</v>
      </c>
      <c r="G433" s="2" t="s">
        <v>270</v>
      </c>
      <c r="H433" s="2" t="s">
        <v>2049</v>
      </c>
      <c r="I433" s="2" t="s">
        <v>271</v>
      </c>
      <c r="J433" s="2" t="s">
        <v>111</v>
      </c>
      <c r="K433" s="2" t="s">
        <v>2063</v>
      </c>
      <c r="L433" s="2"/>
      <c r="M433" s="3">
        <v>42670</v>
      </c>
      <c r="N433" s="2" t="s">
        <v>2051</v>
      </c>
      <c r="O433" s="2" t="s">
        <v>1299</v>
      </c>
      <c r="P433" s="2" t="s">
        <v>757</v>
      </c>
      <c r="Q433" s="2" t="s">
        <v>4560</v>
      </c>
      <c r="R433" s="2" t="s">
        <v>4561</v>
      </c>
      <c r="S433" s="2" t="s">
        <v>4562</v>
      </c>
      <c r="T433" s="2" t="s">
        <v>4641</v>
      </c>
      <c r="U433" s="2">
        <v>169.7</v>
      </c>
      <c r="V433" s="2"/>
      <c r="W433" s="2"/>
      <c r="X433" s="2"/>
      <c r="Y433" s="2" t="s">
        <v>351</v>
      </c>
      <c r="Z433" s="2" t="s">
        <v>40</v>
      </c>
      <c r="AA433" s="2" t="s">
        <v>3332</v>
      </c>
      <c r="AB433" s="2" t="s">
        <v>43</v>
      </c>
      <c r="AC433" s="2" t="s">
        <v>42</v>
      </c>
      <c r="AD433" s="2" t="s">
        <v>4559</v>
      </c>
      <c r="AE433" s="4" t="s">
        <v>198</v>
      </c>
    </row>
    <row r="434" spans="1:31" x14ac:dyDescent="0.25">
      <c r="A434" s="2">
        <v>2016</v>
      </c>
      <c r="B434" s="2">
        <v>1931</v>
      </c>
      <c r="C434" s="2" t="s">
        <v>2047</v>
      </c>
      <c r="D434" s="2" t="s">
        <v>4556</v>
      </c>
      <c r="E434" s="2" t="s">
        <v>1505</v>
      </c>
      <c r="F434" s="2" t="s">
        <v>543</v>
      </c>
      <c r="G434" s="2" t="s">
        <v>270</v>
      </c>
      <c r="H434" s="2" t="s">
        <v>2049</v>
      </c>
      <c r="I434" s="2" t="s">
        <v>271</v>
      </c>
      <c r="J434" s="2" t="s">
        <v>111</v>
      </c>
      <c r="K434" s="2" t="s">
        <v>2063</v>
      </c>
      <c r="L434" s="2"/>
      <c r="M434" s="3">
        <v>42674</v>
      </c>
      <c r="N434" s="2" t="s">
        <v>2051</v>
      </c>
      <c r="O434" s="2" t="s">
        <v>1299</v>
      </c>
      <c r="P434" s="2" t="s">
        <v>757</v>
      </c>
      <c r="Q434" s="2" t="s">
        <v>4560</v>
      </c>
      <c r="R434" s="2" t="s">
        <v>4561</v>
      </c>
      <c r="S434" s="2" t="s">
        <v>4563</v>
      </c>
      <c r="T434" s="2" t="s">
        <v>4641</v>
      </c>
      <c r="U434" s="2">
        <v>189.3</v>
      </c>
      <c r="V434" s="2"/>
      <c r="W434" s="2"/>
      <c r="X434" s="2"/>
      <c r="Y434" s="2" t="s">
        <v>351</v>
      </c>
      <c r="Z434" s="2" t="s">
        <v>40</v>
      </c>
      <c r="AA434" s="2" t="s">
        <v>3332</v>
      </c>
      <c r="AB434" s="2" t="s">
        <v>43</v>
      </c>
      <c r="AC434" s="2" t="s">
        <v>42</v>
      </c>
      <c r="AD434" s="2" t="s">
        <v>4564</v>
      </c>
      <c r="AE434" s="4" t="s">
        <v>198</v>
      </c>
    </row>
    <row r="435" spans="1:31" x14ac:dyDescent="0.25">
      <c r="A435" s="2">
        <v>2013</v>
      </c>
      <c r="B435" s="2">
        <v>1356</v>
      </c>
      <c r="C435" s="2" t="s">
        <v>2047</v>
      </c>
      <c r="D435" s="2" t="s">
        <v>2048</v>
      </c>
      <c r="E435" s="2" t="s">
        <v>1505</v>
      </c>
      <c r="F435" s="2" t="s">
        <v>543</v>
      </c>
      <c r="G435" s="2" t="s">
        <v>270</v>
      </c>
      <c r="H435" s="2" t="s">
        <v>2049</v>
      </c>
      <c r="I435" s="2" t="s">
        <v>271</v>
      </c>
      <c r="J435" s="2" t="s">
        <v>203</v>
      </c>
      <c r="K435" s="2" t="s">
        <v>2065</v>
      </c>
      <c r="L435" s="2"/>
      <c r="M435" s="3">
        <v>41611</v>
      </c>
      <c r="N435" s="2" t="s">
        <v>2051</v>
      </c>
      <c r="O435" s="2" t="s">
        <v>611</v>
      </c>
      <c r="P435" s="2" t="s">
        <v>2052</v>
      </c>
      <c r="Q435" s="2" t="s">
        <v>2053</v>
      </c>
      <c r="R435" s="2" t="s">
        <v>2060</v>
      </c>
      <c r="S435" s="2" t="s">
        <v>2066</v>
      </c>
      <c r="T435" s="2" t="s">
        <v>4641</v>
      </c>
      <c r="U435" s="2">
        <v>16.399999999999999</v>
      </c>
      <c r="V435" s="2"/>
      <c r="W435" s="2"/>
      <c r="X435" s="2"/>
      <c r="Y435" s="2" t="s">
        <v>351</v>
      </c>
      <c r="Z435" s="2" t="s">
        <v>275</v>
      </c>
      <c r="AA435" s="2" t="s">
        <v>41</v>
      </c>
      <c r="AB435" s="2" t="s">
        <v>42</v>
      </c>
      <c r="AC435" s="2" t="s">
        <v>338</v>
      </c>
      <c r="AD435" s="2" t="s">
        <v>2055</v>
      </c>
      <c r="AE435" s="4" t="s">
        <v>198</v>
      </c>
    </row>
    <row r="436" spans="1:31" x14ac:dyDescent="0.25">
      <c r="A436" s="2">
        <v>2013</v>
      </c>
      <c r="B436" s="2">
        <v>1358</v>
      </c>
      <c r="C436" s="2" t="s">
        <v>2047</v>
      </c>
      <c r="D436" s="2" t="s">
        <v>2048</v>
      </c>
      <c r="E436" s="2" t="s">
        <v>1505</v>
      </c>
      <c r="F436" s="2" t="s">
        <v>543</v>
      </c>
      <c r="G436" s="2" t="s">
        <v>270</v>
      </c>
      <c r="H436" s="2" t="s">
        <v>2049</v>
      </c>
      <c r="I436" s="2" t="s">
        <v>271</v>
      </c>
      <c r="J436" s="2" t="s">
        <v>203</v>
      </c>
      <c r="K436" s="2" t="s">
        <v>2065</v>
      </c>
      <c r="L436" s="2"/>
      <c r="M436" s="3">
        <v>41611</v>
      </c>
      <c r="N436" s="2" t="s">
        <v>2051</v>
      </c>
      <c r="O436" s="2" t="s">
        <v>611</v>
      </c>
      <c r="P436" s="2" t="s">
        <v>2052</v>
      </c>
      <c r="Q436" s="2" t="s">
        <v>2053</v>
      </c>
      <c r="R436" s="2" t="s">
        <v>2060</v>
      </c>
      <c r="S436" s="2" t="s">
        <v>2066</v>
      </c>
      <c r="T436" s="2" t="s">
        <v>4641</v>
      </c>
      <c r="U436" s="2">
        <v>16.399999999999999</v>
      </c>
      <c r="V436" s="2"/>
      <c r="W436" s="2"/>
      <c r="X436" s="2"/>
      <c r="Y436" s="2" t="s">
        <v>351</v>
      </c>
      <c r="Z436" s="2" t="s">
        <v>40</v>
      </c>
      <c r="AA436" s="2" t="s">
        <v>41</v>
      </c>
      <c r="AB436" s="2" t="s">
        <v>42</v>
      </c>
      <c r="AC436" s="2" t="s">
        <v>338</v>
      </c>
      <c r="AD436" s="2" t="s">
        <v>2055</v>
      </c>
      <c r="AE436" s="4" t="s">
        <v>198</v>
      </c>
    </row>
    <row r="437" spans="1:31" x14ac:dyDescent="0.25">
      <c r="A437" s="2">
        <v>2016</v>
      </c>
      <c r="B437" s="2">
        <v>1951</v>
      </c>
      <c r="C437" s="2" t="s">
        <v>2047</v>
      </c>
      <c r="D437" s="2" t="s">
        <v>4556</v>
      </c>
      <c r="E437" s="2" t="s">
        <v>1505</v>
      </c>
      <c r="F437" s="2" t="s">
        <v>543</v>
      </c>
      <c r="G437" s="2" t="s">
        <v>270</v>
      </c>
      <c r="H437" s="2" t="s">
        <v>2049</v>
      </c>
      <c r="I437" s="2" t="s">
        <v>271</v>
      </c>
      <c r="J437" s="2" t="s">
        <v>203</v>
      </c>
      <c r="K437" s="2" t="s">
        <v>2065</v>
      </c>
      <c r="L437" s="2"/>
      <c r="M437" s="3">
        <v>42696</v>
      </c>
      <c r="N437" s="2" t="s">
        <v>2051</v>
      </c>
      <c r="O437" s="2" t="s">
        <v>1299</v>
      </c>
      <c r="P437" s="2" t="s">
        <v>757</v>
      </c>
      <c r="Q437" s="2" t="s">
        <v>4560</v>
      </c>
      <c r="R437" s="2" t="s">
        <v>3321</v>
      </c>
      <c r="S437" s="2" t="s">
        <v>4578</v>
      </c>
      <c r="T437" s="2" t="s">
        <v>4641</v>
      </c>
      <c r="U437" s="2">
        <v>282.3</v>
      </c>
      <c r="V437" s="2"/>
      <c r="W437" s="2"/>
      <c r="X437" s="2"/>
      <c r="Y437" s="2" t="s">
        <v>351</v>
      </c>
      <c r="Z437" s="2" t="s">
        <v>40</v>
      </c>
      <c r="AA437" s="2" t="s">
        <v>3332</v>
      </c>
      <c r="AB437" s="2" t="s">
        <v>43</v>
      </c>
      <c r="AC437" s="2" t="s">
        <v>42</v>
      </c>
      <c r="AD437" s="2" t="s">
        <v>4576</v>
      </c>
      <c r="AE437" s="4" t="s">
        <v>198</v>
      </c>
    </row>
    <row r="438" spans="1:31" x14ac:dyDescent="0.25">
      <c r="A438" s="2">
        <v>2016</v>
      </c>
      <c r="B438" s="2">
        <v>1957</v>
      </c>
      <c r="C438" s="2" t="s">
        <v>2047</v>
      </c>
      <c r="D438" s="2" t="s">
        <v>4556</v>
      </c>
      <c r="E438" s="2" t="s">
        <v>1505</v>
      </c>
      <c r="F438" s="2" t="s">
        <v>543</v>
      </c>
      <c r="G438" s="2" t="s">
        <v>270</v>
      </c>
      <c r="H438" s="2" t="s">
        <v>2049</v>
      </c>
      <c r="I438" s="2" t="s">
        <v>271</v>
      </c>
      <c r="J438" s="2" t="s">
        <v>203</v>
      </c>
      <c r="K438" s="2" t="s">
        <v>2065</v>
      </c>
      <c r="L438" s="2"/>
      <c r="M438" s="3">
        <v>42679</v>
      </c>
      <c r="N438" s="2" t="s">
        <v>2051</v>
      </c>
      <c r="O438" s="2" t="s">
        <v>1299</v>
      </c>
      <c r="P438" s="2" t="s">
        <v>757</v>
      </c>
      <c r="Q438" s="2" t="s">
        <v>4560</v>
      </c>
      <c r="R438" s="2" t="s">
        <v>4573</v>
      </c>
      <c r="S438" s="2" t="s">
        <v>4591</v>
      </c>
      <c r="T438" s="2" t="s">
        <v>4641</v>
      </c>
      <c r="U438" s="2">
        <v>314.54000000000002</v>
      </c>
      <c r="V438" s="2"/>
      <c r="W438" s="2"/>
      <c r="X438" s="2"/>
      <c r="Y438" s="2" t="s">
        <v>351</v>
      </c>
      <c r="Z438" s="2" t="s">
        <v>40</v>
      </c>
      <c r="AA438" s="2" t="s">
        <v>3332</v>
      </c>
      <c r="AB438" s="2" t="s">
        <v>43</v>
      </c>
      <c r="AC438" s="2" t="s">
        <v>42</v>
      </c>
      <c r="AD438" s="2" t="s">
        <v>4592</v>
      </c>
      <c r="AE438" s="4" t="s">
        <v>198</v>
      </c>
    </row>
    <row r="439" spans="1:31" x14ac:dyDescent="0.25">
      <c r="A439" s="2">
        <v>2004</v>
      </c>
      <c r="B439" s="2">
        <v>120</v>
      </c>
      <c r="C439" s="2" t="s">
        <v>357</v>
      </c>
      <c r="D439" s="2" t="s">
        <v>358</v>
      </c>
      <c r="E439" s="2" t="s">
        <v>359</v>
      </c>
      <c r="F439" s="2" t="s">
        <v>360</v>
      </c>
      <c r="G439" s="2" t="s">
        <v>361</v>
      </c>
      <c r="H439" s="2" t="s">
        <v>362</v>
      </c>
      <c r="I439" s="2" t="s">
        <v>356</v>
      </c>
      <c r="J439" s="2" t="s">
        <v>50</v>
      </c>
      <c r="K439" s="2" t="s">
        <v>363</v>
      </c>
      <c r="L439" s="2"/>
      <c r="M439" s="3">
        <v>38202</v>
      </c>
      <c r="N439" s="2" t="s">
        <v>98</v>
      </c>
      <c r="O439" s="2" t="s">
        <v>364</v>
      </c>
      <c r="P439" s="2"/>
      <c r="Q439" s="2"/>
      <c r="R439" s="2"/>
      <c r="S439" s="2"/>
      <c r="T439" s="2"/>
      <c r="U439" s="2"/>
      <c r="V439" s="2"/>
      <c r="W439" s="2"/>
      <c r="X439" s="2"/>
      <c r="Y439" s="2" t="s">
        <v>332</v>
      </c>
      <c r="Z439" s="2" t="s">
        <v>40</v>
      </c>
      <c r="AA439" s="2" t="s">
        <v>41</v>
      </c>
      <c r="AB439" s="2" t="s">
        <v>42</v>
      </c>
      <c r="AC439" s="2" t="s">
        <v>43</v>
      </c>
      <c r="AD439" s="2"/>
      <c r="AE439" s="4" t="s">
        <v>198</v>
      </c>
    </row>
    <row r="440" spans="1:31" x14ac:dyDescent="0.25">
      <c r="A440" s="2">
        <v>2005</v>
      </c>
      <c r="B440" s="2">
        <v>162</v>
      </c>
      <c r="C440" s="2" t="s">
        <v>357</v>
      </c>
      <c r="D440" s="2" t="s">
        <v>358</v>
      </c>
      <c r="E440" s="2" t="s">
        <v>359</v>
      </c>
      <c r="F440" s="2" t="s">
        <v>360</v>
      </c>
      <c r="G440" s="2" t="s">
        <v>361</v>
      </c>
      <c r="H440" s="2" t="s">
        <v>362</v>
      </c>
      <c r="I440" s="2" t="s">
        <v>356</v>
      </c>
      <c r="J440" s="2" t="s">
        <v>50</v>
      </c>
      <c r="K440" s="2" t="s">
        <v>363</v>
      </c>
      <c r="L440" s="2"/>
      <c r="M440" s="3">
        <v>38581</v>
      </c>
      <c r="N440" s="2" t="s">
        <v>98</v>
      </c>
      <c r="O440" s="2" t="s">
        <v>601</v>
      </c>
      <c r="P440" s="2"/>
      <c r="Q440" s="2"/>
      <c r="R440" s="2"/>
      <c r="S440" s="2"/>
      <c r="T440" s="2"/>
      <c r="U440" s="2"/>
      <c r="V440" s="2"/>
      <c r="W440" s="2"/>
      <c r="X440" s="2"/>
      <c r="Y440" s="2" t="s">
        <v>67</v>
      </c>
      <c r="Z440" s="2" t="s">
        <v>275</v>
      </c>
      <c r="AA440" s="2" t="s">
        <v>41</v>
      </c>
      <c r="AB440" s="2" t="s">
        <v>42</v>
      </c>
      <c r="AC440" s="2" t="s">
        <v>43</v>
      </c>
      <c r="AD440" s="2"/>
      <c r="AE440" s="4" t="s">
        <v>198</v>
      </c>
    </row>
    <row r="441" spans="1:31" x14ac:dyDescent="0.25">
      <c r="A441" s="2">
        <v>2005</v>
      </c>
      <c r="B441" s="2">
        <v>163</v>
      </c>
      <c r="C441" s="2" t="s">
        <v>357</v>
      </c>
      <c r="D441" s="2" t="s">
        <v>358</v>
      </c>
      <c r="E441" s="2" t="s">
        <v>359</v>
      </c>
      <c r="F441" s="2" t="s">
        <v>360</v>
      </c>
      <c r="G441" s="2" t="s">
        <v>361</v>
      </c>
      <c r="H441" s="2" t="s">
        <v>362</v>
      </c>
      <c r="I441" s="2" t="s">
        <v>356</v>
      </c>
      <c r="J441" s="2" t="s">
        <v>50</v>
      </c>
      <c r="K441" s="2" t="s">
        <v>363</v>
      </c>
      <c r="L441" s="2"/>
      <c r="M441" s="3">
        <v>38581</v>
      </c>
      <c r="N441" s="2" t="s">
        <v>98</v>
      </c>
      <c r="O441" s="2" t="s">
        <v>601</v>
      </c>
      <c r="P441" s="2"/>
      <c r="Q441" s="2"/>
      <c r="R441" s="2"/>
      <c r="S441" s="2"/>
      <c r="T441" s="2"/>
      <c r="U441" s="2"/>
      <c r="V441" s="2"/>
      <c r="W441" s="2"/>
      <c r="X441" s="2"/>
      <c r="Y441" s="2" t="s">
        <v>67</v>
      </c>
      <c r="Z441" s="2" t="s">
        <v>40</v>
      </c>
      <c r="AA441" s="2" t="s">
        <v>41</v>
      </c>
      <c r="AB441" s="2" t="s">
        <v>42</v>
      </c>
      <c r="AC441" s="2" t="s">
        <v>43</v>
      </c>
      <c r="AD441" s="2"/>
      <c r="AE441" s="4" t="s">
        <v>198</v>
      </c>
    </row>
    <row r="442" spans="1:31" x14ac:dyDescent="0.25">
      <c r="A442" s="2">
        <v>2006</v>
      </c>
      <c r="B442" s="2">
        <v>196</v>
      </c>
      <c r="C442" s="2" t="s">
        <v>357</v>
      </c>
      <c r="D442" s="2" t="s">
        <v>358</v>
      </c>
      <c r="E442" s="2" t="s">
        <v>359</v>
      </c>
      <c r="F442" s="2" t="s">
        <v>360</v>
      </c>
      <c r="G442" s="2" t="s">
        <v>361</v>
      </c>
      <c r="H442" s="2" t="s">
        <v>362</v>
      </c>
      <c r="I442" s="2" t="s">
        <v>356</v>
      </c>
      <c r="J442" s="2" t="s">
        <v>50</v>
      </c>
      <c r="K442" s="2" t="s">
        <v>363</v>
      </c>
      <c r="L442" s="2"/>
      <c r="M442" s="3">
        <v>38950</v>
      </c>
      <c r="N442" s="2" t="s">
        <v>756</v>
      </c>
      <c r="O442" s="2" t="s">
        <v>755</v>
      </c>
      <c r="P442" s="2"/>
      <c r="Q442" s="2"/>
      <c r="R442" s="2"/>
      <c r="S442" s="2"/>
      <c r="T442" s="2"/>
      <c r="U442" s="2"/>
      <c r="V442" s="2"/>
      <c r="W442" s="2"/>
      <c r="X442" s="2"/>
      <c r="Y442" s="2" t="s">
        <v>39</v>
      </c>
      <c r="Z442" s="2" t="s">
        <v>40</v>
      </c>
      <c r="AA442" s="2" t="s">
        <v>41</v>
      </c>
      <c r="AB442" s="2" t="s">
        <v>42</v>
      </c>
      <c r="AC442" s="2" t="s">
        <v>43</v>
      </c>
      <c r="AD442" s="2"/>
      <c r="AE442" s="4" t="s">
        <v>198</v>
      </c>
    </row>
    <row r="443" spans="1:31" x14ac:dyDescent="0.25">
      <c r="A443" s="2">
        <v>2006</v>
      </c>
      <c r="B443" s="2">
        <v>198</v>
      </c>
      <c r="C443" s="2" t="s">
        <v>357</v>
      </c>
      <c r="D443" s="2" t="s">
        <v>358</v>
      </c>
      <c r="E443" s="2" t="s">
        <v>359</v>
      </c>
      <c r="F443" s="2" t="s">
        <v>360</v>
      </c>
      <c r="G443" s="2" t="s">
        <v>361</v>
      </c>
      <c r="H443" s="2" t="s">
        <v>362</v>
      </c>
      <c r="I443" s="2" t="s">
        <v>356</v>
      </c>
      <c r="J443" s="2" t="s">
        <v>50</v>
      </c>
      <c r="K443" s="2" t="s">
        <v>363</v>
      </c>
      <c r="L443" s="2"/>
      <c r="M443" s="3">
        <v>38950</v>
      </c>
      <c r="N443" s="2" t="s">
        <v>756</v>
      </c>
      <c r="O443" s="2" t="s">
        <v>755</v>
      </c>
      <c r="P443" s="2"/>
      <c r="Q443" s="2"/>
      <c r="R443" s="2"/>
      <c r="S443" s="2"/>
      <c r="T443" s="2"/>
      <c r="U443" s="2"/>
      <c r="V443" s="2"/>
      <c r="W443" s="2"/>
      <c r="X443" s="2"/>
      <c r="Y443" s="2" t="s">
        <v>39</v>
      </c>
      <c r="Z443" s="2" t="s">
        <v>275</v>
      </c>
      <c r="AA443" s="2" t="s">
        <v>41</v>
      </c>
      <c r="AB443" s="2" t="s">
        <v>42</v>
      </c>
      <c r="AC443" s="2" t="s">
        <v>43</v>
      </c>
      <c r="AD443" s="2"/>
      <c r="AE443" s="4" t="s">
        <v>198</v>
      </c>
    </row>
    <row r="444" spans="1:31" x14ac:dyDescent="0.25">
      <c r="A444" s="2">
        <v>2014</v>
      </c>
      <c r="B444" s="2">
        <v>91</v>
      </c>
      <c r="C444" s="2" t="s">
        <v>357</v>
      </c>
      <c r="D444" s="2" t="s">
        <v>358</v>
      </c>
      <c r="E444" s="2" t="s">
        <v>359</v>
      </c>
      <c r="F444" s="2" t="s">
        <v>360</v>
      </c>
      <c r="G444" s="2" t="s">
        <v>361</v>
      </c>
      <c r="H444" s="2" t="s">
        <v>362</v>
      </c>
      <c r="I444" s="2" t="s">
        <v>356</v>
      </c>
      <c r="J444" s="2" t="s">
        <v>50</v>
      </c>
      <c r="K444" s="2" t="s">
        <v>363</v>
      </c>
      <c r="L444" s="2"/>
      <c r="M444" s="3">
        <v>41872</v>
      </c>
      <c r="N444" s="2" t="s">
        <v>756</v>
      </c>
      <c r="O444" s="2" t="s">
        <v>1299</v>
      </c>
      <c r="P444" s="2" t="s">
        <v>757</v>
      </c>
      <c r="Q444" s="2" t="s">
        <v>2113</v>
      </c>
      <c r="R444" s="2" t="s">
        <v>2122</v>
      </c>
      <c r="S444" s="2" t="s">
        <v>2123</v>
      </c>
      <c r="T444" s="2" t="s">
        <v>4641</v>
      </c>
      <c r="U444" s="2">
        <v>17.2</v>
      </c>
      <c r="V444" s="2"/>
      <c r="W444" s="2"/>
      <c r="X444" s="2"/>
      <c r="Y444" s="2" t="s">
        <v>351</v>
      </c>
      <c r="Z444" s="2" t="s">
        <v>275</v>
      </c>
      <c r="AA444" s="2" t="s">
        <v>41</v>
      </c>
      <c r="AB444" s="2" t="s">
        <v>42</v>
      </c>
      <c r="AC444" s="2" t="s">
        <v>43</v>
      </c>
      <c r="AD444" s="2"/>
      <c r="AE444" s="4" t="s">
        <v>198</v>
      </c>
    </row>
    <row r="445" spans="1:31" x14ac:dyDescent="0.25">
      <c r="A445" s="2">
        <v>2014</v>
      </c>
      <c r="B445" s="2">
        <v>93</v>
      </c>
      <c r="C445" s="2" t="s">
        <v>357</v>
      </c>
      <c r="D445" s="2" t="s">
        <v>358</v>
      </c>
      <c r="E445" s="2" t="s">
        <v>359</v>
      </c>
      <c r="F445" s="2" t="s">
        <v>360</v>
      </c>
      <c r="G445" s="2" t="s">
        <v>361</v>
      </c>
      <c r="H445" s="2" t="s">
        <v>362</v>
      </c>
      <c r="I445" s="2" t="s">
        <v>356</v>
      </c>
      <c r="J445" s="2" t="s">
        <v>50</v>
      </c>
      <c r="K445" s="2" t="s">
        <v>363</v>
      </c>
      <c r="L445" s="2"/>
      <c r="M445" s="3">
        <v>41873</v>
      </c>
      <c r="N445" s="2" t="s">
        <v>756</v>
      </c>
      <c r="O445" s="2" t="s">
        <v>1299</v>
      </c>
      <c r="P445" s="2" t="s">
        <v>757</v>
      </c>
      <c r="Q445" s="2" t="s">
        <v>2113</v>
      </c>
      <c r="R445" s="2" t="s">
        <v>2122</v>
      </c>
      <c r="S445" s="2" t="s">
        <v>2123</v>
      </c>
      <c r="T445" s="2" t="s">
        <v>4641</v>
      </c>
      <c r="U445" s="2">
        <v>17.2</v>
      </c>
      <c r="V445" s="2"/>
      <c r="W445" s="2"/>
      <c r="X445" s="2"/>
      <c r="Y445" s="2" t="s">
        <v>351</v>
      </c>
      <c r="Z445" s="2" t="s">
        <v>275</v>
      </c>
      <c r="AA445" s="2" t="s">
        <v>41</v>
      </c>
      <c r="AB445" s="2" t="s">
        <v>42</v>
      </c>
      <c r="AC445" s="2" t="s">
        <v>43</v>
      </c>
      <c r="AD445" s="2"/>
      <c r="AE445" s="4" t="s">
        <v>198</v>
      </c>
    </row>
    <row r="446" spans="1:31" x14ac:dyDescent="0.25">
      <c r="A446" s="2">
        <v>2016</v>
      </c>
      <c r="B446" s="2">
        <v>324</v>
      </c>
      <c r="C446" s="2" t="s">
        <v>357</v>
      </c>
      <c r="D446" s="2" t="s">
        <v>358</v>
      </c>
      <c r="E446" s="2" t="s">
        <v>359</v>
      </c>
      <c r="F446" s="2" t="s">
        <v>360</v>
      </c>
      <c r="G446" s="2" t="s">
        <v>361</v>
      </c>
      <c r="H446" s="2" t="s">
        <v>362</v>
      </c>
      <c r="I446" s="2" t="s">
        <v>356</v>
      </c>
      <c r="J446" s="2" t="s">
        <v>50</v>
      </c>
      <c r="K446" s="2" t="s">
        <v>363</v>
      </c>
      <c r="L446" s="2"/>
      <c r="M446" s="3">
        <v>42718</v>
      </c>
      <c r="N446" s="2" t="s">
        <v>3741</v>
      </c>
      <c r="O446" s="2" t="s">
        <v>1299</v>
      </c>
      <c r="P446" s="2" t="s">
        <v>3742</v>
      </c>
      <c r="Q446" s="2" t="s">
        <v>3743</v>
      </c>
      <c r="R446" s="2" t="s">
        <v>3744</v>
      </c>
      <c r="S446" s="2" t="s">
        <v>3745</v>
      </c>
      <c r="T446" s="2" t="s">
        <v>4641</v>
      </c>
      <c r="U446" s="2">
        <v>63.58</v>
      </c>
      <c r="V446" s="2"/>
      <c r="W446" s="2"/>
      <c r="X446" s="2"/>
      <c r="Y446" s="2" t="s">
        <v>351</v>
      </c>
      <c r="Z446" s="2" t="s">
        <v>275</v>
      </c>
      <c r="AA446" s="2" t="s">
        <v>3332</v>
      </c>
      <c r="AB446" s="2" t="s">
        <v>43</v>
      </c>
      <c r="AC446" s="2" t="s">
        <v>42</v>
      </c>
      <c r="AD446" s="2" t="s">
        <v>3746</v>
      </c>
      <c r="AE446" s="4" t="s">
        <v>198</v>
      </c>
    </row>
    <row r="447" spans="1:31" x14ac:dyDescent="0.25">
      <c r="A447" s="2">
        <v>2004</v>
      </c>
      <c r="B447" s="2">
        <v>122</v>
      </c>
      <c r="C447" s="2" t="s">
        <v>357</v>
      </c>
      <c r="D447" s="2" t="s">
        <v>358</v>
      </c>
      <c r="E447" s="2" t="s">
        <v>359</v>
      </c>
      <c r="F447" s="2" t="s">
        <v>360</v>
      </c>
      <c r="G447" s="2" t="s">
        <v>361</v>
      </c>
      <c r="H447" s="2" t="s">
        <v>362</v>
      </c>
      <c r="I447" s="2" t="s">
        <v>356</v>
      </c>
      <c r="J447" s="2" t="s">
        <v>31</v>
      </c>
      <c r="K447" s="2" t="s">
        <v>365</v>
      </c>
      <c r="L447" s="2"/>
      <c r="M447" s="3">
        <v>38230</v>
      </c>
      <c r="N447" s="2" t="s">
        <v>98</v>
      </c>
      <c r="O447" s="2" t="s">
        <v>366</v>
      </c>
      <c r="P447" s="2"/>
      <c r="Q447" s="2"/>
      <c r="R447" s="2"/>
      <c r="S447" s="2"/>
      <c r="T447" s="2"/>
      <c r="U447" s="2"/>
      <c r="V447" s="2"/>
      <c r="W447" s="2"/>
      <c r="X447" s="2"/>
      <c r="Y447" s="2" t="s">
        <v>332</v>
      </c>
      <c r="Z447" s="2" t="s">
        <v>40</v>
      </c>
      <c r="AA447" s="2" t="s">
        <v>41</v>
      </c>
      <c r="AB447" s="2" t="s">
        <v>42</v>
      </c>
      <c r="AC447" s="2" t="s">
        <v>43</v>
      </c>
      <c r="AD447" s="2"/>
      <c r="AE447" s="4" t="s">
        <v>198</v>
      </c>
    </row>
    <row r="448" spans="1:31" x14ac:dyDescent="0.25">
      <c r="A448" s="2">
        <v>2006</v>
      </c>
      <c r="B448" s="2">
        <v>200</v>
      </c>
      <c r="C448" s="2" t="s">
        <v>357</v>
      </c>
      <c r="D448" s="2" t="s">
        <v>358</v>
      </c>
      <c r="E448" s="2" t="s">
        <v>359</v>
      </c>
      <c r="F448" s="2" t="s">
        <v>360</v>
      </c>
      <c r="G448" s="2" t="s">
        <v>361</v>
      </c>
      <c r="H448" s="2" t="s">
        <v>362</v>
      </c>
      <c r="I448" s="2" t="s">
        <v>356</v>
      </c>
      <c r="J448" s="2" t="s">
        <v>31</v>
      </c>
      <c r="K448" s="2" t="s">
        <v>365</v>
      </c>
      <c r="L448" s="2"/>
      <c r="M448" s="3">
        <v>38950</v>
      </c>
      <c r="N448" s="2" t="s">
        <v>756</v>
      </c>
      <c r="O448" s="2" t="s">
        <v>755</v>
      </c>
      <c r="P448" s="2"/>
      <c r="Q448" s="2"/>
      <c r="R448" s="2"/>
      <c r="S448" s="2"/>
      <c r="T448" s="2"/>
      <c r="U448" s="2"/>
      <c r="V448" s="2"/>
      <c r="W448" s="2"/>
      <c r="X448" s="2"/>
      <c r="Y448" s="2" t="s">
        <v>39</v>
      </c>
      <c r="Z448" s="2" t="s">
        <v>40</v>
      </c>
      <c r="AA448" s="2" t="s">
        <v>41</v>
      </c>
      <c r="AB448" s="2" t="s">
        <v>42</v>
      </c>
      <c r="AC448" s="2" t="s">
        <v>43</v>
      </c>
      <c r="AD448" s="2"/>
      <c r="AE448" s="4" t="s">
        <v>198</v>
      </c>
    </row>
    <row r="449" spans="1:31" x14ac:dyDescent="0.25">
      <c r="A449" s="2">
        <v>2006</v>
      </c>
      <c r="B449" s="2">
        <v>201</v>
      </c>
      <c r="C449" s="2" t="s">
        <v>357</v>
      </c>
      <c r="D449" s="2" t="s">
        <v>358</v>
      </c>
      <c r="E449" s="2" t="s">
        <v>359</v>
      </c>
      <c r="F449" s="2" t="s">
        <v>360</v>
      </c>
      <c r="G449" s="2" t="s">
        <v>361</v>
      </c>
      <c r="H449" s="2" t="s">
        <v>362</v>
      </c>
      <c r="I449" s="2" t="s">
        <v>356</v>
      </c>
      <c r="J449" s="2" t="s">
        <v>31</v>
      </c>
      <c r="K449" s="2" t="s">
        <v>365</v>
      </c>
      <c r="L449" s="2"/>
      <c r="M449" s="3">
        <v>38950</v>
      </c>
      <c r="N449" s="2" t="s">
        <v>756</v>
      </c>
      <c r="O449" s="2" t="s">
        <v>755</v>
      </c>
      <c r="P449" s="2"/>
      <c r="Q449" s="2"/>
      <c r="R449" s="2"/>
      <c r="S449" s="2"/>
      <c r="T449" s="2"/>
      <c r="U449" s="2"/>
      <c r="V449" s="2"/>
      <c r="W449" s="2"/>
      <c r="X449" s="2"/>
      <c r="Y449" s="2" t="s">
        <v>39</v>
      </c>
      <c r="Z449" s="2" t="s">
        <v>275</v>
      </c>
      <c r="AA449" s="2" t="s">
        <v>41</v>
      </c>
      <c r="AB449" s="2" t="s">
        <v>42</v>
      </c>
      <c r="AC449" s="2" t="s">
        <v>43</v>
      </c>
      <c r="AD449" s="2"/>
      <c r="AE449" s="4" t="s">
        <v>198</v>
      </c>
    </row>
    <row r="450" spans="1:31" x14ac:dyDescent="0.25">
      <c r="A450" s="2">
        <v>2012</v>
      </c>
      <c r="B450" s="2">
        <v>163</v>
      </c>
      <c r="C450" s="2" t="s">
        <v>357</v>
      </c>
      <c r="D450" s="2" t="s">
        <v>358</v>
      </c>
      <c r="E450" s="2" t="s">
        <v>359</v>
      </c>
      <c r="F450" s="2" t="s">
        <v>360</v>
      </c>
      <c r="G450" s="2" t="s">
        <v>361</v>
      </c>
      <c r="H450" s="2" t="s">
        <v>362</v>
      </c>
      <c r="I450" s="2" t="s">
        <v>356</v>
      </c>
      <c r="J450" s="2" t="s">
        <v>31</v>
      </c>
      <c r="K450" s="2" t="s">
        <v>365</v>
      </c>
      <c r="L450" s="2"/>
      <c r="M450" s="3">
        <v>41088</v>
      </c>
      <c r="N450" s="2" t="s">
        <v>98</v>
      </c>
      <c r="O450" s="2" t="s">
        <v>1299</v>
      </c>
      <c r="P450" s="2"/>
      <c r="Q450" s="2"/>
      <c r="R450" s="2"/>
      <c r="S450" s="2"/>
      <c r="T450" s="2"/>
      <c r="U450" s="2"/>
      <c r="V450" s="2"/>
      <c r="W450" s="2"/>
      <c r="X450" s="2"/>
      <c r="Y450" s="2" t="s">
        <v>351</v>
      </c>
      <c r="Z450" s="2" t="s">
        <v>40</v>
      </c>
      <c r="AA450" s="2" t="s">
        <v>41</v>
      </c>
      <c r="AB450" s="2" t="s">
        <v>42</v>
      </c>
      <c r="AC450" s="2" t="s">
        <v>43</v>
      </c>
      <c r="AD450" s="2" t="s">
        <v>1302</v>
      </c>
      <c r="AE450" s="4" t="s">
        <v>198</v>
      </c>
    </row>
    <row r="451" spans="1:31" x14ac:dyDescent="0.25">
      <c r="A451" s="2">
        <v>2012</v>
      </c>
      <c r="B451" s="2">
        <v>164</v>
      </c>
      <c r="C451" s="2" t="s">
        <v>357</v>
      </c>
      <c r="D451" s="2" t="s">
        <v>358</v>
      </c>
      <c r="E451" s="2" t="s">
        <v>359</v>
      </c>
      <c r="F451" s="2" t="s">
        <v>360</v>
      </c>
      <c r="G451" s="2" t="s">
        <v>361</v>
      </c>
      <c r="H451" s="2" t="s">
        <v>362</v>
      </c>
      <c r="I451" s="2" t="s">
        <v>356</v>
      </c>
      <c r="J451" s="2" t="s">
        <v>31</v>
      </c>
      <c r="K451" s="2" t="s">
        <v>365</v>
      </c>
      <c r="L451" s="2"/>
      <c r="M451" s="3">
        <v>41088</v>
      </c>
      <c r="N451" s="2" t="s">
        <v>98</v>
      </c>
      <c r="O451" s="2" t="s">
        <v>1299</v>
      </c>
      <c r="P451" s="2"/>
      <c r="Q451" s="2"/>
      <c r="R451" s="2"/>
      <c r="S451" s="2"/>
      <c r="T451" s="2"/>
      <c r="U451" s="2"/>
      <c r="V451" s="2"/>
      <c r="W451" s="2"/>
      <c r="X451" s="2"/>
      <c r="Y451" s="2" t="s">
        <v>351</v>
      </c>
      <c r="Z451" s="2" t="s">
        <v>275</v>
      </c>
      <c r="AA451" s="2" t="s">
        <v>41</v>
      </c>
      <c r="AB451" s="2" t="s">
        <v>42</v>
      </c>
      <c r="AC451" s="2" t="s">
        <v>43</v>
      </c>
      <c r="AD451" s="2" t="s">
        <v>1302</v>
      </c>
      <c r="AE451" s="4" t="s">
        <v>198</v>
      </c>
    </row>
    <row r="452" spans="1:31" x14ac:dyDescent="0.25">
      <c r="A452" s="2">
        <v>2016</v>
      </c>
      <c r="B452" s="2">
        <v>325</v>
      </c>
      <c r="C452" s="2" t="s">
        <v>357</v>
      </c>
      <c r="D452" s="2" t="s">
        <v>358</v>
      </c>
      <c r="E452" s="2" t="s">
        <v>359</v>
      </c>
      <c r="F452" s="2" t="s">
        <v>360</v>
      </c>
      <c r="G452" s="2" t="s">
        <v>361</v>
      </c>
      <c r="H452" s="2" t="s">
        <v>362</v>
      </c>
      <c r="I452" s="2" t="s">
        <v>356</v>
      </c>
      <c r="J452" s="2" t="s">
        <v>31</v>
      </c>
      <c r="K452" s="2" t="s">
        <v>365</v>
      </c>
      <c r="L452" s="2"/>
      <c r="M452" s="3">
        <v>42718</v>
      </c>
      <c r="N452" s="2" t="s">
        <v>3741</v>
      </c>
      <c r="O452" s="2" t="s">
        <v>1299</v>
      </c>
      <c r="P452" s="2" t="s">
        <v>3742</v>
      </c>
      <c r="Q452" s="2" t="s">
        <v>3743</v>
      </c>
      <c r="R452" s="2" t="s">
        <v>3744</v>
      </c>
      <c r="S452" s="2" t="s">
        <v>3747</v>
      </c>
      <c r="T452" s="2" t="s">
        <v>4641</v>
      </c>
      <c r="U452" s="2">
        <v>78.3</v>
      </c>
      <c r="V452" s="2"/>
      <c r="W452" s="2"/>
      <c r="X452" s="2"/>
      <c r="Y452" s="2" t="s">
        <v>351</v>
      </c>
      <c r="Z452" s="2" t="s">
        <v>275</v>
      </c>
      <c r="AA452" s="2" t="s">
        <v>3332</v>
      </c>
      <c r="AB452" s="2" t="s">
        <v>43</v>
      </c>
      <c r="AC452" s="2" t="s">
        <v>42</v>
      </c>
      <c r="AD452" s="2" t="s">
        <v>3746</v>
      </c>
      <c r="AE452" s="4" t="s">
        <v>198</v>
      </c>
    </row>
    <row r="453" spans="1:31" x14ac:dyDescent="0.25">
      <c r="A453" s="2">
        <v>2004</v>
      </c>
      <c r="B453" s="2">
        <v>123</v>
      </c>
      <c r="C453" s="2" t="s">
        <v>357</v>
      </c>
      <c r="D453" s="2" t="s">
        <v>358</v>
      </c>
      <c r="E453" s="2" t="s">
        <v>359</v>
      </c>
      <c r="F453" s="2" t="s">
        <v>360</v>
      </c>
      <c r="G453" s="2" t="s">
        <v>361</v>
      </c>
      <c r="H453" s="2" t="s">
        <v>362</v>
      </c>
      <c r="I453" s="2" t="s">
        <v>356</v>
      </c>
      <c r="J453" s="2" t="s">
        <v>111</v>
      </c>
      <c r="K453" s="2" t="s">
        <v>367</v>
      </c>
      <c r="L453" s="2"/>
      <c r="M453" s="3">
        <v>38231</v>
      </c>
      <c r="N453" s="2" t="s">
        <v>98</v>
      </c>
      <c r="O453" s="2" t="s">
        <v>366</v>
      </c>
      <c r="P453" s="2"/>
      <c r="Q453" s="2"/>
      <c r="R453" s="2"/>
      <c r="S453" s="2"/>
      <c r="T453" s="2"/>
      <c r="U453" s="2"/>
      <c r="V453" s="2"/>
      <c r="W453" s="2"/>
      <c r="X453" s="2"/>
      <c r="Y453" s="2" t="s">
        <v>332</v>
      </c>
      <c r="Z453" s="2" t="s">
        <v>40</v>
      </c>
      <c r="AA453" s="2" t="s">
        <v>41</v>
      </c>
      <c r="AB453" s="2" t="s">
        <v>42</v>
      </c>
      <c r="AC453" s="2" t="s">
        <v>43</v>
      </c>
      <c r="AD453" s="2"/>
      <c r="AE453" s="4" t="s">
        <v>198</v>
      </c>
    </row>
    <row r="454" spans="1:31" x14ac:dyDescent="0.25">
      <c r="A454" s="2">
        <v>2005</v>
      </c>
      <c r="B454" s="2">
        <v>165</v>
      </c>
      <c r="C454" s="2" t="s">
        <v>357</v>
      </c>
      <c r="D454" s="2" t="s">
        <v>358</v>
      </c>
      <c r="E454" s="2" t="s">
        <v>359</v>
      </c>
      <c r="F454" s="2" t="s">
        <v>360</v>
      </c>
      <c r="G454" s="2" t="s">
        <v>361</v>
      </c>
      <c r="H454" s="2" t="s">
        <v>362</v>
      </c>
      <c r="I454" s="2" t="s">
        <v>356</v>
      </c>
      <c r="J454" s="2" t="s">
        <v>111</v>
      </c>
      <c r="K454" s="2" t="s">
        <v>367</v>
      </c>
      <c r="L454" s="2"/>
      <c r="M454" s="3">
        <v>38582</v>
      </c>
      <c r="N454" s="2" t="s">
        <v>98</v>
      </c>
      <c r="O454" s="2" t="s">
        <v>601</v>
      </c>
      <c r="P454" s="2"/>
      <c r="Q454" s="2"/>
      <c r="R454" s="2"/>
      <c r="S454" s="2"/>
      <c r="T454" s="2"/>
      <c r="U454" s="2"/>
      <c r="V454" s="2"/>
      <c r="W454" s="2"/>
      <c r="X454" s="2"/>
      <c r="Y454" s="2" t="s">
        <v>67</v>
      </c>
      <c r="Z454" s="2" t="s">
        <v>275</v>
      </c>
      <c r="AA454" s="2" t="s">
        <v>41</v>
      </c>
      <c r="AB454" s="2" t="s">
        <v>42</v>
      </c>
      <c r="AC454" s="2" t="s">
        <v>43</v>
      </c>
      <c r="AD454" s="2"/>
      <c r="AE454" s="4" t="s">
        <v>198</v>
      </c>
    </row>
    <row r="455" spans="1:31" x14ac:dyDescent="0.25">
      <c r="A455" s="2">
        <v>2005</v>
      </c>
      <c r="B455" s="2">
        <v>166</v>
      </c>
      <c r="C455" s="2" t="s">
        <v>357</v>
      </c>
      <c r="D455" s="2" t="s">
        <v>358</v>
      </c>
      <c r="E455" s="2" t="s">
        <v>359</v>
      </c>
      <c r="F455" s="2" t="s">
        <v>360</v>
      </c>
      <c r="G455" s="2" t="s">
        <v>361</v>
      </c>
      <c r="H455" s="2" t="s">
        <v>362</v>
      </c>
      <c r="I455" s="2" t="s">
        <v>356</v>
      </c>
      <c r="J455" s="2" t="s">
        <v>111</v>
      </c>
      <c r="K455" s="2" t="s">
        <v>367</v>
      </c>
      <c r="L455" s="2"/>
      <c r="M455" s="3">
        <v>38582</v>
      </c>
      <c r="N455" s="2" t="s">
        <v>98</v>
      </c>
      <c r="O455" s="2" t="s">
        <v>601</v>
      </c>
      <c r="P455" s="2"/>
      <c r="Q455" s="2"/>
      <c r="R455" s="2"/>
      <c r="S455" s="2"/>
      <c r="T455" s="2"/>
      <c r="U455" s="2"/>
      <c r="V455" s="2"/>
      <c r="W455" s="2"/>
      <c r="X455" s="2"/>
      <c r="Y455" s="2" t="s">
        <v>67</v>
      </c>
      <c r="Z455" s="2" t="s">
        <v>40</v>
      </c>
      <c r="AA455" s="2" t="s">
        <v>41</v>
      </c>
      <c r="AB455" s="2" t="s">
        <v>42</v>
      </c>
      <c r="AC455" s="2" t="s">
        <v>43</v>
      </c>
      <c r="AD455" s="2"/>
      <c r="AE455" s="4" t="s">
        <v>198</v>
      </c>
    </row>
    <row r="456" spans="1:31" x14ac:dyDescent="0.25">
      <c r="A456" s="2">
        <v>2006</v>
      </c>
      <c r="B456" s="2">
        <v>202</v>
      </c>
      <c r="C456" s="2" t="s">
        <v>357</v>
      </c>
      <c r="D456" s="2" t="s">
        <v>358</v>
      </c>
      <c r="E456" s="2" t="s">
        <v>359</v>
      </c>
      <c r="F456" s="2" t="s">
        <v>360</v>
      </c>
      <c r="G456" s="2" t="s">
        <v>361</v>
      </c>
      <c r="H456" s="2" t="s">
        <v>362</v>
      </c>
      <c r="I456" s="2" t="s">
        <v>356</v>
      </c>
      <c r="J456" s="2" t="s">
        <v>111</v>
      </c>
      <c r="K456" s="2" t="s">
        <v>367</v>
      </c>
      <c r="L456" s="2"/>
      <c r="M456" s="3">
        <v>38950</v>
      </c>
      <c r="N456" s="2" t="s">
        <v>756</v>
      </c>
      <c r="O456" s="2" t="s">
        <v>755</v>
      </c>
      <c r="P456" s="2"/>
      <c r="Q456" s="2"/>
      <c r="R456" s="2"/>
      <c r="S456" s="2"/>
      <c r="T456" s="2"/>
      <c r="U456" s="2"/>
      <c r="V456" s="2"/>
      <c r="W456" s="2"/>
      <c r="X456" s="2"/>
      <c r="Y456" s="2" t="s">
        <v>39</v>
      </c>
      <c r="Z456" s="2" t="s">
        <v>275</v>
      </c>
      <c r="AA456" s="2" t="s">
        <v>41</v>
      </c>
      <c r="AB456" s="2" t="s">
        <v>42</v>
      </c>
      <c r="AC456" s="2" t="s">
        <v>43</v>
      </c>
      <c r="AD456" s="2"/>
      <c r="AE456" s="4" t="s">
        <v>198</v>
      </c>
    </row>
    <row r="457" spans="1:31" x14ac:dyDescent="0.25">
      <c r="A457" s="2">
        <v>2006</v>
      </c>
      <c r="B457" s="2">
        <v>203</v>
      </c>
      <c r="C457" s="2" t="s">
        <v>357</v>
      </c>
      <c r="D457" s="2" t="s">
        <v>358</v>
      </c>
      <c r="E457" s="2" t="s">
        <v>359</v>
      </c>
      <c r="F457" s="2" t="s">
        <v>360</v>
      </c>
      <c r="G457" s="2" t="s">
        <v>361</v>
      </c>
      <c r="H457" s="2" t="s">
        <v>362</v>
      </c>
      <c r="I457" s="2" t="s">
        <v>356</v>
      </c>
      <c r="J457" s="2" t="s">
        <v>111</v>
      </c>
      <c r="K457" s="2" t="s">
        <v>367</v>
      </c>
      <c r="L457" s="2"/>
      <c r="M457" s="3">
        <v>38950</v>
      </c>
      <c r="N457" s="2" t="s">
        <v>756</v>
      </c>
      <c r="O457" s="2" t="s">
        <v>755</v>
      </c>
      <c r="P457" s="2"/>
      <c r="Q457" s="2"/>
      <c r="R457" s="2"/>
      <c r="S457" s="2"/>
      <c r="T457" s="2"/>
      <c r="U457" s="2"/>
      <c r="V457" s="2"/>
      <c r="W457" s="2"/>
      <c r="X457" s="2"/>
      <c r="Y457" s="2" t="s">
        <v>39</v>
      </c>
      <c r="Z457" s="2" t="s">
        <v>40</v>
      </c>
      <c r="AA457" s="2" t="s">
        <v>41</v>
      </c>
      <c r="AB457" s="2" t="s">
        <v>42</v>
      </c>
      <c r="AC457" s="2" t="s">
        <v>43</v>
      </c>
      <c r="AD457" s="2"/>
      <c r="AE457" s="4" t="s">
        <v>198</v>
      </c>
    </row>
    <row r="458" spans="1:31" x14ac:dyDescent="0.25">
      <c r="A458" s="2">
        <v>2012</v>
      </c>
      <c r="B458" s="2">
        <v>166</v>
      </c>
      <c r="C458" s="2" t="s">
        <v>357</v>
      </c>
      <c r="D458" s="2" t="s">
        <v>358</v>
      </c>
      <c r="E458" s="2" t="s">
        <v>359</v>
      </c>
      <c r="F458" s="2" t="s">
        <v>360</v>
      </c>
      <c r="G458" s="2" t="s">
        <v>361</v>
      </c>
      <c r="H458" s="2" t="s">
        <v>362</v>
      </c>
      <c r="I458" s="2" t="s">
        <v>356</v>
      </c>
      <c r="J458" s="2" t="s">
        <v>111</v>
      </c>
      <c r="K458" s="2" t="s">
        <v>367</v>
      </c>
      <c r="L458" s="2"/>
      <c r="M458" s="3">
        <v>41088</v>
      </c>
      <c r="N458" s="2" t="s">
        <v>98</v>
      </c>
      <c r="O458" s="2" t="s">
        <v>1299</v>
      </c>
      <c r="P458" s="2"/>
      <c r="Q458" s="2"/>
      <c r="R458" s="2"/>
      <c r="S458" s="2"/>
      <c r="T458" s="2"/>
      <c r="U458" s="2"/>
      <c r="V458" s="2"/>
      <c r="W458" s="2"/>
      <c r="X458" s="2"/>
      <c r="Y458" s="2" t="s">
        <v>351</v>
      </c>
      <c r="Z458" s="2" t="s">
        <v>40</v>
      </c>
      <c r="AA458" s="2" t="s">
        <v>41</v>
      </c>
      <c r="AB458" s="2" t="s">
        <v>42</v>
      </c>
      <c r="AC458" s="2" t="s">
        <v>43</v>
      </c>
      <c r="AD458" s="2" t="s">
        <v>1304</v>
      </c>
      <c r="AE458" s="4" t="s">
        <v>198</v>
      </c>
    </row>
    <row r="459" spans="1:31" x14ac:dyDescent="0.25">
      <c r="A459" s="2">
        <v>2012</v>
      </c>
      <c r="B459" s="2">
        <v>167</v>
      </c>
      <c r="C459" s="2" t="s">
        <v>357</v>
      </c>
      <c r="D459" s="2" t="s">
        <v>358</v>
      </c>
      <c r="E459" s="2" t="s">
        <v>359</v>
      </c>
      <c r="F459" s="2" t="s">
        <v>360</v>
      </c>
      <c r="G459" s="2" t="s">
        <v>361</v>
      </c>
      <c r="H459" s="2" t="s">
        <v>362</v>
      </c>
      <c r="I459" s="2" t="s">
        <v>356</v>
      </c>
      <c r="J459" s="2" t="s">
        <v>111</v>
      </c>
      <c r="K459" s="2" t="s">
        <v>367</v>
      </c>
      <c r="L459" s="2"/>
      <c r="M459" s="3">
        <v>41088</v>
      </c>
      <c r="N459" s="2" t="s">
        <v>98</v>
      </c>
      <c r="O459" s="2" t="s">
        <v>1299</v>
      </c>
      <c r="P459" s="2"/>
      <c r="Q459" s="2"/>
      <c r="R459" s="2"/>
      <c r="S459" s="2"/>
      <c r="T459" s="2"/>
      <c r="U459" s="2"/>
      <c r="V459" s="2"/>
      <c r="W459" s="2"/>
      <c r="X459" s="2"/>
      <c r="Y459" s="2" t="s">
        <v>351</v>
      </c>
      <c r="Z459" s="2" t="s">
        <v>275</v>
      </c>
      <c r="AA459" s="2" t="s">
        <v>41</v>
      </c>
      <c r="AB459" s="2" t="s">
        <v>42</v>
      </c>
      <c r="AC459" s="2" t="s">
        <v>43</v>
      </c>
      <c r="AD459" s="2" t="s">
        <v>1304</v>
      </c>
      <c r="AE459" s="4" t="s">
        <v>198</v>
      </c>
    </row>
    <row r="460" spans="1:31" x14ac:dyDescent="0.25">
      <c r="A460" s="2">
        <v>2016</v>
      </c>
      <c r="B460" s="2">
        <v>326</v>
      </c>
      <c r="C460" s="2" t="s">
        <v>357</v>
      </c>
      <c r="D460" s="2" t="s">
        <v>358</v>
      </c>
      <c r="E460" s="2" t="s">
        <v>359</v>
      </c>
      <c r="F460" s="2" t="s">
        <v>360</v>
      </c>
      <c r="G460" s="2" t="s">
        <v>361</v>
      </c>
      <c r="H460" s="2" t="s">
        <v>362</v>
      </c>
      <c r="I460" s="2" t="s">
        <v>356</v>
      </c>
      <c r="J460" s="2" t="s">
        <v>111</v>
      </c>
      <c r="K460" s="2" t="s">
        <v>367</v>
      </c>
      <c r="L460" s="2"/>
      <c r="M460" s="3">
        <v>42718</v>
      </c>
      <c r="N460" s="2" t="s">
        <v>3741</v>
      </c>
      <c r="O460" s="2" t="s">
        <v>1299</v>
      </c>
      <c r="P460" s="2" t="s">
        <v>3742</v>
      </c>
      <c r="Q460" s="2" t="s">
        <v>3743</v>
      </c>
      <c r="R460" s="2" t="s">
        <v>3748</v>
      </c>
      <c r="S460" s="2" t="s">
        <v>3749</v>
      </c>
      <c r="T460" s="2" t="s">
        <v>4641</v>
      </c>
      <c r="U460" s="2">
        <v>82.8</v>
      </c>
      <c r="V460" s="2"/>
      <c r="W460" s="2"/>
      <c r="X460" s="2"/>
      <c r="Y460" s="2" t="s">
        <v>351</v>
      </c>
      <c r="Z460" s="2" t="s">
        <v>275</v>
      </c>
      <c r="AA460" s="2" t="s">
        <v>3332</v>
      </c>
      <c r="AB460" s="2" t="s">
        <v>43</v>
      </c>
      <c r="AC460" s="2" t="s">
        <v>42</v>
      </c>
      <c r="AD460" s="2" t="s">
        <v>3746</v>
      </c>
      <c r="AE460" s="4" t="s">
        <v>198</v>
      </c>
    </row>
    <row r="461" spans="1:31" x14ac:dyDescent="0.25">
      <c r="A461" s="2">
        <v>2004</v>
      </c>
      <c r="B461" s="2">
        <v>125</v>
      </c>
      <c r="C461" s="2" t="s">
        <v>357</v>
      </c>
      <c r="D461" s="2" t="s">
        <v>358</v>
      </c>
      <c r="E461" s="2" t="s">
        <v>359</v>
      </c>
      <c r="F461" s="2" t="s">
        <v>360</v>
      </c>
      <c r="G461" s="2" t="s">
        <v>361</v>
      </c>
      <c r="H461" s="2" t="s">
        <v>362</v>
      </c>
      <c r="I461" s="2" t="s">
        <v>356</v>
      </c>
      <c r="J461" s="2" t="s">
        <v>203</v>
      </c>
      <c r="K461" s="2" t="s">
        <v>368</v>
      </c>
      <c r="L461" s="2"/>
      <c r="M461" s="3">
        <v>38231</v>
      </c>
      <c r="N461" s="2" t="s">
        <v>98</v>
      </c>
      <c r="O461" s="2" t="s">
        <v>366</v>
      </c>
      <c r="P461" s="2"/>
      <c r="Q461" s="2"/>
      <c r="R461" s="2"/>
      <c r="S461" s="2"/>
      <c r="T461" s="2"/>
      <c r="U461" s="2"/>
      <c r="V461" s="2"/>
      <c r="W461" s="2"/>
      <c r="X461" s="2"/>
      <c r="Y461" s="2" t="s">
        <v>332</v>
      </c>
      <c r="Z461" s="2" t="s">
        <v>40</v>
      </c>
      <c r="AA461" s="2" t="s">
        <v>41</v>
      </c>
      <c r="AB461" s="2" t="s">
        <v>42</v>
      </c>
      <c r="AC461" s="2" t="s">
        <v>43</v>
      </c>
      <c r="AD461" s="2"/>
      <c r="AE461" s="4" t="s">
        <v>198</v>
      </c>
    </row>
    <row r="462" spans="1:31" x14ac:dyDescent="0.25">
      <c r="A462" s="2">
        <v>2006</v>
      </c>
      <c r="B462" s="2">
        <v>205</v>
      </c>
      <c r="C462" s="2" t="s">
        <v>357</v>
      </c>
      <c r="D462" s="2" t="s">
        <v>358</v>
      </c>
      <c r="E462" s="2" t="s">
        <v>359</v>
      </c>
      <c r="F462" s="2" t="s">
        <v>360</v>
      </c>
      <c r="G462" s="2" t="s">
        <v>361</v>
      </c>
      <c r="H462" s="2" t="s">
        <v>362</v>
      </c>
      <c r="I462" s="2" t="s">
        <v>356</v>
      </c>
      <c r="J462" s="2" t="s">
        <v>203</v>
      </c>
      <c r="K462" s="2" t="s">
        <v>368</v>
      </c>
      <c r="L462" s="2"/>
      <c r="M462" s="3">
        <v>38950</v>
      </c>
      <c r="N462" s="2" t="s">
        <v>756</v>
      </c>
      <c r="O462" s="2" t="s">
        <v>755</v>
      </c>
      <c r="P462" s="2"/>
      <c r="Q462" s="2"/>
      <c r="R462" s="2"/>
      <c r="S462" s="2"/>
      <c r="T462" s="2"/>
      <c r="U462" s="2"/>
      <c r="V462" s="2"/>
      <c r="W462" s="2"/>
      <c r="X462" s="2"/>
      <c r="Y462" s="2" t="s">
        <v>39</v>
      </c>
      <c r="Z462" s="2" t="s">
        <v>275</v>
      </c>
      <c r="AA462" s="2" t="s">
        <v>41</v>
      </c>
      <c r="AB462" s="2" t="s">
        <v>42</v>
      </c>
      <c r="AC462" s="2" t="s">
        <v>43</v>
      </c>
      <c r="AD462" s="2"/>
      <c r="AE462" s="4" t="s">
        <v>198</v>
      </c>
    </row>
    <row r="463" spans="1:31" x14ac:dyDescent="0.25">
      <c r="A463" s="2">
        <v>2006</v>
      </c>
      <c r="B463" s="2">
        <v>206</v>
      </c>
      <c r="C463" s="2" t="s">
        <v>357</v>
      </c>
      <c r="D463" s="2" t="s">
        <v>358</v>
      </c>
      <c r="E463" s="2" t="s">
        <v>359</v>
      </c>
      <c r="F463" s="2" t="s">
        <v>360</v>
      </c>
      <c r="G463" s="2" t="s">
        <v>361</v>
      </c>
      <c r="H463" s="2" t="s">
        <v>362</v>
      </c>
      <c r="I463" s="2" t="s">
        <v>356</v>
      </c>
      <c r="J463" s="2" t="s">
        <v>203</v>
      </c>
      <c r="K463" s="2" t="s">
        <v>368</v>
      </c>
      <c r="L463" s="2"/>
      <c r="M463" s="3">
        <v>38950</v>
      </c>
      <c r="N463" s="2" t="s">
        <v>756</v>
      </c>
      <c r="O463" s="2" t="s">
        <v>755</v>
      </c>
      <c r="P463" s="2"/>
      <c r="Q463" s="2"/>
      <c r="R463" s="2"/>
      <c r="S463" s="2"/>
      <c r="T463" s="2"/>
      <c r="U463" s="2"/>
      <c r="V463" s="2"/>
      <c r="W463" s="2"/>
      <c r="X463" s="2"/>
      <c r="Y463" s="2" t="s">
        <v>39</v>
      </c>
      <c r="Z463" s="2" t="s">
        <v>40</v>
      </c>
      <c r="AA463" s="2" t="s">
        <v>41</v>
      </c>
      <c r="AB463" s="2" t="s">
        <v>42</v>
      </c>
      <c r="AC463" s="2" t="s">
        <v>43</v>
      </c>
      <c r="AD463" s="2"/>
      <c r="AE463" s="4" t="s">
        <v>198</v>
      </c>
    </row>
    <row r="464" spans="1:31" x14ac:dyDescent="0.25">
      <c r="A464" s="2">
        <v>2014</v>
      </c>
      <c r="B464" s="2">
        <v>83</v>
      </c>
      <c r="C464" s="2" t="s">
        <v>357</v>
      </c>
      <c r="D464" s="2" t="s">
        <v>358</v>
      </c>
      <c r="E464" s="2" t="s">
        <v>359</v>
      </c>
      <c r="F464" s="2" t="s">
        <v>360</v>
      </c>
      <c r="G464" s="2" t="s">
        <v>361</v>
      </c>
      <c r="H464" s="2" t="s">
        <v>362</v>
      </c>
      <c r="I464" s="2" t="s">
        <v>356</v>
      </c>
      <c r="J464" s="2" t="s">
        <v>203</v>
      </c>
      <c r="K464" s="2" t="s">
        <v>368</v>
      </c>
      <c r="L464" s="2"/>
      <c r="M464" s="3">
        <v>41870</v>
      </c>
      <c r="N464" s="2" t="s">
        <v>756</v>
      </c>
      <c r="O464" s="2" t="s">
        <v>1299</v>
      </c>
      <c r="P464" s="2" t="s">
        <v>757</v>
      </c>
      <c r="Q464" s="2" t="s">
        <v>2113</v>
      </c>
      <c r="R464" s="2" t="s">
        <v>2114</v>
      </c>
      <c r="S464" s="2" t="s">
        <v>2115</v>
      </c>
      <c r="T464" s="2" t="s">
        <v>4641</v>
      </c>
      <c r="U464" s="2">
        <v>16.399999999999999</v>
      </c>
      <c r="V464" s="2"/>
      <c r="W464" s="2"/>
      <c r="X464" s="2"/>
      <c r="Y464" s="2" t="s">
        <v>351</v>
      </c>
      <c r="Z464" s="2" t="s">
        <v>275</v>
      </c>
      <c r="AA464" s="2" t="s">
        <v>41</v>
      </c>
      <c r="AB464" s="2" t="s">
        <v>42</v>
      </c>
      <c r="AC464" s="2" t="s">
        <v>43</v>
      </c>
      <c r="AD464" s="2"/>
      <c r="AE464" s="4" t="s">
        <v>198</v>
      </c>
    </row>
    <row r="465" spans="1:31" x14ac:dyDescent="0.25">
      <c r="A465" s="2">
        <v>2014</v>
      </c>
      <c r="B465" s="2">
        <v>87</v>
      </c>
      <c r="C465" s="2" t="s">
        <v>357</v>
      </c>
      <c r="D465" s="2" t="s">
        <v>358</v>
      </c>
      <c r="E465" s="2" t="s">
        <v>359</v>
      </c>
      <c r="F465" s="2" t="s">
        <v>360</v>
      </c>
      <c r="G465" s="2" t="s">
        <v>361</v>
      </c>
      <c r="H465" s="2" t="s">
        <v>362</v>
      </c>
      <c r="I465" s="2" t="s">
        <v>356</v>
      </c>
      <c r="J465" s="2" t="s">
        <v>203</v>
      </c>
      <c r="K465" s="2" t="s">
        <v>368</v>
      </c>
      <c r="L465" s="2"/>
      <c r="M465" s="3">
        <v>41871</v>
      </c>
      <c r="N465" s="2" t="s">
        <v>756</v>
      </c>
      <c r="O465" s="2" t="s">
        <v>1299</v>
      </c>
      <c r="P465" s="2" t="s">
        <v>757</v>
      </c>
      <c r="Q465" s="2" t="s">
        <v>2113</v>
      </c>
      <c r="R465" s="2" t="s">
        <v>2114</v>
      </c>
      <c r="S465" s="2" t="s">
        <v>2115</v>
      </c>
      <c r="T465" s="2" t="s">
        <v>4641</v>
      </c>
      <c r="U465" s="2">
        <v>16.579999999999998</v>
      </c>
      <c r="V465" s="2"/>
      <c r="W465" s="2"/>
      <c r="X465" s="2"/>
      <c r="Y465" s="2" t="s">
        <v>351</v>
      </c>
      <c r="Z465" s="2" t="s">
        <v>275</v>
      </c>
      <c r="AA465" s="2" t="s">
        <v>41</v>
      </c>
      <c r="AB465" s="2" t="s">
        <v>42</v>
      </c>
      <c r="AC465" s="2" t="s">
        <v>43</v>
      </c>
      <c r="AD465" s="2"/>
      <c r="AE465" s="4" t="s">
        <v>198</v>
      </c>
    </row>
    <row r="466" spans="1:31" x14ac:dyDescent="0.25">
      <c r="A466" s="2">
        <v>2016</v>
      </c>
      <c r="B466" s="2">
        <v>327</v>
      </c>
      <c r="C466" s="2" t="s">
        <v>357</v>
      </c>
      <c r="D466" s="2" t="s">
        <v>358</v>
      </c>
      <c r="E466" s="2" t="s">
        <v>359</v>
      </c>
      <c r="F466" s="2" t="s">
        <v>360</v>
      </c>
      <c r="G466" s="2" t="s">
        <v>361</v>
      </c>
      <c r="H466" s="2" t="s">
        <v>362</v>
      </c>
      <c r="I466" s="2" t="s">
        <v>356</v>
      </c>
      <c r="J466" s="2" t="s">
        <v>203</v>
      </c>
      <c r="K466" s="2" t="s">
        <v>368</v>
      </c>
      <c r="L466" s="2"/>
      <c r="M466" s="3">
        <v>42718</v>
      </c>
      <c r="N466" s="2" t="s">
        <v>3741</v>
      </c>
      <c r="O466" s="2" t="s">
        <v>1299</v>
      </c>
      <c r="P466" s="2" t="s">
        <v>3742</v>
      </c>
      <c r="Q466" s="2" t="s">
        <v>3743</v>
      </c>
      <c r="R466" s="2" t="s">
        <v>3750</v>
      </c>
      <c r="S466" s="2" t="s">
        <v>3751</v>
      </c>
      <c r="T466" s="2" t="s">
        <v>4641</v>
      </c>
      <c r="U466" s="2">
        <v>84.5</v>
      </c>
      <c r="V466" s="2"/>
      <c r="W466" s="2"/>
      <c r="X466" s="2"/>
      <c r="Y466" s="2" t="s">
        <v>351</v>
      </c>
      <c r="Z466" s="2" t="s">
        <v>275</v>
      </c>
      <c r="AA466" s="2" t="s">
        <v>3332</v>
      </c>
      <c r="AB466" s="2" t="s">
        <v>43</v>
      </c>
      <c r="AC466" s="2" t="s">
        <v>42</v>
      </c>
      <c r="AD466" s="2" t="s">
        <v>3746</v>
      </c>
      <c r="AE466" s="4" t="s">
        <v>198</v>
      </c>
    </row>
    <row r="467" spans="1:31" x14ac:dyDescent="0.25">
      <c r="A467" s="2">
        <v>2004</v>
      </c>
      <c r="B467" s="2">
        <v>127</v>
      </c>
      <c r="C467" s="2" t="s">
        <v>357</v>
      </c>
      <c r="D467" s="2" t="s">
        <v>358</v>
      </c>
      <c r="E467" s="2" t="s">
        <v>359</v>
      </c>
      <c r="F467" s="2" t="s">
        <v>360</v>
      </c>
      <c r="G467" s="2" t="s">
        <v>361</v>
      </c>
      <c r="H467" s="2" t="s">
        <v>362</v>
      </c>
      <c r="I467" s="2" t="s">
        <v>356</v>
      </c>
      <c r="J467" s="2" t="s">
        <v>206</v>
      </c>
      <c r="K467" s="2" t="s">
        <v>369</v>
      </c>
      <c r="L467" s="2"/>
      <c r="M467" s="3">
        <v>38232</v>
      </c>
      <c r="N467" s="2" t="s">
        <v>98</v>
      </c>
      <c r="O467" s="2" t="s">
        <v>366</v>
      </c>
      <c r="P467" s="2"/>
      <c r="Q467" s="2"/>
      <c r="R467" s="2"/>
      <c r="S467" s="2"/>
      <c r="T467" s="2"/>
      <c r="U467" s="2"/>
      <c r="V467" s="2"/>
      <c r="W467" s="2"/>
      <c r="X467" s="2"/>
      <c r="Y467" s="2" t="s">
        <v>332</v>
      </c>
      <c r="Z467" s="2" t="s">
        <v>40</v>
      </c>
      <c r="AA467" s="2" t="s">
        <v>41</v>
      </c>
      <c r="AB467" s="2" t="s">
        <v>42</v>
      </c>
      <c r="AC467" s="2" t="s">
        <v>43</v>
      </c>
      <c r="AD467" s="2"/>
      <c r="AE467" s="4" t="s">
        <v>198</v>
      </c>
    </row>
    <row r="468" spans="1:31" x14ac:dyDescent="0.25">
      <c r="A468" s="2">
        <v>2006</v>
      </c>
      <c r="B468" s="2">
        <v>208</v>
      </c>
      <c r="C468" s="2" t="s">
        <v>357</v>
      </c>
      <c r="D468" s="2" t="s">
        <v>358</v>
      </c>
      <c r="E468" s="2" t="s">
        <v>359</v>
      </c>
      <c r="F468" s="2" t="s">
        <v>360</v>
      </c>
      <c r="G468" s="2" t="s">
        <v>361</v>
      </c>
      <c r="H468" s="2" t="s">
        <v>362</v>
      </c>
      <c r="I468" s="2" t="s">
        <v>356</v>
      </c>
      <c r="J468" s="2" t="s">
        <v>206</v>
      </c>
      <c r="K468" s="2" t="s">
        <v>369</v>
      </c>
      <c r="L468" s="2"/>
      <c r="M468" s="3">
        <v>38950</v>
      </c>
      <c r="N468" s="2" t="s">
        <v>756</v>
      </c>
      <c r="O468" s="2" t="s">
        <v>755</v>
      </c>
      <c r="P468" s="2"/>
      <c r="Q468" s="2"/>
      <c r="R468" s="2"/>
      <c r="S468" s="2"/>
      <c r="T468" s="2"/>
      <c r="U468" s="2"/>
      <c r="V468" s="2"/>
      <c r="W468" s="2"/>
      <c r="X468" s="2"/>
      <c r="Y468" s="2" t="s">
        <v>39</v>
      </c>
      <c r="Z468" s="2" t="s">
        <v>275</v>
      </c>
      <c r="AA468" s="2" t="s">
        <v>41</v>
      </c>
      <c r="AB468" s="2" t="s">
        <v>42</v>
      </c>
      <c r="AC468" s="2" t="s">
        <v>43</v>
      </c>
      <c r="AD468" s="2"/>
      <c r="AE468" s="4" t="s">
        <v>198</v>
      </c>
    </row>
    <row r="469" spans="1:31" x14ac:dyDescent="0.25">
      <c r="A469" s="2">
        <v>2006</v>
      </c>
      <c r="B469" s="2">
        <v>209</v>
      </c>
      <c r="C469" s="2" t="s">
        <v>357</v>
      </c>
      <c r="D469" s="2" t="s">
        <v>358</v>
      </c>
      <c r="E469" s="2" t="s">
        <v>359</v>
      </c>
      <c r="F469" s="2" t="s">
        <v>360</v>
      </c>
      <c r="G469" s="2" t="s">
        <v>361</v>
      </c>
      <c r="H469" s="2" t="s">
        <v>362</v>
      </c>
      <c r="I469" s="2" t="s">
        <v>356</v>
      </c>
      <c r="J469" s="2" t="s">
        <v>206</v>
      </c>
      <c r="K469" s="2" t="s">
        <v>369</v>
      </c>
      <c r="L469" s="2"/>
      <c r="M469" s="3">
        <v>38950</v>
      </c>
      <c r="N469" s="2" t="s">
        <v>756</v>
      </c>
      <c r="O469" s="2" t="s">
        <v>755</v>
      </c>
      <c r="P469" s="2"/>
      <c r="Q469" s="2"/>
      <c r="R469" s="2"/>
      <c r="S469" s="2"/>
      <c r="T469" s="2"/>
      <c r="U469" s="2"/>
      <c r="V469" s="2"/>
      <c r="W469" s="2"/>
      <c r="X469" s="2"/>
      <c r="Y469" s="2" t="s">
        <v>39</v>
      </c>
      <c r="Z469" s="2" t="s">
        <v>40</v>
      </c>
      <c r="AA469" s="2" t="s">
        <v>41</v>
      </c>
      <c r="AB469" s="2" t="s">
        <v>42</v>
      </c>
      <c r="AC469" s="2" t="s">
        <v>43</v>
      </c>
      <c r="AD469" s="2"/>
      <c r="AE469" s="4" t="s">
        <v>198</v>
      </c>
    </row>
    <row r="470" spans="1:31" x14ac:dyDescent="0.25">
      <c r="A470" s="2">
        <v>2014</v>
      </c>
      <c r="B470" s="2">
        <v>85</v>
      </c>
      <c r="C470" s="2" t="s">
        <v>357</v>
      </c>
      <c r="D470" s="2" t="s">
        <v>358</v>
      </c>
      <c r="E470" s="2" t="s">
        <v>359</v>
      </c>
      <c r="F470" s="2" t="s">
        <v>360</v>
      </c>
      <c r="G470" s="2" t="s">
        <v>361</v>
      </c>
      <c r="H470" s="2" t="s">
        <v>362</v>
      </c>
      <c r="I470" s="2" t="s">
        <v>356</v>
      </c>
      <c r="J470" s="2" t="s">
        <v>206</v>
      </c>
      <c r="K470" s="2" t="s">
        <v>369</v>
      </c>
      <c r="L470" s="2"/>
      <c r="M470" s="3">
        <v>41870</v>
      </c>
      <c r="N470" s="2" t="s">
        <v>756</v>
      </c>
      <c r="O470" s="2" t="s">
        <v>1299</v>
      </c>
      <c r="P470" s="2" t="s">
        <v>757</v>
      </c>
      <c r="Q470" s="2" t="s">
        <v>2113</v>
      </c>
      <c r="R470" s="2" t="s">
        <v>2118</v>
      </c>
      <c r="S470" s="2" t="s">
        <v>2119</v>
      </c>
      <c r="T470" s="2" t="s">
        <v>4641</v>
      </c>
      <c r="U470" s="2">
        <v>16.399999999999999</v>
      </c>
      <c r="V470" s="2"/>
      <c r="W470" s="2"/>
      <c r="X470" s="2"/>
      <c r="Y470" s="2" t="s">
        <v>351</v>
      </c>
      <c r="Z470" s="2" t="s">
        <v>275</v>
      </c>
      <c r="AA470" s="2" t="s">
        <v>41</v>
      </c>
      <c r="AB470" s="2" t="s">
        <v>42</v>
      </c>
      <c r="AC470" s="2" t="s">
        <v>43</v>
      </c>
      <c r="AD470" s="2"/>
      <c r="AE470" s="4" t="s">
        <v>198</v>
      </c>
    </row>
    <row r="471" spans="1:31" x14ac:dyDescent="0.25">
      <c r="A471" s="2">
        <v>2014</v>
      </c>
      <c r="B471" s="2">
        <v>90</v>
      </c>
      <c r="C471" s="2" t="s">
        <v>357</v>
      </c>
      <c r="D471" s="2" t="s">
        <v>358</v>
      </c>
      <c r="E471" s="2" t="s">
        <v>359</v>
      </c>
      <c r="F471" s="2" t="s">
        <v>360</v>
      </c>
      <c r="G471" s="2" t="s">
        <v>361</v>
      </c>
      <c r="H471" s="2" t="s">
        <v>362</v>
      </c>
      <c r="I471" s="2" t="s">
        <v>356</v>
      </c>
      <c r="J471" s="2" t="s">
        <v>206</v>
      </c>
      <c r="K471" s="2" t="s">
        <v>369</v>
      </c>
      <c r="L471" s="2"/>
      <c r="M471" s="3">
        <v>41871</v>
      </c>
      <c r="N471" s="2" t="s">
        <v>756</v>
      </c>
      <c r="O471" s="2" t="s">
        <v>1299</v>
      </c>
      <c r="P471" s="2" t="s">
        <v>757</v>
      </c>
      <c r="Q471" s="2" t="s">
        <v>2113</v>
      </c>
      <c r="R471" s="2" t="s">
        <v>2118</v>
      </c>
      <c r="S471" s="2" t="s">
        <v>2119</v>
      </c>
      <c r="T471" s="2" t="s">
        <v>4641</v>
      </c>
      <c r="U471" s="2">
        <v>17</v>
      </c>
      <c r="V471" s="2"/>
      <c r="W471" s="2"/>
      <c r="X471" s="2"/>
      <c r="Y471" s="2" t="s">
        <v>351</v>
      </c>
      <c r="Z471" s="2" t="s">
        <v>275</v>
      </c>
      <c r="AA471" s="2" t="s">
        <v>41</v>
      </c>
      <c r="AB471" s="2" t="s">
        <v>42</v>
      </c>
      <c r="AC471" s="2" t="s">
        <v>43</v>
      </c>
      <c r="AD471" s="2"/>
      <c r="AE471" s="4" t="s">
        <v>198</v>
      </c>
    </row>
    <row r="472" spans="1:31" x14ac:dyDescent="0.25">
      <c r="A472" s="2">
        <v>2016</v>
      </c>
      <c r="B472" s="2">
        <v>336</v>
      </c>
      <c r="C472" s="2" t="s">
        <v>357</v>
      </c>
      <c r="D472" s="2" t="s">
        <v>358</v>
      </c>
      <c r="E472" s="2" t="s">
        <v>359</v>
      </c>
      <c r="F472" s="2" t="s">
        <v>360</v>
      </c>
      <c r="G472" s="2" t="s">
        <v>361</v>
      </c>
      <c r="H472" s="2" t="s">
        <v>362</v>
      </c>
      <c r="I472" s="2" t="s">
        <v>356</v>
      </c>
      <c r="J472" s="2" t="s">
        <v>206</v>
      </c>
      <c r="K472" s="2" t="s">
        <v>369</v>
      </c>
      <c r="L472" s="2"/>
      <c r="M472" s="3">
        <v>42718</v>
      </c>
      <c r="N472" s="2" t="s">
        <v>3756</v>
      </c>
      <c r="O472" s="2" t="s">
        <v>1299</v>
      </c>
      <c r="P472" s="2" t="s">
        <v>3742</v>
      </c>
      <c r="Q472" s="2" t="s">
        <v>3743</v>
      </c>
      <c r="R472" s="2" t="s">
        <v>3748</v>
      </c>
      <c r="S472" s="2" t="s">
        <v>3757</v>
      </c>
      <c r="T472" s="2" t="s">
        <v>4641</v>
      </c>
      <c r="U472" s="2">
        <v>86.1</v>
      </c>
      <c r="V472" s="2"/>
      <c r="W472" s="2"/>
      <c r="X472" s="2"/>
      <c r="Y472" s="2" t="s">
        <v>351</v>
      </c>
      <c r="Z472" s="2" t="s">
        <v>275</v>
      </c>
      <c r="AA472" s="2" t="s">
        <v>3332</v>
      </c>
      <c r="AB472" s="2" t="s">
        <v>43</v>
      </c>
      <c r="AC472" s="2" t="s">
        <v>42</v>
      </c>
      <c r="AD472" s="2" t="s">
        <v>3758</v>
      </c>
      <c r="AE472" s="4" t="s">
        <v>198</v>
      </c>
    </row>
    <row r="473" spans="1:31" x14ac:dyDescent="0.25">
      <c r="A473" s="2">
        <v>2004</v>
      </c>
      <c r="B473" s="2">
        <v>130</v>
      </c>
      <c r="C473" s="2" t="s">
        <v>357</v>
      </c>
      <c r="D473" s="2" t="s">
        <v>358</v>
      </c>
      <c r="E473" s="2" t="s">
        <v>359</v>
      </c>
      <c r="F473" s="2" t="s">
        <v>360</v>
      </c>
      <c r="G473" s="2" t="s">
        <v>361</v>
      </c>
      <c r="H473" s="2" t="s">
        <v>362</v>
      </c>
      <c r="I473" s="2" t="s">
        <v>356</v>
      </c>
      <c r="J473" s="2" t="s">
        <v>289</v>
      </c>
      <c r="K473" s="2" t="s">
        <v>370</v>
      </c>
      <c r="L473" s="2"/>
      <c r="M473" s="3">
        <v>38232</v>
      </c>
      <c r="N473" s="2" t="s">
        <v>98</v>
      </c>
      <c r="O473" s="2" t="s">
        <v>366</v>
      </c>
      <c r="P473" s="2"/>
      <c r="Q473" s="2"/>
      <c r="R473" s="2"/>
      <c r="S473" s="2"/>
      <c r="T473" s="2"/>
      <c r="U473" s="2"/>
      <c r="V473" s="2"/>
      <c r="W473" s="2"/>
      <c r="X473" s="2"/>
      <c r="Y473" s="2" t="s">
        <v>332</v>
      </c>
      <c r="Z473" s="2" t="s">
        <v>40</v>
      </c>
      <c r="AA473" s="2" t="s">
        <v>41</v>
      </c>
      <c r="AB473" s="2" t="s">
        <v>42</v>
      </c>
      <c r="AC473" s="2" t="s">
        <v>43</v>
      </c>
      <c r="AD473" s="2"/>
      <c r="AE473" s="4" t="s">
        <v>198</v>
      </c>
    </row>
    <row r="474" spans="1:31" x14ac:dyDescent="0.25">
      <c r="A474" s="2">
        <v>2005</v>
      </c>
      <c r="B474" s="2">
        <v>169</v>
      </c>
      <c r="C474" s="2" t="s">
        <v>357</v>
      </c>
      <c r="D474" s="2" t="s">
        <v>358</v>
      </c>
      <c r="E474" s="2" t="s">
        <v>359</v>
      </c>
      <c r="F474" s="2" t="s">
        <v>360</v>
      </c>
      <c r="G474" s="2" t="s">
        <v>361</v>
      </c>
      <c r="H474" s="2" t="s">
        <v>362</v>
      </c>
      <c r="I474" s="2" t="s">
        <v>356</v>
      </c>
      <c r="J474" s="2" t="s">
        <v>289</v>
      </c>
      <c r="K474" s="2" t="s">
        <v>370</v>
      </c>
      <c r="L474" s="2"/>
      <c r="M474" s="3">
        <v>38583</v>
      </c>
      <c r="N474" s="2" t="s">
        <v>98</v>
      </c>
      <c r="O474" s="2" t="s">
        <v>601</v>
      </c>
      <c r="P474" s="2"/>
      <c r="Q474" s="2"/>
      <c r="R474" s="2"/>
      <c r="S474" s="2"/>
      <c r="T474" s="2"/>
      <c r="U474" s="2"/>
      <c r="V474" s="2"/>
      <c r="W474" s="2"/>
      <c r="X474" s="2"/>
      <c r="Y474" s="2" t="s">
        <v>67</v>
      </c>
      <c r="Z474" s="2" t="s">
        <v>40</v>
      </c>
      <c r="AA474" s="2" t="s">
        <v>41</v>
      </c>
      <c r="AB474" s="2" t="s">
        <v>42</v>
      </c>
      <c r="AC474" s="2" t="s">
        <v>43</v>
      </c>
      <c r="AD474" s="2"/>
      <c r="AE474" s="4" t="s">
        <v>198</v>
      </c>
    </row>
    <row r="475" spans="1:31" x14ac:dyDescent="0.25">
      <c r="A475" s="2">
        <v>2005</v>
      </c>
      <c r="B475" s="2">
        <v>217</v>
      </c>
      <c r="C475" s="2" t="s">
        <v>357</v>
      </c>
      <c r="D475" s="2" t="s">
        <v>358</v>
      </c>
      <c r="E475" s="2" t="s">
        <v>359</v>
      </c>
      <c r="F475" s="2" t="s">
        <v>360</v>
      </c>
      <c r="G475" s="2" t="s">
        <v>361</v>
      </c>
      <c r="H475" s="2" t="s">
        <v>362</v>
      </c>
      <c r="I475" s="2" t="s">
        <v>356</v>
      </c>
      <c r="J475" s="2" t="s">
        <v>289</v>
      </c>
      <c r="K475" s="2" t="s">
        <v>370</v>
      </c>
      <c r="L475" s="2"/>
      <c r="M475" s="3">
        <v>38583</v>
      </c>
      <c r="N475" s="2" t="s">
        <v>98</v>
      </c>
      <c r="O475" s="2" t="s">
        <v>601</v>
      </c>
      <c r="P475" s="2"/>
      <c r="Q475" s="2"/>
      <c r="R475" s="2"/>
      <c r="S475" s="2"/>
      <c r="T475" s="2"/>
      <c r="U475" s="2"/>
      <c r="V475" s="2"/>
      <c r="W475" s="2"/>
      <c r="X475" s="2"/>
      <c r="Y475" s="2" t="s">
        <v>67</v>
      </c>
      <c r="Z475" s="2" t="s">
        <v>275</v>
      </c>
      <c r="AA475" s="2" t="s">
        <v>41</v>
      </c>
      <c r="AB475" s="2" t="s">
        <v>42</v>
      </c>
      <c r="AC475" s="2" t="s">
        <v>43</v>
      </c>
      <c r="AD475" s="2"/>
      <c r="AE475" s="4" t="s">
        <v>198</v>
      </c>
    </row>
    <row r="476" spans="1:31" x14ac:dyDescent="0.25">
      <c r="A476" s="2">
        <v>2006</v>
      </c>
      <c r="B476" s="2">
        <v>211</v>
      </c>
      <c r="C476" s="2" t="s">
        <v>357</v>
      </c>
      <c r="D476" s="2" t="s">
        <v>358</v>
      </c>
      <c r="E476" s="2" t="s">
        <v>359</v>
      </c>
      <c r="F476" s="2" t="s">
        <v>360</v>
      </c>
      <c r="G476" s="2" t="s">
        <v>361</v>
      </c>
      <c r="H476" s="2" t="s">
        <v>362</v>
      </c>
      <c r="I476" s="2" t="s">
        <v>356</v>
      </c>
      <c r="J476" s="2" t="s">
        <v>289</v>
      </c>
      <c r="K476" s="2" t="s">
        <v>370</v>
      </c>
      <c r="L476" s="2"/>
      <c r="M476" s="3">
        <v>38950</v>
      </c>
      <c r="N476" s="2" t="s">
        <v>756</v>
      </c>
      <c r="O476" s="2" t="s">
        <v>755</v>
      </c>
      <c r="P476" s="2"/>
      <c r="Q476" s="2"/>
      <c r="R476" s="2"/>
      <c r="S476" s="2"/>
      <c r="T476" s="2"/>
      <c r="U476" s="2"/>
      <c r="V476" s="2"/>
      <c r="W476" s="2"/>
      <c r="X476" s="2"/>
      <c r="Y476" s="2" t="s">
        <v>39</v>
      </c>
      <c r="Z476" s="2" t="s">
        <v>40</v>
      </c>
      <c r="AA476" s="2" t="s">
        <v>41</v>
      </c>
      <c r="AB476" s="2" t="s">
        <v>42</v>
      </c>
      <c r="AC476" s="2" t="s">
        <v>43</v>
      </c>
      <c r="AD476" s="2"/>
      <c r="AE476" s="4" t="s">
        <v>198</v>
      </c>
    </row>
    <row r="477" spans="1:31" x14ac:dyDescent="0.25">
      <c r="A477" s="2">
        <v>2006</v>
      </c>
      <c r="B477" s="2">
        <v>212</v>
      </c>
      <c r="C477" s="2" t="s">
        <v>357</v>
      </c>
      <c r="D477" s="2" t="s">
        <v>358</v>
      </c>
      <c r="E477" s="2" t="s">
        <v>359</v>
      </c>
      <c r="F477" s="2" t="s">
        <v>360</v>
      </c>
      <c r="G477" s="2" t="s">
        <v>361</v>
      </c>
      <c r="H477" s="2" t="s">
        <v>362</v>
      </c>
      <c r="I477" s="2" t="s">
        <v>356</v>
      </c>
      <c r="J477" s="2" t="s">
        <v>289</v>
      </c>
      <c r="K477" s="2" t="s">
        <v>370</v>
      </c>
      <c r="L477" s="2"/>
      <c r="M477" s="3">
        <v>38950</v>
      </c>
      <c r="N477" s="2" t="s">
        <v>756</v>
      </c>
      <c r="O477" s="2" t="s">
        <v>755</v>
      </c>
      <c r="P477" s="2"/>
      <c r="Q477" s="2"/>
      <c r="R477" s="2"/>
      <c r="S477" s="2"/>
      <c r="T477" s="2"/>
      <c r="U477" s="2"/>
      <c r="V477" s="2"/>
      <c r="W477" s="2"/>
      <c r="X477" s="2"/>
      <c r="Y477" s="2" t="s">
        <v>39</v>
      </c>
      <c r="Z477" s="2" t="s">
        <v>275</v>
      </c>
      <c r="AA477" s="2" t="s">
        <v>41</v>
      </c>
      <c r="AB477" s="2" t="s">
        <v>42</v>
      </c>
      <c r="AC477" s="2" t="s">
        <v>43</v>
      </c>
      <c r="AD477" s="2"/>
      <c r="AE477" s="4" t="s">
        <v>198</v>
      </c>
    </row>
    <row r="478" spans="1:31" x14ac:dyDescent="0.25">
      <c r="A478" s="2">
        <v>2012</v>
      </c>
      <c r="B478" s="2">
        <v>169</v>
      </c>
      <c r="C478" s="2" t="s">
        <v>357</v>
      </c>
      <c r="D478" s="2" t="s">
        <v>358</v>
      </c>
      <c r="E478" s="2" t="s">
        <v>359</v>
      </c>
      <c r="F478" s="2" t="s">
        <v>360</v>
      </c>
      <c r="G478" s="2" t="s">
        <v>361</v>
      </c>
      <c r="H478" s="2" t="s">
        <v>362</v>
      </c>
      <c r="I478" s="2" t="s">
        <v>356</v>
      </c>
      <c r="J478" s="2" t="s">
        <v>289</v>
      </c>
      <c r="K478" s="2" t="s">
        <v>370</v>
      </c>
      <c r="L478" s="2"/>
      <c r="M478" s="3">
        <v>41088</v>
      </c>
      <c r="N478" s="2" t="s">
        <v>98</v>
      </c>
      <c r="O478" s="2" t="s">
        <v>1299</v>
      </c>
      <c r="P478" s="2"/>
      <c r="Q478" s="2"/>
      <c r="R478" s="2"/>
      <c r="S478" s="2"/>
      <c r="T478" s="2"/>
      <c r="U478" s="2"/>
      <c r="V478" s="2"/>
      <c r="W478" s="2"/>
      <c r="X478" s="2"/>
      <c r="Y478" s="2" t="s">
        <v>351</v>
      </c>
      <c r="Z478" s="2" t="s">
        <v>40</v>
      </c>
      <c r="AA478" s="2" t="s">
        <v>41</v>
      </c>
      <c r="AB478" s="2" t="s">
        <v>42</v>
      </c>
      <c r="AC478" s="2" t="s">
        <v>43</v>
      </c>
      <c r="AD478" s="2" t="s">
        <v>1305</v>
      </c>
      <c r="AE478" s="4" t="s">
        <v>198</v>
      </c>
    </row>
    <row r="479" spans="1:31" x14ac:dyDescent="0.25">
      <c r="A479" s="2">
        <v>2012</v>
      </c>
      <c r="B479" s="2">
        <v>170</v>
      </c>
      <c r="C479" s="2" t="s">
        <v>357</v>
      </c>
      <c r="D479" s="2" t="s">
        <v>358</v>
      </c>
      <c r="E479" s="2" t="s">
        <v>359</v>
      </c>
      <c r="F479" s="2" t="s">
        <v>360</v>
      </c>
      <c r="G479" s="2" t="s">
        <v>361</v>
      </c>
      <c r="H479" s="2" t="s">
        <v>362</v>
      </c>
      <c r="I479" s="2" t="s">
        <v>356</v>
      </c>
      <c r="J479" s="2" t="s">
        <v>289</v>
      </c>
      <c r="K479" s="2" t="s">
        <v>370</v>
      </c>
      <c r="L479" s="2"/>
      <c r="M479" s="3">
        <v>41088</v>
      </c>
      <c r="N479" s="2" t="s">
        <v>98</v>
      </c>
      <c r="O479" s="2" t="s">
        <v>1299</v>
      </c>
      <c r="P479" s="2"/>
      <c r="Q479" s="2"/>
      <c r="R479" s="2"/>
      <c r="S479" s="2"/>
      <c r="T479" s="2"/>
      <c r="U479" s="2"/>
      <c r="V479" s="2"/>
      <c r="W479" s="2"/>
      <c r="X479" s="2"/>
      <c r="Y479" s="2" t="s">
        <v>351</v>
      </c>
      <c r="Z479" s="2" t="s">
        <v>275</v>
      </c>
      <c r="AA479" s="2" t="s">
        <v>41</v>
      </c>
      <c r="AB479" s="2" t="s">
        <v>42</v>
      </c>
      <c r="AC479" s="2" t="s">
        <v>43</v>
      </c>
      <c r="AD479" s="2" t="s">
        <v>1305</v>
      </c>
      <c r="AE479" s="4" t="s">
        <v>198</v>
      </c>
    </row>
    <row r="480" spans="1:31" x14ac:dyDescent="0.25">
      <c r="A480" s="2">
        <v>2016</v>
      </c>
      <c r="B480" s="2">
        <v>337</v>
      </c>
      <c r="C480" s="2" t="s">
        <v>357</v>
      </c>
      <c r="D480" s="2" t="s">
        <v>358</v>
      </c>
      <c r="E480" s="2" t="s">
        <v>359</v>
      </c>
      <c r="F480" s="2" t="s">
        <v>360</v>
      </c>
      <c r="G480" s="2" t="s">
        <v>361</v>
      </c>
      <c r="H480" s="2" t="s">
        <v>362</v>
      </c>
      <c r="I480" s="2" t="s">
        <v>356</v>
      </c>
      <c r="J480" s="2" t="s">
        <v>289</v>
      </c>
      <c r="K480" s="2" t="s">
        <v>370</v>
      </c>
      <c r="L480" s="2"/>
      <c r="M480" s="3">
        <v>42718</v>
      </c>
      <c r="N480" s="2" t="s">
        <v>3756</v>
      </c>
      <c r="O480" s="2" t="s">
        <v>1299</v>
      </c>
      <c r="P480" s="2" t="s">
        <v>3742</v>
      </c>
      <c r="Q480" s="2" t="s">
        <v>3743</v>
      </c>
      <c r="R480" s="2" t="s">
        <v>3748</v>
      </c>
      <c r="S480" s="2" t="s">
        <v>3759</v>
      </c>
      <c r="T480" s="2" t="s">
        <v>4641</v>
      </c>
      <c r="U480" s="2">
        <v>86.7</v>
      </c>
      <c r="V480" s="2"/>
      <c r="W480" s="2"/>
      <c r="X480" s="2"/>
      <c r="Y480" s="2" t="s">
        <v>351</v>
      </c>
      <c r="Z480" s="2" t="s">
        <v>275</v>
      </c>
      <c r="AA480" s="2" t="s">
        <v>3332</v>
      </c>
      <c r="AB480" s="2" t="s">
        <v>43</v>
      </c>
      <c r="AC480" s="2" t="s">
        <v>42</v>
      </c>
      <c r="AD480" s="2" t="s">
        <v>3758</v>
      </c>
      <c r="AE480" s="4" t="s">
        <v>198</v>
      </c>
    </row>
    <row r="481" spans="1:31" x14ac:dyDescent="0.25">
      <c r="A481" s="2">
        <v>2003</v>
      </c>
      <c r="B481" s="2">
        <v>59</v>
      </c>
      <c r="C481" s="2" t="s">
        <v>295</v>
      </c>
      <c r="D481" s="2" t="s">
        <v>296</v>
      </c>
      <c r="E481" s="2" t="s">
        <v>297</v>
      </c>
      <c r="F481" s="2" t="s">
        <v>298</v>
      </c>
      <c r="G481" s="2" t="s">
        <v>299</v>
      </c>
      <c r="H481" s="2" t="s">
        <v>300</v>
      </c>
      <c r="I481" s="2" t="s">
        <v>301</v>
      </c>
      <c r="J481" s="2" t="s">
        <v>160</v>
      </c>
      <c r="K481" s="2" t="s">
        <v>302</v>
      </c>
      <c r="L481" s="2"/>
      <c r="M481" s="3">
        <v>37719</v>
      </c>
      <c r="N481" s="2" t="s">
        <v>303</v>
      </c>
      <c r="O481" s="2" t="s">
        <v>304</v>
      </c>
      <c r="P481" s="2" t="s">
        <v>305</v>
      </c>
      <c r="Q481" s="2" t="s">
        <v>303</v>
      </c>
      <c r="R481" s="2" t="s">
        <v>306</v>
      </c>
      <c r="S481" s="2" t="s">
        <v>307</v>
      </c>
      <c r="T481" s="2"/>
      <c r="U481" s="2"/>
      <c r="V481" s="2"/>
      <c r="W481" s="2"/>
      <c r="X481" s="2"/>
      <c r="Y481" s="2" t="s">
        <v>173</v>
      </c>
      <c r="Z481" s="2" t="s">
        <v>40</v>
      </c>
      <c r="AA481" s="2" t="s">
        <v>41</v>
      </c>
      <c r="AB481" s="2" t="s">
        <v>42</v>
      </c>
      <c r="AC481" s="2" t="s">
        <v>43</v>
      </c>
      <c r="AD481" s="2"/>
      <c r="AE481" s="4" t="s">
        <v>198</v>
      </c>
    </row>
    <row r="482" spans="1:31" x14ac:dyDescent="0.25">
      <c r="A482" s="2">
        <v>2008</v>
      </c>
      <c r="B482" s="2">
        <v>1735</v>
      </c>
      <c r="C482" s="2" t="s">
        <v>295</v>
      </c>
      <c r="D482" s="2" t="s">
        <v>296</v>
      </c>
      <c r="E482" s="2" t="s">
        <v>297</v>
      </c>
      <c r="F482" s="2" t="s">
        <v>298</v>
      </c>
      <c r="G482" s="2" t="s">
        <v>299</v>
      </c>
      <c r="H482" s="2" t="s">
        <v>300</v>
      </c>
      <c r="I482" s="2" t="s">
        <v>301</v>
      </c>
      <c r="J482" s="2" t="s">
        <v>160</v>
      </c>
      <c r="K482" s="2" t="s">
        <v>302</v>
      </c>
      <c r="L482" s="2"/>
      <c r="M482" s="3">
        <v>39518</v>
      </c>
      <c r="N482" s="2" t="s">
        <v>42</v>
      </c>
      <c r="O482" s="2" t="s">
        <v>304</v>
      </c>
      <c r="P482" s="2"/>
      <c r="Q482" s="2"/>
      <c r="R482" s="2"/>
      <c r="S482" s="2"/>
      <c r="T482" s="2"/>
      <c r="U482" s="2"/>
      <c r="V482" s="2"/>
      <c r="W482" s="2"/>
      <c r="X482" s="2"/>
      <c r="Y482" s="2" t="s">
        <v>351</v>
      </c>
      <c r="Z482" s="2" t="s">
        <v>40</v>
      </c>
      <c r="AA482" s="2" t="s">
        <v>41</v>
      </c>
      <c r="AB482" s="2" t="s">
        <v>42</v>
      </c>
      <c r="AC482" s="2" t="s">
        <v>43</v>
      </c>
      <c r="AD482" s="2"/>
      <c r="AE482" s="4" t="s">
        <v>198</v>
      </c>
    </row>
    <row r="483" spans="1:31" x14ac:dyDescent="0.25">
      <c r="A483" s="2">
        <v>2008</v>
      </c>
      <c r="B483" s="2">
        <v>1736</v>
      </c>
      <c r="C483" s="2" t="s">
        <v>295</v>
      </c>
      <c r="D483" s="2" t="s">
        <v>296</v>
      </c>
      <c r="E483" s="2" t="s">
        <v>297</v>
      </c>
      <c r="F483" s="2" t="s">
        <v>298</v>
      </c>
      <c r="G483" s="2" t="s">
        <v>299</v>
      </c>
      <c r="H483" s="2" t="s">
        <v>300</v>
      </c>
      <c r="I483" s="2" t="s">
        <v>301</v>
      </c>
      <c r="J483" s="2" t="s">
        <v>160</v>
      </c>
      <c r="K483" s="2" t="s">
        <v>302</v>
      </c>
      <c r="L483" s="2"/>
      <c r="M483" s="3">
        <v>39518</v>
      </c>
      <c r="N483" s="2" t="s">
        <v>42</v>
      </c>
      <c r="O483" s="2" t="s">
        <v>304</v>
      </c>
      <c r="P483" s="2"/>
      <c r="Q483" s="2"/>
      <c r="R483" s="2"/>
      <c r="S483" s="2"/>
      <c r="T483" s="2"/>
      <c r="U483" s="2"/>
      <c r="V483" s="2"/>
      <c r="W483" s="2"/>
      <c r="X483" s="2"/>
      <c r="Y483" s="2" t="s">
        <v>351</v>
      </c>
      <c r="Z483" s="2" t="s">
        <v>275</v>
      </c>
      <c r="AA483" s="2" t="s">
        <v>41</v>
      </c>
      <c r="AB483" s="2" t="s">
        <v>42</v>
      </c>
      <c r="AC483" s="2" t="s">
        <v>43</v>
      </c>
      <c r="AD483" s="2"/>
      <c r="AE483" s="4" t="s">
        <v>198</v>
      </c>
    </row>
    <row r="484" spans="1:31" x14ac:dyDescent="0.25">
      <c r="A484" s="2">
        <v>2013</v>
      </c>
      <c r="B484" s="2">
        <v>1541</v>
      </c>
      <c r="C484" s="2" t="s">
        <v>295</v>
      </c>
      <c r="D484" s="2" t="s">
        <v>296</v>
      </c>
      <c r="E484" s="2" t="s">
        <v>297</v>
      </c>
      <c r="F484" s="2" t="s">
        <v>298</v>
      </c>
      <c r="G484" s="2" t="s">
        <v>299</v>
      </c>
      <c r="H484" s="2" t="s">
        <v>300</v>
      </c>
      <c r="I484" s="2" t="s">
        <v>301</v>
      </c>
      <c r="J484" s="2" t="s">
        <v>160</v>
      </c>
      <c r="K484" s="2" t="s">
        <v>302</v>
      </c>
      <c r="L484" s="2"/>
      <c r="M484" s="3">
        <v>41352</v>
      </c>
      <c r="N484" s="2" t="s">
        <v>42</v>
      </c>
      <c r="O484" s="2" t="s">
        <v>304</v>
      </c>
      <c r="P484" s="2" t="s">
        <v>305</v>
      </c>
      <c r="Q484" s="2" t="s">
        <v>42</v>
      </c>
      <c r="R484" s="2" t="s">
        <v>42</v>
      </c>
      <c r="S484" s="2" t="s">
        <v>42</v>
      </c>
      <c r="T484" s="2"/>
      <c r="U484" s="2"/>
      <c r="V484" s="2"/>
      <c r="W484" s="2"/>
      <c r="X484" s="2"/>
      <c r="Y484" s="2" t="s">
        <v>351</v>
      </c>
      <c r="Z484" s="2" t="s">
        <v>275</v>
      </c>
      <c r="AA484" s="2" t="s">
        <v>41</v>
      </c>
      <c r="AB484" s="2" t="s">
        <v>42</v>
      </c>
      <c r="AC484" s="2" t="s">
        <v>43</v>
      </c>
      <c r="AD484" s="2" t="s">
        <v>2074</v>
      </c>
      <c r="AE484" s="4" t="s">
        <v>198</v>
      </c>
    </row>
    <row r="485" spans="1:31" x14ac:dyDescent="0.25">
      <c r="A485" s="2">
        <v>2013</v>
      </c>
      <c r="B485" s="2">
        <v>1542</v>
      </c>
      <c r="C485" s="2" t="s">
        <v>295</v>
      </c>
      <c r="D485" s="2" t="s">
        <v>296</v>
      </c>
      <c r="E485" s="2" t="s">
        <v>297</v>
      </c>
      <c r="F485" s="2" t="s">
        <v>298</v>
      </c>
      <c r="G485" s="2" t="s">
        <v>299</v>
      </c>
      <c r="H485" s="2" t="s">
        <v>300</v>
      </c>
      <c r="I485" s="2" t="s">
        <v>301</v>
      </c>
      <c r="J485" s="2" t="s">
        <v>160</v>
      </c>
      <c r="K485" s="2" t="s">
        <v>302</v>
      </c>
      <c r="L485" s="2"/>
      <c r="M485" s="3">
        <v>41352</v>
      </c>
      <c r="N485" s="2" t="s">
        <v>42</v>
      </c>
      <c r="O485" s="2" t="s">
        <v>304</v>
      </c>
      <c r="P485" s="2" t="s">
        <v>305</v>
      </c>
      <c r="Q485" s="2" t="s">
        <v>42</v>
      </c>
      <c r="R485" s="2" t="s">
        <v>305</v>
      </c>
      <c r="S485" s="2" t="s">
        <v>2075</v>
      </c>
      <c r="T485" s="2"/>
      <c r="U485" s="2"/>
      <c r="V485" s="2"/>
      <c r="W485" s="2"/>
      <c r="X485" s="2"/>
      <c r="Y485" s="2" t="s">
        <v>351</v>
      </c>
      <c r="Z485" s="2" t="s">
        <v>40</v>
      </c>
      <c r="AA485" s="2" t="s">
        <v>41</v>
      </c>
      <c r="AB485" s="2" t="s">
        <v>42</v>
      </c>
      <c r="AC485" s="2" t="s">
        <v>43</v>
      </c>
      <c r="AD485" s="2" t="s">
        <v>2074</v>
      </c>
      <c r="AE485" s="4" t="s">
        <v>198</v>
      </c>
    </row>
    <row r="486" spans="1:31" x14ac:dyDescent="0.25">
      <c r="A486" s="2">
        <v>2003</v>
      </c>
      <c r="B486" s="2">
        <v>60</v>
      </c>
      <c r="C486" s="2" t="s">
        <v>295</v>
      </c>
      <c r="D486" s="2" t="s">
        <v>296</v>
      </c>
      <c r="E486" s="2" t="s">
        <v>297</v>
      </c>
      <c r="F486" s="2" t="s">
        <v>298</v>
      </c>
      <c r="G486" s="2" t="s">
        <v>299</v>
      </c>
      <c r="H486" s="2" t="s">
        <v>300</v>
      </c>
      <c r="I486" s="2" t="s">
        <v>301</v>
      </c>
      <c r="J486" s="2" t="s">
        <v>129</v>
      </c>
      <c r="K486" s="2" t="s">
        <v>308</v>
      </c>
      <c r="L486" s="2"/>
      <c r="M486" s="3">
        <v>37719</v>
      </c>
      <c r="N486" s="2" t="s">
        <v>303</v>
      </c>
      <c r="O486" s="2" t="s">
        <v>304</v>
      </c>
      <c r="P486" s="2" t="s">
        <v>305</v>
      </c>
      <c r="Q486" s="2" t="s">
        <v>303</v>
      </c>
      <c r="R486" s="2" t="s">
        <v>306</v>
      </c>
      <c r="S486" s="2" t="s">
        <v>309</v>
      </c>
      <c r="T486" s="2"/>
      <c r="U486" s="2"/>
      <c r="V486" s="2"/>
      <c r="W486" s="2"/>
      <c r="X486" s="2"/>
      <c r="Y486" s="2" t="s">
        <v>173</v>
      </c>
      <c r="Z486" s="2" t="s">
        <v>40</v>
      </c>
      <c r="AA486" s="2" t="s">
        <v>41</v>
      </c>
      <c r="AB486" s="2" t="s">
        <v>42</v>
      </c>
      <c r="AC486" s="2" t="s">
        <v>43</v>
      </c>
      <c r="AD486" s="2"/>
      <c r="AE486" s="4" t="s">
        <v>198</v>
      </c>
    </row>
    <row r="487" spans="1:31" x14ac:dyDescent="0.25">
      <c r="A487" s="2">
        <v>2008</v>
      </c>
      <c r="B487" s="2">
        <v>1737</v>
      </c>
      <c r="C487" s="2" t="s">
        <v>295</v>
      </c>
      <c r="D487" s="2" t="s">
        <v>296</v>
      </c>
      <c r="E487" s="2" t="s">
        <v>297</v>
      </c>
      <c r="F487" s="2" t="s">
        <v>298</v>
      </c>
      <c r="G487" s="2" t="s">
        <v>299</v>
      </c>
      <c r="H487" s="2" t="s">
        <v>300</v>
      </c>
      <c r="I487" s="2" t="s">
        <v>301</v>
      </c>
      <c r="J487" s="2" t="s">
        <v>129</v>
      </c>
      <c r="K487" s="2" t="s">
        <v>308</v>
      </c>
      <c r="L487" s="2"/>
      <c r="M487" s="3">
        <v>39518</v>
      </c>
      <c r="N487" s="2" t="s">
        <v>42</v>
      </c>
      <c r="O487" s="2" t="s">
        <v>304</v>
      </c>
      <c r="P487" s="2"/>
      <c r="Q487" s="2"/>
      <c r="R487" s="2"/>
      <c r="S487" s="2"/>
      <c r="T487" s="2"/>
      <c r="U487" s="2"/>
      <c r="V487" s="2"/>
      <c r="W487" s="2"/>
      <c r="X487" s="2"/>
      <c r="Y487" s="2" t="s">
        <v>351</v>
      </c>
      <c r="Z487" s="2" t="s">
        <v>40</v>
      </c>
      <c r="AA487" s="2" t="s">
        <v>41</v>
      </c>
      <c r="AB487" s="2" t="s">
        <v>42</v>
      </c>
      <c r="AC487" s="2" t="s">
        <v>43</v>
      </c>
      <c r="AD487" s="2"/>
      <c r="AE487" s="4" t="s">
        <v>198</v>
      </c>
    </row>
    <row r="488" spans="1:31" x14ac:dyDescent="0.25">
      <c r="A488" s="2">
        <v>2008</v>
      </c>
      <c r="B488" s="2">
        <v>1738</v>
      </c>
      <c r="C488" s="2" t="s">
        <v>295</v>
      </c>
      <c r="D488" s="2" t="s">
        <v>296</v>
      </c>
      <c r="E488" s="2" t="s">
        <v>297</v>
      </c>
      <c r="F488" s="2" t="s">
        <v>298</v>
      </c>
      <c r="G488" s="2" t="s">
        <v>299</v>
      </c>
      <c r="H488" s="2" t="s">
        <v>300</v>
      </c>
      <c r="I488" s="2" t="s">
        <v>301</v>
      </c>
      <c r="J488" s="2" t="s">
        <v>129</v>
      </c>
      <c r="K488" s="2" t="s">
        <v>308</v>
      </c>
      <c r="L488" s="2"/>
      <c r="M488" s="3">
        <v>39518</v>
      </c>
      <c r="N488" s="2" t="s">
        <v>42</v>
      </c>
      <c r="O488" s="2" t="s">
        <v>304</v>
      </c>
      <c r="P488" s="2"/>
      <c r="Q488" s="2"/>
      <c r="R488" s="2"/>
      <c r="S488" s="2"/>
      <c r="T488" s="2"/>
      <c r="U488" s="2"/>
      <c r="V488" s="2"/>
      <c r="W488" s="2"/>
      <c r="X488" s="2"/>
      <c r="Y488" s="2" t="s">
        <v>351</v>
      </c>
      <c r="Z488" s="2" t="s">
        <v>275</v>
      </c>
      <c r="AA488" s="2" t="s">
        <v>41</v>
      </c>
      <c r="AB488" s="2" t="s">
        <v>42</v>
      </c>
      <c r="AC488" s="2" t="s">
        <v>43</v>
      </c>
      <c r="AD488" s="2"/>
      <c r="AE488" s="4" t="s">
        <v>198</v>
      </c>
    </row>
    <row r="489" spans="1:31" x14ac:dyDescent="0.25">
      <c r="A489" s="2">
        <v>2013</v>
      </c>
      <c r="B489" s="2">
        <v>1543</v>
      </c>
      <c r="C489" s="2" t="s">
        <v>295</v>
      </c>
      <c r="D489" s="2" t="s">
        <v>296</v>
      </c>
      <c r="E489" s="2" t="s">
        <v>297</v>
      </c>
      <c r="F489" s="2" t="s">
        <v>298</v>
      </c>
      <c r="G489" s="2" t="s">
        <v>299</v>
      </c>
      <c r="H489" s="2" t="s">
        <v>300</v>
      </c>
      <c r="I489" s="2" t="s">
        <v>301</v>
      </c>
      <c r="J489" s="2" t="s">
        <v>129</v>
      </c>
      <c r="K489" s="2" t="s">
        <v>308</v>
      </c>
      <c r="L489" s="2"/>
      <c r="M489" s="3">
        <v>41352</v>
      </c>
      <c r="N489" s="2" t="s">
        <v>42</v>
      </c>
      <c r="O489" s="2" t="s">
        <v>304</v>
      </c>
      <c r="P489" s="2" t="s">
        <v>305</v>
      </c>
      <c r="Q489" s="2" t="s">
        <v>42</v>
      </c>
      <c r="R489" s="2" t="s">
        <v>2076</v>
      </c>
      <c r="S489" s="2" t="s">
        <v>42</v>
      </c>
      <c r="T489" s="2"/>
      <c r="U489" s="2"/>
      <c r="V489" s="2"/>
      <c r="W489" s="2"/>
      <c r="X489" s="2"/>
      <c r="Y489" s="2" t="s">
        <v>351</v>
      </c>
      <c r="Z489" s="2" t="s">
        <v>275</v>
      </c>
      <c r="AA489" s="2" t="s">
        <v>41</v>
      </c>
      <c r="AB489" s="2" t="s">
        <v>42</v>
      </c>
      <c r="AC489" s="2" t="s">
        <v>43</v>
      </c>
      <c r="AD489" s="2" t="s">
        <v>2077</v>
      </c>
      <c r="AE489" s="4" t="s">
        <v>198</v>
      </c>
    </row>
    <row r="490" spans="1:31" x14ac:dyDescent="0.25">
      <c r="A490" s="2">
        <v>2013</v>
      </c>
      <c r="B490" s="2">
        <v>1544</v>
      </c>
      <c r="C490" s="2" t="s">
        <v>295</v>
      </c>
      <c r="D490" s="2" t="s">
        <v>296</v>
      </c>
      <c r="E490" s="2" t="s">
        <v>297</v>
      </c>
      <c r="F490" s="2" t="s">
        <v>298</v>
      </c>
      <c r="G490" s="2" t="s">
        <v>299</v>
      </c>
      <c r="H490" s="2" t="s">
        <v>300</v>
      </c>
      <c r="I490" s="2" t="s">
        <v>301</v>
      </c>
      <c r="J490" s="2" t="s">
        <v>129</v>
      </c>
      <c r="K490" s="2" t="s">
        <v>308</v>
      </c>
      <c r="L490" s="2"/>
      <c r="M490" s="3">
        <v>41352</v>
      </c>
      <c r="N490" s="2" t="s">
        <v>42</v>
      </c>
      <c r="O490" s="2" t="s">
        <v>304</v>
      </c>
      <c r="P490" s="2" t="s">
        <v>305</v>
      </c>
      <c r="Q490" s="2" t="s">
        <v>42</v>
      </c>
      <c r="R490" s="2" t="s">
        <v>2076</v>
      </c>
      <c r="S490" s="2" t="s">
        <v>2078</v>
      </c>
      <c r="T490" s="2"/>
      <c r="U490" s="2"/>
      <c r="V490" s="2"/>
      <c r="W490" s="2"/>
      <c r="X490" s="2"/>
      <c r="Y490" s="2" t="s">
        <v>351</v>
      </c>
      <c r="Z490" s="2" t="s">
        <v>40</v>
      </c>
      <c r="AA490" s="2" t="s">
        <v>41</v>
      </c>
      <c r="AB490" s="2" t="s">
        <v>42</v>
      </c>
      <c r="AC490" s="2" t="s">
        <v>43</v>
      </c>
      <c r="AD490" s="2" t="s">
        <v>2077</v>
      </c>
      <c r="AE490" s="4" t="s">
        <v>198</v>
      </c>
    </row>
    <row r="491" spans="1:31" x14ac:dyDescent="0.25">
      <c r="A491" s="2">
        <v>2003</v>
      </c>
      <c r="B491" s="2">
        <v>61</v>
      </c>
      <c r="C491" s="2" t="s">
        <v>295</v>
      </c>
      <c r="D491" s="2" t="s">
        <v>296</v>
      </c>
      <c r="E491" s="2" t="s">
        <v>297</v>
      </c>
      <c r="F491" s="2" t="s">
        <v>298</v>
      </c>
      <c r="G491" s="2" t="s">
        <v>299</v>
      </c>
      <c r="H491" s="2" t="s">
        <v>300</v>
      </c>
      <c r="I491" s="2" t="s">
        <v>301</v>
      </c>
      <c r="J491" s="2" t="s">
        <v>310</v>
      </c>
      <c r="K491" s="2" t="s">
        <v>311</v>
      </c>
      <c r="L491" s="2"/>
      <c r="M491" s="3">
        <v>37720</v>
      </c>
      <c r="N491" s="2" t="s">
        <v>303</v>
      </c>
      <c r="O491" s="2" t="s">
        <v>304</v>
      </c>
      <c r="P491" s="2" t="s">
        <v>305</v>
      </c>
      <c r="Q491" s="2" t="s">
        <v>303</v>
      </c>
      <c r="R491" s="2" t="s">
        <v>306</v>
      </c>
      <c r="S491" s="2" t="s">
        <v>312</v>
      </c>
      <c r="T491" s="2"/>
      <c r="U491" s="2"/>
      <c r="V491" s="2"/>
      <c r="W491" s="2"/>
      <c r="X491" s="2"/>
      <c r="Y491" s="2" t="s">
        <v>173</v>
      </c>
      <c r="Z491" s="2" t="s">
        <v>40</v>
      </c>
      <c r="AA491" s="2" t="s">
        <v>41</v>
      </c>
      <c r="AB491" s="2" t="s">
        <v>42</v>
      </c>
      <c r="AC491" s="2" t="s">
        <v>43</v>
      </c>
      <c r="AD491" s="2"/>
      <c r="AE491" s="4" t="s">
        <v>198</v>
      </c>
    </row>
    <row r="492" spans="1:31" x14ac:dyDescent="0.25">
      <c r="A492" s="2">
        <v>2008</v>
      </c>
      <c r="B492" s="2">
        <v>1739</v>
      </c>
      <c r="C492" s="2" t="s">
        <v>295</v>
      </c>
      <c r="D492" s="2" t="s">
        <v>296</v>
      </c>
      <c r="E492" s="2" t="s">
        <v>297</v>
      </c>
      <c r="F492" s="2" t="s">
        <v>298</v>
      </c>
      <c r="G492" s="2" t="s">
        <v>299</v>
      </c>
      <c r="H492" s="2" t="s">
        <v>300</v>
      </c>
      <c r="I492" s="2" t="s">
        <v>301</v>
      </c>
      <c r="J492" s="2" t="s">
        <v>310</v>
      </c>
      <c r="K492" s="2" t="s">
        <v>311</v>
      </c>
      <c r="L492" s="2"/>
      <c r="M492" s="3">
        <v>39519</v>
      </c>
      <c r="N492" s="2" t="s">
        <v>42</v>
      </c>
      <c r="O492" s="2" t="s">
        <v>304</v>
      </c>
      <c r="P492" s="2"/>
      <c r="Q492" s="2"/>
      <c r="R492" s="2"/>
      <c r="S492" s="2"/>
      <c r="T492" s="2"/>
      <c r="U492" s="2"/>
      <c r="V492" s="2"/>
      <c r="W492" s="2"/>
      <c r="X492" s="2"/>
      <c r="Y492" s="2" t="s">
        <v>351</v>
      </c>
      <c r="Z492" s="2" t="s">
        <v>275</v>
      </c>
      <c r="AA492" s="2" t="s">
        <v>41</v>
      </c>
      <c r="AB492" s="2" t="s">
        <v>42</v>
      </c>
      <c r="AC492" s="2" t="s">
        <v>43</v>
      </c>
      <c r="AD492" s="2"/>
      <c r="AE492" s="4" t="s">
        <v>198</v>
      </c>
    </row>
    <row r="493" spans="1:31" x14ac:dyDescent="0.25">
      <c r="A493" s="2">
        <v>2008</v>
      </c>
      <c r="B493" s="2">
        <v>1740</v>
      </c>
      <c r="C493" s="2" t="s">
        <v>295</v>
      </c>
      <c r="D493" s="2" t="s">
        <v>296</v>
      </c>
      <c r="E493" s="2" t="s">
        <v>297</v>
      </c>
      <c r="F493" s="2" t="s">
        <v>298</v>
      </c>
      <c r="G493" s="2" t="s">
        <v>299</v>
      </c>
      <c r="H493" s="2" t="s">
        <v>300</v>
      </c>
      <c r="I493" s="2" t="s">
        <v>301</v>
      </c>
      <c r="J493" s="2" t="s">
        <v>310</v>
      </c>
      <c r="K493" s="2" t="s">
        <v>311</v>
      </c>
      <c r="L493" s="2"/>
      <c r="M493" s="3">
        <v>39519</v>
      </c>
      <c r="N493" s="2" t="s">
        <v>42</v>
      </c>
      <c r="O493" s="2" t="s">
        <v>304</v>
      </c>
      <c r="P493" s="2"/>
      <c r="Q493" s="2"/>
      <c r="R493" s="2"/>
      <c r="S493" s="2"/>
      <c r="T493" s="2"/>
      <c r="U493" s="2"/>
      <c r="V493" s="2"/>
      <c r="W493" s="2"/>
      <c r="X493" s="2"/>
      <c r="Y493" s="2" t="s">
        <v>351</v>
      </c>
      <c r="Z493" s="2" t="s">
        <v>40</v>
      </c>
      <c r="AA493" s="2" t="s">
        <v>41</v>
      </c>
      <c r="AB493" s="2" t="s">
        <v>42</v>
      </c>
      <c r="AC493" s="2" t="s">
        <v>43</v>
      </c>
      <c r="AD493" s="2"/>
      <c r="AE493" s="4" t="s">
        <v>198</v>
      </c>
    </row>
    <row r="494" spans="1:31" x14ac:dyDescent="0.25">
      <c r="A494" s="2">
        <v>2013</v>
      </c>
      <c r="B494" s="2">
        <v>1545</v>
      </c>
      <c r="C494" s="2" t="s">
        <v>295</v>
      </c>
      <c r="D494" s="2" t="s">
        <v>296</v>
      </c>
      <c r="E494" s="2" t="s">
        <v>297</v>
      </c>
      <c r="F494" s="2" t="s">
        <v>298</v>
      </c>
      <c r="G494" s="2" t="s">
        <v>299</v>
      </c>
      <c r="H494" s="2" t="s">
        <v>300</v>
      </c>
      <c r="I494" s="2" t="s">
        <v>301</v>
      </c>
      <c r="J494" s="2" t="s">
        <v>310</v>
      </c>
      <c r="K494" s="2" t="s">
        <v>311</v>
      </c>
      <c r="L494" s="2"/>
      <c r="M494" s="3">
        <v>41353</v>
      </c>
      <c r="N494" s="2" t="s">
        <v>42</v>
      </c>
      <c r="O494" s="2" t="s">
        <v>304</v>
      </c>
      <c r="P494" s="2" t="s">
        <v>305</v>
      </c>
      <c r="Q494" s="2" t="s">
        <v>881</v>
      </c>
      <c r="R494" s="2" t="s">
        <v>2079</v>
      </c>
      <c r="S494" s="2" t="s">
        <v>2080</v>
      </c>
      <c r="T494" s="2"/>
      <c r="U494" s="2"/>
      <c r="V494" s="2"/>
      <c r="W494" s="2"/>
      <c r="X494" s="2"/>
      <c r="Y494" s="2" t="s">
        <v>351</v>
      </c>
      <c r="Z494" s="2" t="s">
        <v>275</v>
      </c>
      <c r="AA494" s="2" t="s">
        <v>41</v>
      </c>
      <c r="AB494" s="2" t="s">
        <v>42</v>
      </c>
      <c r="AC494" s="2" t="s">
        <v>43</v>
      </c>
      <c r="AD494" s="2" t="s">
        <v>2081</v>
      </c>
      <c r="AE494" s="4" t="s">
        <v>198</v>
      </c>
    </row>
    <row r="495" spans="1:31" x14ac:dyDescent="0.25">
      <c r="A495" s="2">
        <v>2013</v>
      </c>
      <c r="B495" s="2">
        <v>1546</v>
      </c>
      <c r="C495" s="2" t="s">
        <v>295</v>
      </c>
      <c r="D495" s="2" t="s">
        <v>296</v>
      </c>
      <c r="E495" s="2" t="s">
        <v>297</v>
      </c>
      <c r="F495" s="2" t="s">
        <v>298</v>
      </c>
      <c r="G495" s="2" t="s">
        <v>299</v>
      </c>
      <c r="H495" s="2" t="s">
        <v>300</v>
      </c>
      <c r="I495" s="2" t="s">
        <v>301</v>
      </c>
      <c r="J495" s="2" t="s">
        <v>310</v>
      </c>
      <c r="K495" s="2" t="s">
        <v>311</v>
      </c>
      <c r="L495" s="2"/>
      <c r="M495" s="3">
        <v>41353</v>
      </c>
      <c r="N495" s="2" t="s">
        <v>42</v>
      </c>
      <c r="O495" s="2" t="s">
        <v>304</v>
      </c>
      <c r="P495" s="2" t="s">
        <v>305</v>
      </c>
      <c r="Q495" s="2" t="s">
        <v>881</v>
      </c>
      <c r="R495" s="2" t="s">
        <v>2079</v>
      </c>
      <c r="S495" s="2" t="s">
        <v>2080</v>
      </c>
      <c r="T495" s="2"/>
      <c r="U495" s="2"/>
      <c r="V495" s="2"/>
      <c r="W495" s="2"/>
      <c r="X495" s="2"/>
      <c r="Y495" s="2" t="s">
        <v>351</v>
      </c>
      <c r="Z495" s="2" t="s">
        <v>40</v>
      </c>
      <c r="AA495" s="2" t="s">
        <v>41</v>
      </c>
      <c r="AB495" s="2" t="s">
        <v>42</v>
      </c>
      <c r="AC495" s="2" t="s">
        <v>43</v>
      </c>
      <c r="AD495" s="2" t="s">
        <v>2081</v>
      </c>
      <c r="AE495" s="4" t="s">
        <v>198</v>
      </c>
    </row>
    <row r="496" spans="1:31" x14ac:dyDescent="0.25">
      <c r="A496" s="2">
        <v>2003</v>
      </c>
      <c r="B496" s="2">
        <v>62</v>
      </c>
      <c r="C496" s="2" t="s">
        <v>295</v>
      </c>
      <c r="D496" s="2" t="s">
        <v>296</v>
      </c>
      <c r="E496" s="2" t="s">
        <v>297</v>
      </c>
      <c r="F496" s="2" t="s">
        <v>298</v>
      </c>
      <c r="G496" s="2" t="s">
        <v>299</v>
      </c>
      <c r="H496" s="2" t="s">
        <v>300</v>
      </c>
      <c r="I496" s="2" t="s">
        <v>301</v>
      </c>
      <c r="J496" s="2" t="s">
        <v>313</v>
      </c>
      <c r="K496" s="2" t="s">
        <v>314</v>
      </c>
      <c r="L496" s="2"/>
      <c r="M496" s="3">
        <v>37720</v>
      </c>
      <c r="N496" s="2" t="s">
        <v>303</v>
      </c>
      <c r="O496" s="2" t="s">
        <v>304</v>
      </c>
      <c r="P496" s="2" t="s">
        <v>305</v>
      </c>
      <c r="Q496" s="2" t="s">
        <v>303</v>
      </c>
      <c r="R496" s="2" t="s">
        <v>306</v>
      </c>
      <c r="S496" s="2" t="s">
        <v>315</v>
      </c>
      <c r="T496" s="2"/>
      <c r="U496" s="2"/>
      <c r="V496" s="2"/>
      <c r="W496" s="2"/>
      <c r="X496" s="2"/>
      <c r="Y496" s="2" t="s">
        <v>173</v>
      </c>
      <c r="Z496" s="2" t="s">
        <v>40</v>
      </c>
      <c r="AA496" s="2" t="s">
        <v>41</v>
      </c>
      <c r="AB496" s="2" t="s">
        <v>42</v>
      </c>
      <c r="AC496" s="2" t="s">
        <v>43</v>
      </c>
      <c r="AD496" s="2"/>
      <c r="AE496" s="4" t="s">
        <v>198</v>
      </c>
    </row>
    <row r="497" spans="1:31" x14ac:dyDescent="0.25">
      <c r="A497" s="2">
        <v>2008</v>
      </c>
      <c r="B497" s="2">
        <v>1741</v>
      </c>
      <c r="C497" s="2" t="s">
        <v>295</v>
      </c>
      <c r="D497" s="2" t="s">
        <v>296</v>
      </c>
      <c r="E497" s="2" t="s">
        <v>297</v>
      </c>
      <c r="F497" s="2" t="s">
        <v>298</v>
      </c>
      <c r="G497" s="2" t="s">
        <v>299</v>
      </c>
      <c r="H497" s="2" t="s">
        <v>300</v>
      </c>
      <c r="I497" s="2" t="s">
        <v>301</v>
      </c>
      <c r="J497" s="2" t="s">
        <v>313</v>
      </c>
      <c r="K497" s="2" t="s">
        <v>314</v>
      </c>
      <c r="L497" s="2"/>
      <c r="M497" s="3">
        <v>39519</v>
      </c>
      <c r="N497" s="2" t="s">
        <v>42</v>
      </c>
      <c r="O497" s="2" t="s">
        <v>304</v>
      </c>
      <c r="P497" s="2"/>
      <c r="Q497" s="2"/>
      <c r="R497" s="2"/>
      <c r="S497" s="2"/>
      <c r="T497" s="2"/>
      <c r="U497" s="2"/>
      <c r="V497" s="2"/>
      <c r="W497" s="2"/>
      <c r="X497" s="2"/>
      <c r="Y497" s="2" t="s">
        <v>351</v>
      </c>
      <c r="Z497" s="2" t="s">
        <v>275</v>
      </c>
      <c r="AA497" s="2" t="s">
        <v>41</v>
      </c>
      <c r="AB497" s="2" t="s">
        <v>42</v>
      </c>
      <c r="AC497" s="2" t="s">
        <v>43</v>
      </c>
      <c r="AD497" s="2"/>
      <c r="AE497" s="4" t="s">
        <v>198</v>
      </c>
    </row>
    <row r="498" spans="1:31" x14ac:dyDescent="0.25">
      <c r="A498" s="2">
        <v>2008</v>
      </c>
      <c r="B498" s="2">
        <v>1742</v>
      </c>
      <c r="C498" s="2" t="s">
        <v>295</v>
      </c>
      <c r="D498" s="2" t="s">
        <v>296</v>
      </c>
      <c r="E498" s="2" t="s">
        <v>297</v>
      </c>
      <c r="F498" s="2" t="s">
        <v>298</v>
      </c>
      <c r="G498" s="2" t="s">
        <v>299</v>
      </c>
      <c r="H498" s="2" t="s">
        <v>300</v>
      </c>
      <c r="I498" s="2" t="s">
        <v>301</v>
      </c>
      <c r="J498" s="2" t="s">
        <v>313</v>
      </c>
      <c r="K498" s="2" t="s">
        <v>314</v>
      </c>
      <c r="L498" s="2"/>
      <c r="M498" s="3">
        <v>39519</v>
      </c>
      <c r="N498" s="2" t="s">
        <v>42</v>
      </c>
      <c r="O498" s="2" t="s">
        <v>304</v>
      </c>
      <c r="P498" s="2"/>
      <c r="Q498" s="2"/>
      <c r="R498" s="2"/>
      <c r="S498" s="2"/>
      <c r="T498" s="2"/>
      <c r="U498" s="2"/>
      <c r="V498" s="2"/>
      <c r="W498" s="2"/>
      <c r="X498" s="2"/>
      <c r="Y498" s="2" t="s">
        <v>351</v>
      </c>
      <c r="Z498" s="2" t="s">
        <v>40</v>
      </c>
      <c r="AA498" s="2" t="s">
        <v>41</v>
      </c>
      <c r="AB498" s="2" t="s">
        <v>42</v>
      </c>
      <c r="AC498" s="2" t="s">
        <v>43</v>
      </c>
      <c r="AD498" s="2"/>
      <c r="AE498" s="4" t="s">
        <v>198</v>
      </c>
    </row>
    <row r="499" spans="1:31" x14ac:dyDescent="0.25">
      <c r="A499" s="2">
        <v>2013</v>
      </c>
      <c r="B499" s="2">
        <v>1547</v>
      </c>
      <c r="C499" s="2" t="s">
        <v>295</v>
      </c>
      <c r="D499" s="2" t="s">
        <v>296</v>
      </c>
      <c r="E499" s="2" t="s">
        <v>297</v>
      </c>
      <c r="F499" s="2" t="s">
        <v>298</v>
      </c>
      <c r="G499" s="2" t="s">
        <v>299</v>
      </c>
      <c r="H499" s="2" t="s">
        <v>300</v>
      </c>
      <c r="I499" s="2" t="s">
        <v>301</v>
      </c>
      <c r="J499" s="2" t="s">
        <v>313</v>
      </c>
      <c r="K499" s="2" t="s">
        <v>314</v>
      </c>
      <c r="L499" s="2"/>
      <c r="M499" s="3">
        <v>41353</v>
      </c>
      <c r="N499" s="2" t="s">
        <v>42</v>
      </c>
      <c r="O499" s="2" t="s">
        <v>304</v>
      </c>
      <c r="P499" s="2" t="s">
        <v>305</v>
      </c>
      <c r="Q499" s="2" t="s">
        <v>881</v>
      </c>
      <c r="R499" s="2" t="s">
        <v>2082</v>
      </c>
      <c r="S499" s="2" t="s">
        <v>2083</v>
      </c>
      <c r="T499" s="2"/>
      <c r="U499" s="2"/>
      <c r="V499" s="2"/>
      <c r="W499" s="2"/>
      <c r="X499" s="2"/>
      <c r="Y499" s="2" t="s">
        <v>351</v>
      </c>
      <c r="Z499" s="2" t="s">
        <v>275</v>
      </c>
      <c r="AA499" s="2" t="s">
        <v>41</v>
      </c>
      <c r="AB499" s="2" t="s">
        <v>42</v>
      </c>
      <c r="AC499" s="2" t="s">
        <v>43</v>
      </c>
      <c r="AD499" s="2" t="s">
        <v>2084</v>
      </c>
      <c r="AE499" s="4" t="s">
        <v>198</v>
      </c>
    </row>
    <row r="500" spans="1:31" x14ac:dyDescent="0.25">
      <c r="A500" s="2">
        <v>2013</v>
      </c>
      <c r="B500" s="2">
        <v>1548</v>
      </c>
      <c r="C500" s="2" t="s">
        <v>295</v>
      </c>
      <c r="D500" s="2" t="s">
        <v>296</v>
      </c>
      <c r="E500" s="2" t="s">
        <v>297</v>
      </c>
      <c r="F500" s="2" t="s">
        <v>298</v>
      </c>
      <c r="G500" s="2" t="s">
        <v>299</v>
      </c>
      <c r="H500" s="2" t="s">
        <v>300</v>
      </c>
      <c r="I500" s="2" t="s">
        <v>301</v>
      </c>
      <c r="J500" s="2" t="s">
        <v>313</v>
      </c>
      <c r="K500" s="2" t="s">
        <v>314</v>
      </c>
      <c r="L500" s="2"/>
      <c r="M500" s="3">
        <v>41353</v>
      </c>
      <c r="N500" s="2" t="s">
        <v>42</v>
      </c>
      <c r="O500" s="2" t="s">
        <v>304</v>
      </c>
      <c r="P500" s="2" t="s">
        <v>305</v>
      </c>
      <c r="Q500" s="2" t="s">
        <v>881</v>
      </c>
      <c r="R500" s="2" t="s">
        <v>2082</v>
      </c>
      <c r="S500" s="2" t="s">
        <v>2083</v>
      </c>
      <c r="T500" s="2"/>
      <c r="U500" s="2"/>
      <c r="V500" s="2"/>
      <c r="W500" s="2"/>
      <c r="X500" s="2"/>
      <c r="Y500" s="2" t="s">
        <v>351</v>
      </c>
      <c r="Z500" s="2" t="s">
        <v>40</v>
      </c>
      <c r="AA500" s="2" t="s">
        <v>41</v>
      </c>
      <c r="AB500" s="2" t="s">
        <v>42</v>
      </c>
      <c r="AC500" s="2" t="s">
        <v>43</v>
      </c>
      <c r="AD500" s="2" t="s">
        <v>2084</v>
      </c>
      <c r="AE500" s="4" t="s">
        <v>198</v>
      </c>
    </row>
    <row r="501" spans="1:31" x14ac:dyDescent="0.25">
      <c r="A501" s="2">
        <v>2016</v>
      </c>
      <c r="B501" s="2">
        <v>1765</v>
      </c>
      <c r="C501" s="2" t="s">
        <v>3160</v>
      </c>
      <c r="D501" s="2" t="s">
        <v>3161</v>
      </c>
      <c r="E501" s="2" t="s">
        <v>3162</v>
      </c>
      <c r="F501" s="2" t="s">
        <v>3163</v>
      </c>
      <c r="G501" s="2" t="s">
        <v>3164</v>
      </c>
      <c r="H501" s="2" t="s">
        <v>3165</v>
      </c>
      <c r="I501" s="2" t="s">
        <v>215</v>
      </c>
      <c r="J501" s="2" t="s">
        <v>50</v>
      </c>
      <c r="K501" s="2" t="s">
        <v>4484</v>
      </c>
      <c r="L501" s="2"/>
      <c r="M501" s="3">
        <v>42550</v>
      </c>
      <c r="N501" s="2" t="s">
        <v>4485</v>
      </c>
      <c r="O501" s="2" t="s">
        <v>1299</v>
      </c>
      <c r="P501" s="2" t="s">
        <v>4486</v>
      </c>
      <c r="Q501" s="2" t="s">
        <v>4489</v>
      </c>
      <c r="R501" s="2" t="s">
        <v>4487</v>
      </c>
      <c r="S501" s="2" t="s">
        <v>4490</v>
      </c>
      <c r="T501" s="2" t="s">
        <v>4641</v>
      </c>
      <c r="U501" s="2">
        <v>99</v>
      </c>
      <c r="V501" s="2"/>
      <c r="W501" s="2"/>
      <c r="X501" s="2"/>
      <c r="Y501" s="2" t="s">
        <v>351</v>
      </c>
      <c r="Z501" s="2" t="s">
        <v>40</v>
      </c>
      <c r="AA501" s="2" t="s">
        <v>3332</v>
      </c>
      <c r="AB501" s="2" t="s">
        <v>43</v>
      </c>
      <c r="AC501" s="2" t="s">
        <v>42</v>
      </c>
      <c r="AD501" s="2"/>
      <c r="AE501" s="4" t="s">
        <v>198</v>
      </c>
    </row>
    <row r="502" spans="1:31" x14ac:dyDescent="0.25">
      <c r="A502" s="2">
        <v>2016</v>
      </c>
      <c r="B502" s="2">
        <v>1766</v>
      </c>
      <c r="C502" s="2" t="s">
        <v>3160</v>
      </c>
      <c r="D502" s="2" t="s">
        <v>3161</v>
      </c>
      <c r="E502" s="2" t="s">
        <v>3162</v>
      </c>
      <c r="F502" s="2" t="s">
        <v>3163</v>
      </c>
      <c r="G502" s="2" t="s">
        <v>3164</v>
      </c>
      <c r="H502" s="2" t="s">
        <v>3165</v>
      </c>
      <c r="I502" s="2" t="s">
        <v>215</v>
      </c>
      <c r="J502" s="2" t="s">
        <v>31</v>
      </c>
      <c r="K502" s="2" t="s">
        <v>4484</v>
      </c>
      <c r="L502" s="2"/>
      <c r="M502" s="3">
        <v>42550</v>
      </c>
      <c r="N502" s="2" t="s">
        <v>4485</v>
      </c>
      <c r="O502" s="2" t="s">
        <v>1299</v>
      </c>
      <c r="P502" s="2" t="s">
        <v>4488</v>
      </c>
      <c r="Q502" s="2" t="s">
        <v>4491</v>
      </c>
      <c r="R502" s="2" t="s">
        <v>4488</v>
      </c>
      <c r="S502" s="2" t="s">
        <v>4492</v>
      </c>
      <c r="T502" s="2" t="s">
        <v>4641</v>
      </c>
      <c r="U502" s="2">
        <v>100</v>
      </c>
      <c r="V502" s="2"/>
      <c r="W502" s="2"/>
      <c r="X502" s="2"/>
      <c r="Y502" s="2" t="s">
        <v>351</v>
      </c>
      <c r="Z502" s="2" t="s">
        <v>40</v>
      </c>
      <c r="AA502" s="2" t="s">
        <v>3332</v>
      </c>
      <c r="AB502" s="2" t="s">
        <v>43</v>
      </c>
      <c r="AC502" s="2" t="s">
        <v>42</v>
      </c>
      <c r="AD502" s="2"/>
      <c r="AE502" s="4" t="s">
        <v>198</v>
      </c>
    </row>
    <row r="503" spans="1:31" x14ac:dyDescent="0.25">
      <c r="A503" s="2">
        <v>2003</v>
      </c>
      <c r="B503" s="2">
        <v>22</v>
      </c>
      <c r="C503" s="2" t="s">
        <v>185</v>
      </c>
      <c r="D503" s="2" t="s">
        <v>186</v>
      </c>
      <c r="E503" s="2" t="s">
        <v>187</v>
      </c>
      <c r="F503" s="2" t="s">
        <v>188</v>
      </c>
      <c r="G503" s="2" t="s">
        <v>189</v>
      </c>
      <c r="H503" s="2"/>
      <c r="I503" s="2" t="s">
        <v>190</v>
      </c>
      <c r="J503" s="2" t="s">
        <v>50</v>
      </c>
      <c r="K503" s="2" t="s">
        <v>191</v>
      </c>
      <c r="L503" s="2"/>
      <c r="M503" s="3">
        <v>37714</v>
      </c>
      <c r="N503" s="2" t="s">
        <v>192</v>
      </c>
      <c r="O503" s="2" t="s">
        <v>193</v>
      </c>
      <c r="P503" s="2" t="s">
        <v>194</v>
      </c>
      <c r="Q503" s="2" t="s">
        <v>195</v>
      </c>
      <c r="R503" s="2" t="s">
        <v>196</v>
      </c>
      <c r="S503" s="2" t="s">
        <v>197</v>
      </c>
      <c r="T503" s="2" t="s">
        <v>4641</v>
      </c>
      <c r="U503" s="2">
        <v>3.19</v>
      </c>
      <c r="V503" s="2"/>
      <c r="W503" s="2"/>
      <c r="X503" s="2"/>
      <c r="Y503" s="2" t="s">
        <v>39</v>
      </c>
      <c r="Z503" s="2" t="s">
        <v>40</v>
      </c>
      <c r="AA503" s="2" t="s">
        <v>41</v>
      </c>
      <c r="AB503" s="2" t="s">
        <v>42</v>
      </c>
      <c r="AC503" s="2" t="s">
        <v>43</v>
      </c>
      <c r="AD503" s="2"/>
      <c r="AE503" s="4" t="s">
        <v>198</v>
      </c>
    </row>
    <row r="504" spans="1:31" x14ac:dyDescent="0.25">
      <c r="A504" s="2">
        <v>2003</v>
      </c>
      <c r="B504" s="2">
        <v>23</v>
      </c>
      <c r="C504" s="2" t="s">
        <v>185</v>
      </c>
      <c r="D504" s="2" t="s">
        <v>186</v>
      </c>
      <c r="E504" s="2" t="s">
        <v>187</v>
      </c>
      <c r="F504" s="2" t="s">
        <v>188</v>
      </c>
      <c r="G504" s="2" t="s">
        <v>189</v>
      </c>
      <c r="H504" s="2"/>
      <c r="I504" s="2" t="s">
        <v>190</v>
      </c>
      <c r="J504" s="2" t="s">
        <v>31</v>
      </c>
      <c r="K504" s="2" t="s">
        <v>191</v>
      </c>
      <c r="L504" s="2"/>
      <c r="M504" s="3">
        <v>37721</v>
      </c>
      <c r="N504" s="2" t="s">
        <v>192</v>
      </c>
      <c r="O504" s="2" t="s">
        <v>193</v>
      </c>
      <c r="P504" s="2" t="s">
        <v>194</v>
      </c>
      <c r="Q504" s="2" t="s">
        <v>195</v>
      </c>
      <c r="R504" s="2" t="s">
        <v>199</v>
      </c>
      <c r="S504" s="2" t="s">
        <v>200</v>
      </c>
      <c r="T504" s="2" t="s">
        <v>4641</v>
      </c>
      <c r="U504" s="2">
        <v>3.19</v>
      </c>
      <c r="V504" s="2"/>
      <c r="W504" s="2"/>
      <c r="X504" s="2"/>
      <c r="Y504" s="2" t="s">
        <v>39</v>
      </c>
      <c r="Z504" s="2" t="s">
        <v>40</v>
      </c>
      <c r="AA504" s="2" t="s">
        <v>41</v>
      </c>
      <c r="AB504" s="2" t="s">
        <v>42</v>
      </c>
      <c r="AC504" s="2" t="s">
        <v>43</v>
      </c>
      <c r="AD504" s="2"/>
      <c r="AE504" s="4" t="s">
        <v>198</v>
      </c>
    </row>
    <row r="505" spans="1:31" x14ac:dyDescent="0.25">
      <c r="A505" s="2">
        <v>2003</v>
      </c>
      <c r="B505" s="2">
        <v>24</v>
      </c>
      <c r="C505" s="2" t="s">
        <v>185</v>
      </c>
      <c r="D505" s="2" t="s">
        <v>186</v>
      </c>
      <c r="E505" s="2" t="s">
        <v>187</v>
      </c>
      <c r="F505" s="2" t="s">
        <v>188</v>
      </c>
      <c r="G505" s="2" t="s">
        <v>189</v>
      </c>
      <c r="H505" s="2"/>
      <c r="I505" s="2" t="s">
        <v>190</v>
      </c>
      <c r="J505" s="2" t="s">
        <v>111</v>
      </c>
      <c r="K505" s="2" t="s">
        <v>191</v>
      </c>
      <c r="L505" s="2"/>
      <c r="M505" s="3">
        <v>37728</v>
      </c>
      <c r="N505" s="2" t="s">
        <v>192</v>
      </c>
      <c r="O505" s="2" t="s">
        <v>193</v>
      </c>
      <c r="P505" s="2" t="s">
        <v>194</v>
      </c>
      <c r="Q505" s="2" t="s">
        <v>195</v>
      </c>
      <c r="R505" s="2" t="s">
        <v>201</v>
      </c>
      <c r="S505" s="2" t="s">
        <v>202</v>
      </c>
      <c r="T505" s="2" t="s">
        <v>4641</v>
      </c>
      <c r="U505" s="2">
        <v>3.59</v>
      </c>
      <c r="V505" s="2"/>
      <c r="W505" s="2"/>
      <c r="X505" s="2"/>
      <c r="Y505" s="2" t="s">
        <v>39</v>
      </c>
      <c r="Z505" s="2" t="s">
        <v>40</v>
      </c>
      <c r="AA505" s="2" t="s">
        <v>41</v>
      </c>
      <c r="AB505" s="2" t="s">
        <v>42</v>
      </c>
      <c r="AC505" s="2" t="s">
        <v>43</v>
      </c>
      <c r="AD505" s="2"/>
      <c r="AE505" s="4" t="s">
        <v>198</v>
      </c>
    </row>
    <row r="506" spans="1:31" x14ac:dyDescent="0.25">
      <c r="A506" s="2">
        <v>2003</v>
      </c>
      <c r="B506" s="2">
        <v>25</v>
      </c>
      <c r="C506" s="2" t="s">
        <v>185</v>
      </c>
      <c r="D506" s="2" t="s">
        <v>186</v>
      </c>
      <c r="E506" s="2" t="s">
        <v>187</v>
      </c>
      <c r="F506" s="2" t="s">
        <v>188</v>
      </c>
      <c r="G506" s="2" t="s">
        <v>189</v>
      </c>
      <c r="H506" s="2"/>
      <c r="I506" s="2" t="s">
        <v>190</v>
      </c>
      <c r="J506" s="2" t="s">
        <v>203</v>
      </c>
      <c r="K506" s="2" t="s">
        <v>191</v>
      </c>
      <c r="L506" s="2"/>
      <c r="M506" s="3">
        <v>37749</v>
      </c>
      <c r="N506" s="2" t="s">
        <v>192</v>
      </c>
      <c r="O506" s="2" t="s">
        <v>193</v>
      </c>
      <c r="P506" s="2" t="s">
        <v>194</v>
      </c>
      <c r="Q506" s="2" t="s">
        <v>195</v>
      </c>
      <c r="R506" s="2" t="s">
        <v>204</v>
      </c>
      <c r="S506" s="2" t="s">
        <v>205</v>
      </c>
      <c r="T506" s="2" t="s">
        <v>4641</v>
      </c>
      <c r="U506" s="2">
        <v>3.76</v>
      </c>
      <c r="V506" s="2"/>
      <c r="W506" s="2"/>
      <c r="X506" s="2"/>
      <c r="Y506" s="2" t="s">
        <v>39</v>
      </c>
      <c r="Z506" s="2" t="s">
        <v>40</v>
      </c>
      <c r="AA506" s="2" t="s">
        <v>41</v>
      </c>
      <c r="AB506" s="2" t="s">
        <v>42</v>
      </c>
      <c r="AC506" s="2" t="s">
        <v>43</v>
      </c>
      <c r="AD506" s="2"/>
      <c r="AE506" s="4" t="s">
        <v>198</v>
      </c>
    </row>
    <row r="507" spans="1:31" x14ac:dyDescent="0.25">
      <c r="A507" s="2">
        <v>2003</v>
      </c>
      <c r="B507" s="2">
        <v>26</v>
      </c>
      <c r="C507" s="2" t="s">
        <v>185</v>
      </c>
      <c r="D507" s="2" t="s">
        <v>186</v>
      </c>
      <c r="E507" s="2" t="s">
        <v>187</v>
      </c>
      <c r="F507" s="2" t="s">
        <v>188</v>
      </c>
      <c r="G507" s="2" t="s">
        <v>189</v>
      </c>
      <c r="H507" s="2"/>
      <c r="I507" s="2" t="s">
        <v>190</v>
      </c>
      <c r="J507" s="2" t="s">
        <v>206</v>
      </c>
      <c r="K507" s="2" t="s">
        <v>207</v>
      </c>
      <c r="L507" s="2"/>
      <c r="M507" s="3">
        <v>37758</v>
      </c>
      <c r="N507" s="2" t="s">
        <v>192</v>
      </c>
      <c r="O507" s="2" t="s">
        <v>193</v>
      </c>
      <c r="P507" s="2" t="s">
        <v>194</v>
      </c>
      <c r="Q507" s="2" t="s">
        <v>195</v>
      </c>
      <c r="R507" s="2" t="s">
        <v>208</v>
      </c>
      <c r="S507" s="2" t="s">
        <v>209</v>
      </c>
      <c r="T507" s="2" t="s">
        <v>4641</v>
      </c>
      <c r="U507" s="2">
        <v>5.3</v>
      </c>
      <c r="V507" s="2"/>
      <c r="W507" s="2"/>
      <c r="X507" s="2"/>
      <c r="Y507" s="2" t="s">
        <v>39</v>
      </c>
      <c r="Z507" s="2" t="s">
        <v>40</v>
      </c>
      <c r="AA507" s="2" t="s">
        <v>41</v>
      </c>
      <c r="AB507" s="2" t="s">
        <v>42</v>
      </c>
      <c r="AC507" s="2" t="s">
        <v>43</v>
      </c>
      <c r="AD507" s="2"/>
      <c r="AE507" s="4" t="s">
        <v>198</v>
      </c>
    </row>
    <row r="508" spans="1:31" x14ac:dyDescent="0.25">
      <c r="A508" s="2">
        <v>2012</v>
      </c>
      <c r="B508" s="2">
        <v>701</v>
      </c>
      <c r="C508" s="2" t="s">
        <v>1443</v>
      </c>
      <c r="D508" s="2" t="s">
        <v>1444</v>
      </c>
      <c r="E508" s="2" t="s">
        <v>1445</v>
      </c>
      <c r="F508" s="2" t="s">
        <v>1446</v>
      </c>
      <c r="G508" s="2" t="s">
        <v>812</v>
      </c>
      <c r="H508" s="2"/>
      <c r="I508" s="2" t="s">
        <v>493</v>
      </c>
      <c r="J508" s="2" t="s">
        <v>50</v>
      </c>
      <c r="K508" s="2" t="s">
        <v>1447</v>
      </c>
      <c r="L508" s="2"/>
      <c r="M508" s="3">
        <v>41002</v>
      </c>
      <c r="N508" s="2" t="s">
        <v>820</v>
      </c>
      <c r="O508" s="2" t="s">
        <v>1299</v>
      </c>
      <c r="P508" s="2"/>
      <c r="Q508" s="2"/>
      <c r="R508" s="2"/>
      <c r="S508" s="2"/>
      <c r="T508" s="2"/>
      <c r="U508" s="2"/>
      <c r="V508" s="2"/>
      <c r="W508" s="2"/>
      <c r="X508" s="2"/>
      <c r="Y508" s="2" t="s">
        <v>351</v>
      </c>
      <c r="Z508" s="2" t="s">
        <v>275</v>
      </c>
      <c r="AA508" s="2" t="s">
        <v>41</v>
      </c>
      <c r="AB508" s="2" t="s">
        <v>42</v>
      </c>
      <c r="AC508" s="2" t="s">
        <v>43</v>
      </c>
      <c r="AD508" s="2" t="s">
        <v>1449</v>
      </c>
      <c r="AE508" s="4"/>
    </row>
    <row r="509" spans="1:31" x14ac:dyDescent="0.25">
      <c r="A509" s="2">
        <v>2012</v>
      </c>
      <c r="B509" s="2">
        <v>702</v>
      </c>
      <c r="C509" s="2" t="s">
        <v>1443</v>
      </c>
      <c r="D509" s="2" t="s">
        <v>1444</v>
      </c>
      <c r="E509" s="2" t="s">
        <v>1445</v>
      </c>
      <c r="F509" s="2" t="s">
        <v>1446</v>
      </c>
      <c r="G509" s="2" t="s">
        <v>812</v>
      </c>
      <c r="H509" s="2"/>
      <c r="I509" s="2" t="s">
        <v>493</v>
      </c>
      <c r="J509" s="2" t="s">
        <v>50</v>
      </c>
      <c r="K509" s="2" t="s">
        <v>1447</v>
      </c>
      <c r="L509" s="2"/>
      <c r="M509" s="3">
        <v>41002</v>
      </c>
      <c r="N509" s="2" t="s">
        <v>820</v>
      </c>
      <c r="O509" s="2" t="s">
        <v>1299</v>
      </c>
      <c r="P509" s="2"/>
      <c r="Q509" s="2"/>
      <c r="R509" s="2"/>
      <c r="S509" s="2"/>
      <c r="T509" s="2"/>
      <c r="U509" s="2"/>
      <c r="V509" s="2"/>
      <c r="W509" s="2"/>
      <c r="X509" s="2"/>
      <c r="Y509" s="2" t="s">
        <v>351</v>
      </c>
      <c r="Z509" s="2" t="s">
        <v>40</v>
      </c>
      <c r="AA509" s="2" t="s">
        <v>41</v>
      </c>
      <c r="AB509" s="2" t="s">
        <v>42</v>
      </c>
      <c r="AC509" s="2" t="s">
        <v>43</v>
      </c>
      <c r="AD509" s="2" t="s">
        <v>1449</v>
      </c>
      <c r="AE509" s="4"/>
    </row>
    <row r="510" spans="1:31" x14ac:dyDescent="0.25">
      <c r="A510" s="2">
        <v>2012</v>
      </c>
      <c r="B510" s="2">
        <v>707</v>
      </c>
      <c r="C510" s="2" t="s">
        <v>1443</v>
      </c>
      <c r="D510" s="2" t="s">
        <v>1444</v>
      </c>
      <c r="E510" s="2" t="s">
        <v>1445</v>
      </c>
      <c r="F510" s="2" t="s">
        <v>1446</v>
      </c>
      <c r="G510" s="2" t="s">
        <v>812</v>
      </c>
      <c r="H510" s="2"/>
      <c r="I510" s="2" t="s">
        <v>493</v>
      </c>
      <c r="J510" s="2" t="s">
        <v>50</v>
      </c>
      <c r="K510" s="2" t="s">
        <v>1447</v>
      </c>
      <c r="L510" s="2"/>
      <c r="M510" s="3">
        <v>41003</v>
      </c>
      <c r="N510" s="2" t="s">
        <v>820</v>
      </c>
      <c r="O510" s="2" t="s">
        <v>1299</v>
      </c>
      <c r="P510" s="2"/>
      <c r="Q510" s="2"/>
      <c r="R510" s="2"/>
      <c r="S510" s="2"/>
      <c r="T510" s="2"/>
      <c r="U510" s="2"/>
      <c r="V510" s="2"/>
      <c r="W510" s="2"/>
      <c r="X510" s="2"/>
      <c r="Y510" s="2" t="s">
        <v>351</v>
      </c>
      <c r="Z510" s="2" t="s">
        <v>275</v>
      </c>
      <c r="AA510" s="2" t="s">
        <v>41</v>
      </c>
      <c r="AB510" s="2" t="s">
        <v>42</v>
      </c>
      <c r="AC510" s="2" t="s">
        <v>43</v>
      </c>
      <c r="AD510" s="2" t="s">
        <v>1453</v>
      </c>
      <c r="AE510" s="4"/>
    </row>
    <row r="511" spans="1:31" x14ac:dyDescent="0.25">
      <c r="A511" s="2">
        <v>2012</v>
      </c>
      <c r="B511" s="2">
        <v>711</v>
      </c>
      <c r="C511" s="2" t="s">
        <v>1443</v>
      </c>
      <c r="D511" s="2" t="s">
        <v>1444</v>
      </c>
      <c r="E511" s="2" t="s">
        <v>1445</v>
      </c>
      <c r="F511" s="2" t="s">
        <v>1446</v>
      </c>
      <c r="G511" s="2" t="s">
        <v>812</v>
      </c>
      <c r="H511" s="2"/>
      <c r="I511" s="2" t="s">
        <v>493</v>
      </c>
      <c r="J511" s="2" t="s">
        <v>50</v>
      </c>
      <c r="K511" s="2" t="s">
        <v>1447</v>
      </c>
      <c r="L511" s="2"/>
      <c r="M511" s="3">
        <v>41003</v>
      </c>
      <c r="N511" s="2" t="s">
        <v>820</v>
      </c>
      <c r="O511" s="2" t="s">
        <v>1299</v>
      </c>
      <c r="P511" s="2"/>
      <c r="Q511" s="2"/>
      <c r="R511" s="2"/>
      <c r="S511" s="2"/>
      <c r="T511" s="2"/>
      <c r="U511" s="2"/>
      <c r="V511" s="2"/>
      <c r="W511" s="2"/>
      <c r="X511" s="2"/>
      <c r="Y511" s="2" t="s">
        <v>351</v>
      </c>
      <c r="Z511" s="2" t="s">
        <v>40</v>
      </c>
      <c r="AA511" s="2" t="s">
        <v>41</v>
      </c>
      <c r="AB511" s="2" t="s">
        <v>42</v>
      </c>
      <c r="AC511" s="2" t="s">
        <v>43</v>
      </c>
      <c r="AD511" s="2" t="s">
        <v>1453</v>
      </c>
      <c r="AE511" s="4"/>
    </row>
    <row r="512" spans="1:31" x14ac:dyDescent="0.25">
      <c r="A512" s="2">
        <v>2012</v>
      </c>
      <c r="B512" s="2">
        <v>714</v>
      </c>
      <c r="C512" s="2" t="s">
        <v>1443</v>
      </c>
      <c r="D512" s="2" t="s">
        <v>1444</v>
      </c>
      <c r="E512" s="2" t="s">
        <v>1445</v>
      </c>
      <c r="F512" s="2" t="s">
        <v>1446</v>
      </c>
      <c r="G512" s="2" t="s">
        <v>812</v>
      </c>
      <c r="H512" s="2"/>
      <c r="I512" s="2" t="s">
        <v>493</v>
      </c>
      <c r="J512" s="2" t="s">
        <v>31</v>
      </c>
      <c r="K512" s="2" t="s">
        <v>1456</v>
      </c>
      <c r="L512" s="2"/>
      <c r="M512" s="3">
        <v>41004</v>
      </c>
      <c r="N512" s="2" t="s">
        <v>820</v>
      </c>
      <c r="O512" s="2" t="s">
        <v>1299</v>
      </c>
      <c r="P512" s="2"/>
      <c r="Q512" s="2"/>
      <c r="R512" s="2"/>
      <c r="S512" s="2"/>
      <c r="T512" s="2"/>
      <c r="U512" s="2"/>
      <c r="V512" s="2"/>
      <c r="W512" s="2"/>
      <c r="X512" s="2"/>
      <c r="Y512" s="2" t="s">
        <v>351</v>
      </c>
      <c r="Z512" s="2" t="s">
        <v>40</v>
      </c>
      <c r="AA512" s="2" t="s">
        <v>41</v>
      </c>
      <c r="AB512" s="2" t="s">
        <v>42</v>
      </c>
      <c r="AC512" s="2" t="s">
        <v>43</v>
      </c>
      <c r="AD512" s="2" t="s">
        <v>1457</v>
      </c>
      <c r="AE512" s="4"/>
    </row>
    <row r="513" spans="1:31" x14ac:dyDescent="0.25">
      <c r="A513" s="2">
        <v>2012</v>
      </c>
      <c r="B513" s="2">
        <v>715</v>
      </c>
      <c r="C513" s="2" t="s">
        <v>1443</v>
      </c>
      <c r="D513" s="2" t="s">
        <v>1444</v>
      </c>
      <c r="E513" s="2" t="s">
        <v>1445</v>
      </c>
      <c r="F513" s="2" t="s">
        <v>1446</v>
      </c>
      <c r="G513" s="2" t="s">
        <v>812</v>
      </c>
      <c r="H513" s="2"/>
      <c r="I513" s="2" t="s">
        <v>493</v>
      </c>
      <c r="J513" s="2" t="s">
        <v>31</v>
      </c>
      <c r="K513" s="2" t="s">
        <v>1456</v>
      </c>
      <c r="L513" s="2"/>
      <c r="M513" s="3">
        <v>41004</v>
      </c>
      <c r="N513" s="2" t="s">
        <v>820</v>
      </c>
      <c r="O513" s="2" t="s">
        <v>1299</v>
      </c>
      <c r="P513" s="2"/>
      <c r="Q513" s="2"/>
      <c r="R513" s="2"/>
      <c r="S513" s="2"/>
      <c r="T513" s="2"/>
      <c r="U513" s="2"/>
      <c r="V513" s="2"/>
      <c r="W513" s="2"/>
      <c r="X513" s="2"/>
      <c r="Y513" s="2" t="s">
        <v>351</v>
      </c>
      <c r="Z513" s="2" t="s">
        <v>275</v>
      </c>
      <c r="AA513" s="2" t="s">
        <v>41</v>
      </c>
      <c r="AB513" s="2" t="s">
        <v>42</v>
      </c>
      <c r="AC513" s="2" t="s">
        <v>43</v>
      </c>
      <c r="AD513" s="2" t="s">
        <v>1457</v>
      </c>
      <c r="AE513" s="4"/>
    </row>
    <row r="514" spans="1:31" x14ac:dyDescent="0.25">
      <c r="A514" s="2">
        <v>2012</v>
      </c>
      <c r="B514" s="2">
        <v>723</v>
      </c>
      <c r="C514" s="2" t="s">
        <v>1443</v>
      </c>
      <c r="D514" s="2" t="s">
        <v>1444</v>
      </c>
      <c r="E514" s="2" t="s">
        <v>1445</v>
      </c>
      <c r="F514" s="2" t="s">
        <v>1446</v>
      </c>
      <c r="G514" s="2" t="s">
        <v>812</v>
      </c>
      <c r="H514" s="2"/>
      <c r="I514" s="2" t="s">
        <v>493</v>
      </c>
      <c r="J514" s="2" t="s">
        <v>31</v>
      </c>
      <c r="K514" s="2" t="s">
        <v>1456</v>
      </c>
      <c r="L514" s="2"/>
      <c r="M514" s="3">
        <v>41005</v>
      </c>
      <c r="N514" s="2" t="s">
        <v>820</v>
      </c>
      <c r="O514" s="2" t="s">
        <v>1299</v>
      </c>
      <c r="P514" s="2"/>
      <c r="Q514" s="2"/>
      <c r="R514" s="2"/>
      <c r="S514" s="2"/>
      <c r="T514" s="2"/>
      <c r="U514" s="2"/>
      <c r="V514" s="2"/>
      <c r="W514" s="2"/>
      <c r="X514" s="2"/>
      <c r="Y514" s="2" t="s">
        <v>351</v>
      </c>
      <c r="Z514" s="2" t="s">
        <v>275</v>
      </c>
      <c r="AA514" s="2" t="s">
        <v>41</v>
      </c>
      <c r="AB514" s="2" t="s">
        <v>42</v>
      </c>
      <c r="AC514" s="2" t="s">
        <v>43</v>
      </c>
      <c r="AD514" s="2" t="s">
        <v>1462</v>
      </c>
      <c r="AE514" s="4"/>
    </row>
    <row r="515" spans="1:31" x14ac:dyDescent="0.25">
      <c r="A515" s="2">
        <v>2012</v>
      </c>
      <c r="B515" s="2">
        <v>724</v>
      </c>
      <c r="C515" s="2" t="s">
        <v>1443</v>
      </c>
      <c r="D515" s="2" t="s">
        <v>1444</v>
      </c>
      <c r="E515" s="2" t="s">
        <v>1445</v>
      </c>
      <c r="F515" s="2" t="s">
        <v>1446</v>
      </c>
      <c r="G515" s="2" t="s">
        <v>812</v>
      </c>
      <c r="H515" s="2"/>
      <c r="I515" s="2" t="s">
        <v>493</v>
      </c>
      <c r="J515" s="2" t="s">
        <v>31</v>
      </c>
      <c r="K515" s="2" t="s">
        <v>1456</v>
      </c>
      <c r="L515" s="2"/>
      <c r="M515" s="3">
        <v>41005</v>
      </c>
      <c r="N515" s="2" t="s">
        <v>820</v>
      </c>
      <c r="O515" s="2" t="s">
        <v>1299</v>
      </c>
      <c r="P515" s="2"/>
      <c r="Q515" s="2"/>
      <c r="R515" s="2"/>
      <c r="S515" s="2"/>
      <c r="T515" s="2"/>
      <c r="U515" s="2"/>
      <c r="V515" s="2"/>
      <c r="W515" s="2"/>
      <c r="X515" s="2"/>
      <c r="Y515" s="2" t="s">
        <v>351</v>
      </c>
      <c r="Z515" s="2" t="s">
        <v>40</v>
      </c>
      <c r="AA515" s="2" t="s">
        <v>41</v>
      </c>
      <c r="AB515" s="2" t="s">
        <v>42</v>
      </c>
      <c r="AC515" s="2" t="s">
        <v>43</v>
      </c>
      <c r="AD515" s="2" t="s">
        <v>1462</v>
      </c>
      <c r="AE515" s="4"/>
    </row>
  </sheetData>
  <autoFilter ref="A1:AF172" xr:uid="{E6443C92-E02D-4D1C-8964-92560D86B590}"/>
  <sortState xmlns:xlrd2="http://schemas.microsoft.com/office/spreadsheetml/2017/richdata2" ref="A2:AF177">
    <sortCondition ref="AF2:AF177"/>
    <sortCondition ref="A2:A177"/>
    <sortCondition ref="B2:B177"/>
  </sortState>
  <pageMargins left="0.7" right="0.7" top="0.75" bottom="0.75" header="0.3" footer="0.3"/>
  <pageSetup paperSize="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6</vt:i4>
      </vt:variant>
    </vt:vector>
  </HeadingPairs>
  <TitlesOfParts>
    <vt:vector size="17" baseType="lpstr">
      <vt:lpstr>ReadMe</vt:lpstr>
      <vt:lpstr>Engine NOx Limit Analysis</vt:lpstr>
      <vt:lpstr>Engine NOx</vt:lpstr>
      <vt:lpstr>Engine NOX &lt;1000 hp</vt:lpstr>
      <vt:lpstr>Engine CO</vt:lpstr>
      <vt:lpstr>Engine VOC</vt:lpstr>
      <vt:lpstr>Turbine NOX Limit Analysis</vt:lpstr>
      <vt:lpstr>Turbine NOx</vt:lpstr>
      <vt:lpstr>Turbine CO</vt:lpstr>
      <vt:lpstr>Turbine VOC</vt:lpstr>
      <vt:lpstr>Not Applicable</vt:lpstr>
      <vt:lpstr>Engine_CO</vt:lpstr>
      <vt:lpstr>Engine_NOx</vt:lpstr>
      <vt:lpstr>Engine_VOC</vt:lpstr>
      <vt:lpstr>Turbine_CO</vt:lpstr>
      <vt:lpstr>Turbine_NOx</vt:lpstr>
      <vt:lpstr>Turbine_VOC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 Mendenhall</dc:creator>
  <cp:lastModifiedBy>Pamela Jones</cp:lastModifiedBy>
  <cp:lastPrinted>2021-09-10T15:30:19Z</cp:lastPrinted>
  <dcterms:created xsi:type="dcterms:W3CDTF">2015-06-05T18:17:20Z</dcterms:created>
  <dcterms:modified xsi:type="dcterms:W3CDTF">2021-09-10T15:31:26Z</dcterms:modified>
</cp:coreProperties>
</file>